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CHHARA\Desktop\PURCHASE REGIST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1" l="1"/>
  <c r="S29" i="1"/>
  <c r="O29" i="1"/>
  <c r="N29" i="1"/>
  <c r="J29" i="1"/>
  <c r="K29" i="1"/>
  <c r="G29" i="1"/>
  <c r="U10" i="1" l="1"/>
  <c r="U14" i="1"/>
  <c r="U18" i="1"/>
  <c r="U22" i="1"/>
  <c r="U26" i="1"/>
  <c r="T7" i="1"/>
  <c r="U7" i="1" s="1"/>
  <c r="T8" i="1"/>
  <c r="U8" i="1" s="1"/>
  <c r="T9" i="1"/>
  <c r="U9" i="1" s="1"/>
  <c r="T10" i="1"/>
  <c r="T11" i="1"/>
  <c r="U11" i="1" s="1"/>
  <c r="T12" i="1"/>
  <c r="U12" i="1" s="1"/>
  <c r="T13" i="1"/>
  <c r="U13" i="1" s="1"/>
  <c r="T14" i="1"/>
  <c r="T15" i="1"/>
  <c r="U15" i="1" s="1"/>
  <c r="T16" i="1"/>
  <c r="U16" i="1" s="1"/>
  <c r="T17" i="1"/>
  <c r="U17" i="1" s="1"/>
  <c r="T18" i="1"/>
  <c r="T19" i="1"/>
  <c r="U19" i="1" s="1"/>
  <c r="T20" i="1"/>
  <c r="U20" i="1" s="1"/>
  <c r="T21" i="1"/>
  <c r="U21" i="1" s="1"/>
  <c r="T22" i="1"/>
  <c r="T23" i="1"/>
  <c r="U23" i="1" s="1"/>
  <c r="T24" i="1"/>
  <c r="U24" i="1" s="1"/>
  <c r="T25" i="1"/>
  <c r="U25" i="1" s="1"/>
  <c r="T26" i="1"/>
  <c r="T27" i="1"/>
  <c r="U27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L7" i="1"/>
  <c r="M7" i="1" s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 s="1"/>
  <c r="L17" i="1"/>
  <c r="M17" i="1"/>
  <c r="L18" i="1"/>
  <c r="M18" i="1" s="1"/>
  <c r="L19" i="1"/>
  <c r="M19" i="1"/>
  <c r="L20" i="1"/>
  <c r="M20" i="1" s="1"/>
  <c r="L21" i="1"/>
  <c r="M21" i="1"/>
  <c r="L22" i="1"/>
  <c r="M22" i="1" s="1"/>
  <c r="L23" i="1"/>
  <c r="M23" i="1"/>
  <c r="L24" i="1"/>
  <c r="M24" i="1" s="1"/>
  <c r="L25" i="1"/>
  <c r="M25" i="1"/>
  <c r="L26" i="1"/>
  <c r="M26" i="1"/>
  <c r="L27" i="1"/>
  <c r="M27" i="1"/>
  <c r="H7" i="1"/>
  <c r="I7" i="1" s="1"/>
  <c r="H8" i="1"/>
  <c r="I8" i="1"/>
  <c r="H9" i="1"/>
  <c r="I9" i="1" s="1"/>
  <c r="H10" i="1"/>
  <c r="I10" i="1"/>
  <c r="H11" i="1"/>
  <c r="I11" i="1" s="1"/>
  <c r="H12" i="1"/>
  <c r="I12" i="1"/>
  <c r="H13" i="1"/>
  <c r="I13" i="1" s="1"/>
  <c r="H14" i="1"/>
  <c r="I14" i="1"/>
  <c r="H15" i="1"/>
  <c r="I15" i="1" s="1"/>
  <c r="H16" i="1"/>
  <c r="I16" i="1"/>
  <c r="H17" i="1"/>
  <c r="I17" i="1" s="1"/>
  <c r="H18" i="1"/>
  <c r="I18" i="1"/>
  <c r="H19" i="1"/>
  <c r="I19" i="1" s="1"/>
  <c r="H20" i="1"/>
  <c r="I20" i="1"/>
  <c r="H21" i="1"/>
  <c r="I21" i="1" s="1"/>
  <c r="H22" i="1"/>
  <c r="I22" i="1"/>
  <c r="H23" i="1"/>
  <c r="I23" i="1" s="1"/>
  <c r="H24" i="1"/>
  <c r="I24" i="1" s="1"/>
  <c r="H25" i="1"/>
  <c r="I25" i="1"/>
  <c r="H26" i="1"/>
  <c r="I26" i="1"/>
  <c r="H27" i="1"/>
  <c r="I27" i="1"/>
  <c r="T6" i="1"/>
  <c r="P6" i="1"/>
  <c r="L6" i="1"/>
  <c r="H6" i="1"/>
  <c r="L29" i="1" l="1"/>
  <c r="I6" i="1"/>
  <c r="I29" i="1" s="1"/>
  <c r="H29" i="1"/>
  <c r="M6" i="1"/>
  <c r="M29" i="1" s="1"/>
  <c r="Q6" i="1"/>
  <c r="Q29" i="1" s="1"/>
  <c r="P29" i="1"/>
  <c r="U6" i="1"/>
  <c r="U29" i="1" s="1"/>
  <c r="T29" i="1"/>
  <c r="F29" i="1"/>
</calcChain>
</file>

<file path=xl/sharedStrings.xml><?xml version="1.0" encoding="utf-8"?>
<sst xmlns="http://schemas.openxmlformats.org/spreadsheetml/2006/main" count="90" uniqueCount="58">
  <si>
    <t>KACHHARA ELE AND HARDWARE</t>
  </si>
  <si>
    <t>Sr.no</t>
  </si>
  <si>
    <t>DATE</t>
  </si>
  <si>
    <t>PARTY NAME</t>
  </si>
  <si>
    <t>GST NO</t>
  </si>
  <si>
    <t>BILL NO</t>
  </si>
  <si>
    <t>TOTAL</t>
  </si>
  <si>
    <t>ASIAN PAINTS</t>
  </si>
  <si>
    <t>MAHAVIR MARKETING</t>
  </si>
  <si>
    <t>27ANTPM4300K1ZP</t>
  </si>
  <si>
    <t>KWALITY AGENCIES</t>
  </si>
  <si>
    <t>27AAHPS8579H1ZW</t>
  </si>
  <si>
    <t>NISHANT POLYCOATSPVT LTD</t>
  </si>
  <si>
    <t>27AAACN9154B1ZM</t>
  </si>
  <si>
    <t>SHREE NARAYAN SALES</t>
  </si>
  <si>
    <t>27AECPG4388M1Z3</t>
  </si>
  <si>
    <t>DHARATI POLYMERS</t>
  </si>
  <si>
    <t>27BEUPS9982J1Z4</t>
  </si>
  <si>
    <t>DAWOOD CERAMICS</t>
  </si>
  <si>
    <t>27AEZPC7757H1ZS</t>
  </si>
  <si>
    <t>GENXT MOBILE</t>
  </si>
  <si>
    <t>27AAACA3622K1ZV</t>
  </si>
  <si>
    <t>MANISH ELECTRIC&amp; HARDWARE</t>
  </si>
  <si>
    <t>27ALVPK9546P1ZT</t>
  </si>
  <si>
    <t>MH1902015581</t>
  </si>
  <si>
    <t>MH1902015589</t>
  </si>
  <si>
    <t>2358/19-20</t>
  </si>
  <si>
    <t>MH1902032278</t>
  </si>
  <si>
    <t>14/11/19</t>
  </si>
  <si>
    <t>1920-3212</t>
  </si>
  <si>
    <t>15/11/19</t>
  </si>
  <si>
    <t>MH1902056629</t>
  </si>
  <si>
    <t>MH1902056627</t>
  </si>
  <si>
    <t>19/11/19</t>
  </si>
  <si>
    <t>2491/19-20</t>
  </si>
  <si>
    <t>19/11/2019</t>
  </si>
  <si>
    <t>21/11/19</t>
  </si>
  <si>
    <t>23/11/19</t>
  </si>
  <si>
    <t>27AALFG9545K1ZQ</t>
  </si>
  <si>
    <t>25/11/19</t>
  </si>
  <si>
    <t>MH1902104277</t>
  </si>
  <si>
    <t>MH1902104274</t>
  </si>
  <si>
    <t>Pur@5%</t>
  </si>
  <si>
    <t>CGST@2.5%</t>
  </si>
  <si>
    <t>SGST@2.5%</t>
  </si>
  <si>
    <t>IGST@5%</t>
  </si>
  <si>
    <t>Pur@12%</t>
  </si>
  <si>
    <t>CGST@6%</t>
  </si>
  <si>
    <t>SGST@6%</t>
  </si>
  <si>
    <t>IGST@12%</t>
  </si>
  <si>
    <t>Pur@18%</t>
  </si>
  <si>
    <t>CGST@9%</t>
  </si>
  <si>
    <t>SGST@9%</t>
  </si>
  <si>
    <t>IGST@18%</t>
  </si>
  <si>
    <t>Pur@28%</t>
  </si>
  <si>
    <t>CGST@14%</t>
  </si>
  <si>
    <t>SGST@14%</t>
  </si>
  <si>
    <t>IGST@28%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</si>
</sst>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4" fillId="0" borderId="0" xfId="1" applyFont="1"/>
    <xf numFmtId="0" fontId="3" fillId="0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GST@9%25" TargetMode="External"/><Relationship Id="rId13" Type="http://schemas.openxmlformats.org/officeDocument/2006/relationships/hyperlink" Target="mailto:Pur@12%25" TargetMode="External"/><Relationship Id="rId3" Type="http://schemas.openxmlformats.org/officeDocument/2006/relationships/hyperlink" Target="mailto:SGST@14%25" TargetMode="External"/><Relationship Id="rId7" Type="http://schemas.openxmlformats.org/officeDocument/2006/relationships/hyperlink" Target="mailto:SGST@9%25" TargetMode="External"/><Relationship Id="rId12" Type="http://schemas.openxmlformats.org/officeDocument/2006/relationships/hyperlink" Target="mailto:CGST@6%25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IGST@28%25" TargetMode="External"/><Relationship Id="rId16" Type="http://schemas.openxmlformats.org/officeDocument/2006/relationships/hyperlink" Target="mailto:CGST@2.5%25" TargetMode="External"/><Relationship Id="rId1" Type="http://schemas.openxmlformats.org/officeDocument/2006/relationships/hyperlink" Target="mailto:Pur@5%25" TargetMode="External"/><Relationship Id="rId6" Type="http://schemas.openxmlformats.org/officeDocument/2006/relationships/hyperlink" Target="mailto:IGST@18%25" TargetMode="External"/><Relationship Id="rId11" Type="http://schemas.openxmlformats.org/officeDocument/2006/relationships/hyperlink" Target="mailto:SGST@6%25" TargetMode="External"/><Relationship Id="rId5" Type="http://schemas.openxmlformats.org/officeDocument/2006/relationships/hyperlink" Target="mailto:Pur@28%25" TargetMode="External"/><Relationship Id="rId15" Type="http://schemas.openxmlformats.org/officeDocument/2006/relationships/hyperlink" Target="mailto:SGST@2.5%25" TargetMode="External"/><Relationship Id="rId10" Type="http://schemas.openxmlformats.org/officeDocument/2006/relationships/hyperlink" Target="mailto:IGST@12%25" TargetMode="External"/><Relationship Id="rId4" Type="http://schemas.openxmlformats.org/officeDocument/2006/relationships/hyperlink" Target="mailto:CGST@14%25" TargetMode="External"/><Relationship Id="rId9" Type="http://schemas.openxmlformats.org/officeDocument/2006/relationships/hyperlink" Target="mailto:Pur@18%25" TargetMode="External"/><Relationship Id="rId14" Type="http://schemas.openxmlformats.org/officeDocument/2006/relationships/hyperlink" Target="mailto:IGST@5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tabSelected="1" zoomScaleNormal="100" workbookViewId="0">
      <selection activeCell="E3" sqref="E3"/>
    </sheetView>
  </sheetViews>
  <sheetFormatPr defaultRowHeight="15" x14ac:dyDescent="0.25"/>
  <cols>
    <col min="1" max="1" width="6.85546875" customWidth="1"/>
    <col min="2" max="2" width="12.42578125" style="3" customWidth="1"/>
    <col min="3" max="3" width="31.42578125" customWidth="1"/>
    <col min="4" max="4" width="22.42578125" customWidth="1"/>
    <col min="5" max="5" width="15.5703125" customWidth="1"/>
    <col min="12" max="12" width="10.85546875" customWidth="1"/>
  </cols>
  <sheetData>
    <row r="2" spans="1:22" ht="15.75" x14ac:dyDescent="0.25">
      <c r="B2" s="8" t="s">
        <v>0</v>
      </c>
      <c r="C2" s="9"/>
      <c r="D2" s="9"/>
      <c r="E2" s="9"/>
    </row>
    <row r="3" spans="1:22" x14ac:dyDescent="0.25">
      <c r="D3" s="1">
        <v>43770</v>
      </c>
    </row>
    <row r="5" spans="1:22" x14ac:dyDescent="0.25">
      <c r="A5" s="2" t="s">
        <v>1</v>
      </c>
      <c r="B5" s="4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6" t="s">
        <v>42</v>
      </c>
      <c r="H5" s="7" t="s">
        <v>43</v>
      </c>
      <c r="I5" s="7" t="s">
        <v>44</v>
      </c>
      <c r="J5" s="7" t="s">
        <v>45</v>
      </c>
      <c r="K5" s="6" t="s">
        <v>46</v>
      </c>
      <c r="L5" s="7" t="s">
        <v>47</v>
      </c>
      <c r="M5" s="7" t="s">
        <v>48</v>
      </c>
      <c r="N5" s="7" t="s">
        <v>49</v>
      </c>
      <c r="O5" s="6" t="s">
        <v>50</v>
      </c>
      <c r="P5" s="7" t="s">
        <v>51</v>
      </c>
      <c r="Q5" s="7" t="s">
        <v>52</v>
      </c>
      <c r="R5" s="7" t="s">
        <v>53</v>
      </c>
      <c r="S5" s="6" t="s">
        <v>54</v>
      </c>
      <c r="T5" s="7" t="s">
        <v>55</v>
      </c>
      <c r="U5" s="7" t="s">
        <v>56</v>
      </c>
      <c r="V5" s="7" t="s">
        <v>57</v>
      </c>
    </row>
    <row r="6" spans="1:22" x14ac:dyDescent="0.25">
      <c r="A6">
        <v>1</v>
      </c>
      <c r="B6" s="5">
        <v>43507</v>
      </c>
      <c r="C6" t="s">
        <v>12</v>
      </c>
      <c r="D6" t="s">
        <v>13</v>
      </c>
      <c r="E6">
        <v>11497</v>
      </c>
      <c r="F6">
        <v>1942</v>
      </c>
      <c r="G6">
        <v>840</v>
      </c>
      <c r="H6">
        <f>+G6*2.5%</f>
        <v>21</v>
      </c>
      <c r="I6">
        <f>+H6</f>
        <v>21</v>
      </c>
      <c r="L6">
        <f>+K6*6%</f>
        <v>0</v>
      </c>
      <c r="M6">
        <f>+L6*6%</f>
        <v>0</v>
      </c>
      <c r="O6">
        <v>898.3</v>
      </c>
      <c r="P6">
        <f>+O6*9%</f>
        <v>80.846999999999994</v>
      </c>
      <c r="Q6">
        <f>+P6*9%</f>
        <v>7.2762299999999991</v>
      </c>
      <c r="T6">
        <f>+S6*14%</f>
        <v>0</v>
      </c>
      <c r="U6">
        <f>+T6</f>
        <v>0</v>
      </c>
    </row>
    <row r="7" spans="1:22" x14ac:dyDescent="0.25">
      <c r="A7">
        <v>2</v>
      </c>
      <c r="B7" s="5">
        <v>43507</v>
      </c>
      <c r="C7" t="s">
        <v>22</v>
      </c>
      <c r="D7" t="s">
        <v>23</v>
      </c>
      <c r="E7">
        <v>3779</v>
      </c>
      <c r="F7">
        <v>11137</v>
      </c>
      <c r="H7">
        <f t="shared" ref="H7:H27" si="0">+G7*2.5%</f>
        <v>0</v>
      </c>
      <c r="I7">
        <f t="shared" ref="I7:I27" si="1">+H7</f>
        <v>0</v>
      </c>
      <c r="L7">
        <f t="shared" ref="L7:M7" si="2">+K7*6%</f>
        <v>0</v>
      </c>
      <c r="M7">
        <f t="shared" si="2"/>
        <v>0</v>
      </c>
      <c r="O7">
        <v>9438</v>
      </c>
      <c r="P7">
        <f t="shared" ref="P7:Q27" si="3">+O7*9%</f>
        <v>849.42</v>
      </c>
      <c r="Q7">
        <f t="shared" si="3"/>
        <v>76.447799999999987</v>
      </c>
      <c r="T7">
        <f t="shared" ref="T7:T27" si="4">+S7*14%</f>
        <v>0</v>
      </c>
      <c r="U7">
        <f t="shared" ref="U7:U27" si="5">+T7</f>
        <v>0</v>
      </c>
    </row>
    <row r="8" spans="1:22" x14ac:dyDescent="0.25">
      <c r="A8">
        <v>3</v>
      </c>
      <c r="B8" s="5">
        <v>43596</v>
      </c>
      <c r="C8" t="s">
        <v>10</v>
      </c>
      <c r="D8" t="s">
        <v>11</v>
      </c>
      <c r="E8">
        <v>22505</v>
      </c>
      <c r="F8">
        <v>2896</v>
      </c>
      <c r="H8">
        <f t="shared" si="0"/>
        <v>0</v>
      </c>
      <c r="I8">
        <f t="shared" si="1"/>
        <v>0</v>
      </c>
      <c r="L8">
        <f t="shared" ref="L8:M8" si="6">+K8*6%</f>
        <v>0</v>
      </c>
      <c r="M8">
        <f t="shared" si="6"/>
        <v>0</v>
      </c>
      <c r="O8">
        <v>2454.37</v>
      </c>
      <c r="P8">
        <f t="shared" si="3"/>
        <v>220.89329999999998</v>
      </c>
      <c r="Q8">
        <f t="shared" si="3"/>
        <v>19.880396999999999</v>
      </c>
      <c r="T8">
        <f t="shared" si="4"/>
        <v>0</v>
      </c>
      <c r="U8">
        <f t="shared" si="5"/>
        <v>0</v>
      </c>
    </row>
    <row r="9" spans="1:22" x14ac:dyDescent="0.25">
      <c r="A9">
        <v>4</v>
      </c>
      <c r="B9" s="5">
        <v>41436</v>
      </c>
      <c r="C9" t="s">
        <v>18</v>
      </c>
      <c r="D9" t="s">
        <v>19</v>
      </c>
      <c r="E9">
        <v>2121</v>
      </c>
      <c r="F9">
        <v>637</v>
      </c>
      <c r="H9">
        <f t="shared" si="0"/>
        <v>0</v>
      </c>
      <c r="I9">
        <f t="shared" si="1"/>
        <v>0</v>
      </c>
      <c r="L9">
        <f t="shared" ref="L9:M9" si="7">+K9*6%</f>
        <v>0</v>
      </c>
      <c r="M9">
        <f t="shared" si="7"/>
        <v>0</v>
      </c>
      <c r="O9">
        <v>539.69000000000005</v>
      </c>
      <c r="P9">
        <f t="shared" si="3"/>
        <v>48.572100000000006</v>
      </c>
      <c r="Q9">
        <f t="shared" si="3"/>
        <v>4.3714890000000004</v>
      </c>
      <c r="T9">
        <f t="shared" si="4"/>
        <v>0</v>
      </c>
      <c r="U9">
        <f t="shared" si="5"/>
        <v>0</v>
      </c>
    </row>
    <row r="10" spans="1:22" x14ac:dyDescent="0.25">
      <c r="A10">
        <v>5</v>
      </c>
      <c r="B10" s="5">
        <v>43657</v>
      </c>
      <c r="C10" t="s">
        <v>7</v>
      </c>
      <c r="D10" t="s">
        <v>21</v>
      </c>
      <c r="E10" t="s">
        <v>24</v>
      </c>
      <c r="F10">
        <v>5846</v>
      </c>
      <c r="H10">
        <f t="shared" si="0"/>
        <v>0</v>
      </c>
      <c r="I10">
        <f t="shared" si="1"/>
        <v>0</v>
      </c>
      <c r="L10">
        <f t="shared" ref="L10:M10" si="8">+K10*6%</f>
        <v>0</v>
      </c>
      <c r="M10">
        <f t="shared" si="8"/>
        <v>0</v>
      </c>
      <c r="O10">
        <v>4954.25</v>
      </c>
      <c r="P10">
        <f t="shared" si="3"/>
        <v>445.88249999999999</v>
      </c>
      <c r="Q10">
        <f t="shared" si="3"/>
        <v>40.129424999999998</v>
      </c>
      <c r="T10">
        <f t="shared" si="4"/>
        <v>0</v>
      </c>
      <c r="U10">
        <f t="shared" si="5"/>
        <v>0</v>
      </c>
    </row>
    <row r="11" spans="1:22" x14ac:dyDescent="0.25">
      <c r="A11">
        <v>6</v>
      </c>
      <c r="B11" s="5">
        <v>43657</v>
      </c>
      <c r="C11" t="s">
        <v>7</v>
      </c>
      <c r="D11" t="s">
        <v>21</v>
      </c>
      <c r="E11" t="s">
        <v>25</v>
      </c>
      <c r="F11">
        <v>2774</v>
      </c>
      <c r="H11">
        <f t="shared" si="0"/>
        <v>0</v>
      </c>
      <c r="I11">
        <f t="shared" si="1"/>
        <v>0</v>
      </c>
      <c r="L11">
        <f t="shared" ref="L11:M11" si="9">+K11*6%</f>
        <v>0</v>
      </c>
      <c r="M11">
        <f t="shared" si="9"/>
        <v>0</v>
      </c>
      <c r="O11">
        <v>2351.25</v>
      </c>
      <c r="P11">
        <f t="shared" si="3"/>
        <v>211.61249999999998</v>
      </c>
      <c r="Q11">
        <f t="shared" si="3"/>
        <v>19.045124999999999</v>
      </c>
      <c r="T11">
        <f t="shared" si="4"/>
        <v>0</v>
      </c>
      <c r="U11">
        <f t="shared" si="5"/>
        <v>0</v>
      </c>
    </row>
    <row r="12" spans="1:22" x14ac:dyDescent="0.25">
      <c r="A12">
        <v>7</v>
      </c>
      <c r="B12" s="5">
        <v>43749</v>
      </c>
      <c r="C12" t="s">
        <v>14</v>
      </c>
      <c r="D12" t="s">
        <v>15</v>
      </c>
      <c r="E12" t="s">
        <v>26</v>
      </c>
      <c r="F12">
        <v>11586</v>
      </c>
      <c r="H12">
        <f t="shared" si="0"/>
        <v>0</v>
      </c>
      <c r="I12">
        <f t="shared" si="1"/>
        <v>0</v>
      </c>
      <c r="L12">
        <f t="shared" ref="L12:M12" si="10">+K12*6%</f>
        <v>0</v>
      </c>
      <c r="M12">
        <f t="shared" si="10"/>
        <v>0</v>
      </c>
      <c r="O12">
        <v>9818.5300000000007</v>
      </c>
      <c r="P12">
        <f t="shared" si="3"/>
        <v>883.66770000000008</v>
      </c>
      <c r="Q12">
        <f t="shared" si="3"/>
        <v>79.530093000000008</v>
      </c>
      <c r="T12">
        <f t="shared" si="4"/>
        <v>0</v>
      </c>
      <c r="U12">
        <f t="shared" si="5"/>
        <v>0</v>
      </c>
    </row>
    <row r="13" spans="1:22" x14ac:dyDescent="0.25">
      <c r="A13">
        <v>8</v>
      </c>
      <c r="B13" s="5">
        <v>43780</v>
      </c>
      <c r="C13" t="s">
        <v>7</v>
      </c>
      <c r="D13" t="s">
        <v>21</v>
      </c>
      <c r="E13" t="s">
        <v>27</v>
      </c>
      <c r="F13">
        <v>5879</v>
      </c>
      <c r="H13">
        <f t="shared" si="0"/>
        <v>0</v>
      </c>
      <c r="I13">
        <f t="shared" si="1"/>
        <v>0</v>
      </c>
      <c r="L13">
        <f t="shared" ref="L13:M13" si="11">+K13*6%</f>
        <v>0</v>
      </c>
      <c r="M13">
        <f t="shared" si="11"/>
        <v>0</v>
      </c>
      <c r="O13">
        <v>4982.25</v>
      </c>
      <c r="P13">
        <f t="shared" si="3"/>
        <v>448.40249999999997</v>
      </c>
      <c r="Q13">
        <f t="shared" si="3"/>
        <v>40.356224999999995</v>
      </c>
      <c r="T13">
        <f t="shared" si="4"/>
        <v>0</v>
      </c>
      <c r="U13">
        <f t="shared" si="5"/>
        <v>0</v>
      </c>
    </row>
    <row r="14" spans="1:22" x14ac:dyDescent="0.25">
      <c r="A14">
        <v>9</v>
      </c>
      <c r="B14" s="5">
        <v>43810</v>
      </c>
      <c r="C14" t="s">
        <v>12</v>
      </c>
      <c r="D14" t="s">
        <v>13</v>
      </c>
      <c r="E14">
        <v>11930</v>
      </c>
      <c r="F14">
        <v>4078</v>
      </c>
      <c r="H14">
        <f t="shared" si="0"/>
        <v>0</v>
      </c>
      <c r="I14">
        <f t="shared" si="1"/>
        <v>0</v>
      </c>
      <c r="L14">
        <f t="shared" ref="L14:M14" si="12">+K14*6%</f>
        <v>0</v>
      </c>
      <c r="M14">
        <f t="shared" si="12"/>
        <v>0</v>
      </c>
      <c r="O14">
        <v>3606.48</v>
      </c>
      <c r="P14">
        <f t="shared" si="3"/>
        <v>324.58319999999998</v>
      </c>
      <c r="Q14">
        <f t="shared" si="3"/>
        <v>29.212487999999997</v>
      </c>
      <c r="T14">
        <f t="shared" si="4"/>
        <v>0</v>
      </c>
      <c r="U14">
        <f t="shared" si="5"/>
        <v>0</v>
      </c>
    </row>
    <row r="15" spans="1:22" x14ac:dyDescent="0.25">
      <c r="A15">
        <v>10</v>
      </c>
      <c r="B15" s="5">
        <v>43810</v>
      </c>
      <c r="C15" t="s">
        <v>10</v>
      </c>
      <c r="D15" t="s">
        <v>11</v>
      </c>
      <c r="E15">
        <v>23321</v>
      </c>
      <c r="F15">
        <v>3622</v>
      </c>
      <c r="H15">
        <f t="shared" si="0"/>
        <v>0</v>
      </c>
      <c r="I15">
        <f t="shared" si="1"/>
        <v>0</v>
      </c>
      <c r="L15">
        <f t="shared" ref="L15:M15" si="13">+K15*6%</f>
        <v>0</v>
      </c>
      <c r="M15">
        <f t="shared" si="13"/>
        <v>0</v>
      </c>
      <c r="O15">
        <v>3069.08</v>
      </c>
      <c r="P15">
        <f t="shared" si="3"/>
        <v>276.21719999999999</v>
      </c>
      <c r="Q15">
        <f t="shared" si="3"/>
        <v>24.859547999999997</v>
      </c>
      <c r="T15">
        <f t="shared" si="4"/>
        <v>0</v>
      </c>
      <c r="U15">
        <f t="shared" si="5"/>
        <v>0</v>
      </c>
    </row>
    <row r="16" spans="1:22" x14ac:dyDescent="0.25">
      <c r="A16">
        <v>11</v>
      </c>
      <c r="B16" s="3" t="s">
        <v>28</v>
      </c>
      <c r="C16" t="s">
        <v>8</v>
      </c>
      <c r="D16" t="s">
        <v>9</v>
      </c>
      <c r="E16" t="s">
        <v>29</v>
      </c>
      <c r="F16">
        <v>13493.41</v>
      </c>
      <c r="H16">
        <f t="shared" si="0"/>
        <v>0</v>
      </c>
      <c r="I16">
        <f t="shared" si="1"/>
        <v>0</v>
      </c>
      <c r="K16">
        <v>9524.1200000000008</v>
      </c>
      <c r="L16">
        <f t="shared" ref="L16:M16" si="14">+K16*6%</f>
        <v>571.44720000000007</v>
      </c>
      <c r="M16">
        <f t="shared" si="14"/>
        <v>34.286832000000004</v>
      </c>
      <c r="O16">
        <v>2395.25</v>
      </c>
      <c r="P16">
        <f t="shared" si="3"/>
        <v>215.57249999999999</v>
      </c>
      <c r="Q16">
        <f t="shared" si="3"/>
        <v>19.401524999999999</v>
      </c>
      <c r="T16">
        <f t="shared" si="4"/>
        <v>0</v>
      </c>
      <c r="U16">
        <f t="shared" si="5"/>
        <v>0</v>
      </c>
    </row>
    <row r="17" spans="1:21" x14ac:dyDescent="0.25">
      <c r="A17">
        <v>12</v>
      </c>
      <c r="B17" s="3" t="s">
        <v>30</v>
      </c>
      <c r="C17" t="s">
        <v>12</v>
      </c>
      <c r="D17" t="s">
        <v>13</v>
      </c>
      <c r="E17">
        <v>12101</v>
      </c>
      <c r="F17">
        <v>4309</v>
      </c>
      <c r="H17">
        <f t="shared" si="0"/>
        <v>0</v>
      </c>
      <c r="I17">
        <f t="shared" si="1"/>
        <v>0</v>
      </c>
      <c r="L17">
        <f t="shared" ref="L17:M17" si="15">+K17*6%</f>
        <v>0</v>
      </c>
      <c r="M17">
        <f t="shared" si="15"/>
        <v>0</v>
      </c>
      <c r="O17">
        <v>3826.48</v>
      </c>
      <c r="P17">
        <f t="shared" si="3"/>
        <v>344.38319999999999</v>
      </c>
      <c r="Q17">
        <f t="shared" si="3"/>
        <v>30.994487999999997</v>
      </c>
      <c r="T17">
        <f t="shared" si="4"/>
        <v>0</v>
      </c>
      <c r="U17">
        <f t="shared" si="5"/>
        <v>0</v>
      </c>
    </row>
    <row r="18" spans="1:21" x14ac:dyDescent="0.25">
      <c r="A18">
        <v>13</v>
      </c>
      <c r="B18" s="3" t="s">
        <v>30</v>
      </c>
      <c r="C18" t="s">
        <v>7</v>
      </c>
      <c r="D18" t="s">
        <v>21</v>
      </c>
      <c r="E18" t="s">
        <v>31</v>
      </c>
      <c r="F18">
        <v>3980</v>
      </c>
      <c r="H18">
        <f t="shared" si="0"/>
        <v>0</v>
      </c>
      <c r="I18">
        <f t="shared" si="1"/>
        <v>0</v>
      </c>
      <c r="L18">
        <f t="shared" ref="L18:M18" si="16">+K18*6%</f>
        <v>0</v>
      </c>
      <c r="M18">
        <f t="shared" si="16"/>
        <v>0</v>
      </c>
      <c r="O18">
        <v>3372.97</v>
      </c>
      <c r="P18">
        <f t="shared" si="3"/>
        <v>303.56729999999999</v>
      </c>
      <c r="Q18">
        <f t="shared" si="3"/>
        <v>27.321057</v>
      </c>
      <c r="T18">
        <f t="shared" si="4"/>
        <v>0</v>
      </c>
      <c r="U18">
        <f t="shared" si="5"/>
        <v>0</v>
      </c>
    </row>
    <row r="19" spans="1:21" x14ac:dyDescent="0.25">
      <c r="A19">
        <v>14</v>
      </c>
      <c r="B19" s="3" t="s">
        <v>30</v>
      </c>
      <c r="C19" t="s">
        <v>7</v>
      </c>
      <c r="D19" t="s">
        <v>21</v>
      </c>
      <c r="E19" t="s">
        <v>32</v>
      </c>
      <c r="F19">
        <v>5103</v>
      </c>
      <c r="H19">
        <f t="shared" si="0"/>
        <v>0</v>
      </c>
      <c r="I19">
        <f t="shared" si="1"/>
        <v>0</v>
      </c>
      <c r="L19">
        <f t="shared" ref="L19:M19" si="17">+K19*6%</f>
        <v>0</v>
      </c>
      <c r="M19">
        <f t="shared" si="17"/>
        <v>0</v>
      </c>
      <c r="O19">
        <v>4324.2700000000004</v>
      </c>
      <c r="P19">
        <f t="shared" si="3"/>
        <v>389.18430000000001</v>
      </c>
      <c r="Q19">
        <f t="shared" si="3"/>
        <v>35.026586999999999</v>
      </c>
      <c r="T19">
        <f t="shared" si="4"/>
        <v>0</v>
      </c>
      <c r="U19">
        <f t="shared" si="5"/>
        <v>0</v>
      </c>
    </row>
    <row r="20" spans="1:21" x14ac:dyDescent="0.25">
      <c r="A20">
        <v>15</v>
      </c>
      <c r="B20" s="3" t="s">
        <v>33</v>
      </c>
      <c r="C20" t="s">
        <v>14</v>
      </c>
      <c r="D20" t="s">
        <v>15</v>
      </c>
      <c r="E20" t="s">
        <v>34</v>
      </c>
      <c r="F20">
        <v>1457</v>
      </c>
      <c r="H20">
        <f t="shared" si="0"/>
        <v>0</v>
      </c>
      <c r="I20">
        <f t="shared" si="1"/>
        <v>0</v>
      </c>
      <c r="L20">
        <f t="shared" ref="L20:M20" si="18">+K20*6%</f>
        <v>0</v>
      </c>
      <c r="M20">
        <f t="shared" si="18"/>
        <v>0</v>
      </c>
      <c r="O20">
        <v>1235</v>
      </c>
      <c r="P20">
        <f t="shared" si="3"/>
        <v>111.14999999999999</v>
      </c>
      <c r="Q20">
        <f t="shared" si="3"/>
        <v>10.003499999999999</v>
      </c>
      <c r="T20">
        <f t="shared" si="4"/>
        <v>0</v>
      </c>
      <c r="U20">
        <f t="shared" si="5"/>
        <v>0</v>
      </c>
    </row>
    <row r="21" spans="1:21" x14ac:dyDescent="0.25">
      <c r="A21">
        <v>16</v>
      </c>
      <c r="B21" s="3" t="s">
        <v>35</v>
      </c>
      <c r="C21" t="s">
        <v>10</v>
      </c>
      <c r="D21" t="s">
        <v>11</v>
      </c>
      <c r="E21">
        <v>24089</v>
      </c>
      <c r="F21">
        <v>2219</v>
      </c>
      <c r="H21">
        <f t="shared" si="0"/>
        <v>0</v>
      </c>
      <c r="I21">
        <f t="shared" si="1"/>
        <v>0</v>
      </c>
      <c r="L21">
        <f t="shared" ref="L21:M21" si="19">+K21*6%</f>
        <v>0</v>
      </c>
      <c r="M21">
        <f t="shared" si="19"/>
        <v>0</v>
      </c>
      <c r="O21">
        <v>1880.23</v>
      </c>
      <c r="P21">
        <f t="shared" si="3"/>
        <v>169.22069999999999</v>
      </c>
      <c r="Q21">
        <f t="shared" si="3"/>
        <v>15.229862999999998</v>
      </c>
      <c r="T21">
        <f t="shared" si="4"/>
        <v>0</v>
      </c>
      <c r="U21">
        <f t="shared" si="5"/>
        <v>0</v>
      </c>
    </row>
    <row r="22" spans="1:21" x14ac:dyDescent="0.25">
      <c r="A22">
        <v>17</v>
      </c>
      <c r="B22" s="3" t="s">
        <v>36</v>
      </c>
      <c r="C22" t="s">
        <v>12</v>
      </c>
      <c r="D22" t="s">
        <v>13</v>
      </c>
      <c r="E22">
        <v>12383</v>
      </c>
      <c r="F22">
        <v>2603</v>
      </c>
      <c r="H22">
        <f t="shared" si="0"/>
        <v>0</v>
      </c>
      <c r="I22">
        <f t="shared" si="1"/>
        <v>0</v>
      </c>
      <c r="L22">
        <f t="shared" ref="L22:M22" si="20">+K22*6%</f>
        <v>0</v>
      </c>
      <c r="M22">
        <f t="shared" si="20"/>
        <v>0</v>
      </c>
      <c r="O22">
        <v>2249.29</v>
      </c>
      <c r="P22">
        <f t="shared" si="3"/>
        <v>202.43609999999998</v>
      </c>
      <c r="Q22">
        <f t="shared" si="3"/>
        <v>18.219248999999998</v>
      </c>
      <c r="T22">
        <f t="shared" si="4"/>
        <v>0</v>
      </c>
      <c r="U22">
        <f t="shared" si="5"/>
        <v>0</v>
      </c>
    </row>
    <row r="23" spans="1:21" x14ac:dyDescent="0.25">
      <c r="A23">
        <v>18</v>
      </c>
      <c r="B23" s="3" t="s">
        <v>37</v>
      </c>
      <c r="C23" t="s">
        <v>16</v>
      </c>
      <c r="D23" t="s">
        <v>17</v>
      </c>
      <c r="E23">
        <v>383</v>
      </c>
      <c r="F23">
        <v>2890</v>
      </c>
      <c r="H23">
        <f t="shared" si="0"/>
        <v>0</v>
      </c>
      <c r="I23">
        <f t="shared" si="1"/>
        <v>0</v>
      </c>
      <c r="L23">
        <f t="shared" ref="L23:M23" si="21">+K23*6%</f>
        <v>0</v>
      </c>
      <c r="M23">
        <f t="shared" si="21"/>
        <v>0</v>
      </c>
      <c r="O23">
        <v>2450</v>
      </c>
      <c r="P23">
        <f t="shared" si="3"/>
        <v>220.5</v>
      </c>
      <c r="Q23">
        <f t="shared" si="3"/>
        <v>19.844999999999999</v>
      </c>
      <c r="T23">
        <f t="shared" si="4"/>
        <v>0</v>
      </c>
      <c r="U23">
        <f t="shared" si="5"/>
        <v>0</v>
      </c>
    </row>
    <row r="24" spans="1:21" x14ac:dyDescent="0.25">
      <c r="A24">
        <v>19</v>
      </c>
      <c r="B24" s="3" t="s">
        <v>37</v>
      </c>
      <c r="C24" t="s">
        <v>20</v>
      </c>
      <c r="D24" t="s">
        <v>38</v>
      </c>
      <c r="E24">
        <v>563495</v>
      </c>
      <c r="F24">
        <v>7482</v>
      </c>
      <c r="H24">
        <f t="shared" si="0"/>
        <v>0</v>
      </c>
      <c r="I24">
        <f t="shared" si="1"/>
        <v>0</v>
      </c>
      <c r="K24">
        <v>6213.69</v>
      </c>
      <c r="L24">
        <f t="shared" ref="L24:M24" si="22">+K24*6%</f>
        <v>372.82139999999998</v>
      </c>
      <c r="M24">
        <f t="shared" si="22"/>
        <v>22.369283999999997</v>
      </c>
      <c r="O24">
        <v>442.65</v>
      </c>
      <c r="P24">
        <f t="shared" si="3"/>
        <v>39.838499999999996</v>
      </c>
      <c r="Q24">
        <f t="shared" si="3"/>
        <v>3.5854649999999997</v>
      </c>
      <c r="T24">
        <f t="shared" si="4"/>
        <v>0</v>
      </c>
      <c r="U24">
        <f t="shared" si="5"/>
        <v>0</v>
      </c>
    </row>
    <row r="25" spans="1:21" x14ac:dyDescent="0.25">
      <c r="A25">
        <v>20</v>
      </c>
      <c r="B25" s="3" t="s">
        <v>37</v>
      </c>
      <c r="C25" t="s">
        <v>20</v>
      </c>
      <c r="D25" t="s">
        <v>38</v>
      </c>
      <c r="E25">
        <v>751095</v>
      </c>
      <c r="F25">
        <v>2580</v>
      </c>
      <c r="H25">
        <f t="shared" si="0"/>
        <v>0</v>
      </c>
      <c r="I25">
        <f t="shared" si="1"/>
        <v>0</v>
      </c>
      <c r="L25">
        <f t="shared" ref="L25:M25" si="23">+K25*6%</f>
        <v>0</v>
      </c>
      <c r="M25">
        <f t="shared" si="23"/>
        <v>0</v>
      </c>
      <c r="O25">
        <v>2186.36</v>
      </c>
      <c r="P25">
        <f t="shared" si="3"/>
        <v>196.7724</v>
      </c>
      <c r="Q25">
        <f t="shared" si="3"/>
        <v>17.709516000000001</v>
      </c>
      <c r="T25">
        <f t="shared" si="4"/>
        <v>0</v>
      </c>
      <c r="U25">
        <f t="shared" si="5"/>
        <v>0</v>
      </c>
    </row>
    <row r="26" spans="1:21" x14ac:dyDescent="0.25">
      <c r="A26">
        <v>21</v>
      </c>
      <c r="B26" s="3" t="s">
        <v>39</v>
      </c>
      <c r="C26" t="s">
        <v>7</v>
      </c>
      <c r="D26" t="s">
        <v>21</v>
      </c>
      <c r="E26" t="s">
        <v>40</v>
      </c>
      <c r="F26">
        <v>3668</v>
      </c>
      <c r="H26">
        <f t="shared" si="0"/>
        <v>0</v>
      </c>
      <c r="I26">
        <f t="shared" si="1"/>
        <v>0</v>
      </c>
      <c r="L26">
        <f t="shared" ref="L26:M26" si="24">+K26*6%</f>
        <v>0</v>
      </c>
      <c r="M26">
        <f t="shared" si="24"/>
        <v>0</v>
      </c>
      <c r="O26">
        <v>3108.4</v>
      </c>
      <c r="P26">
        <f t="shared" si="3"/>
        <v>279.75599999999997</v>
      </c>
      <c r="Q26">
        <f t="shared" si="3"/>
        <v>25.178039999999996</v>
      </c>
      <c r="T26">
        <f t="shared" si="4"/>
        <v>0</v>
      </c>
      <c r="U26">
        <f t="shared" si="5"/>
        <v>0</v>
      </c>
    </row>
    <row r="27" spans="1:21" x14ac:dyDescent="0.25">
      <c r="A27">
        <v>22</v>
      </c>
      <c r="B27" s="3" t="s">
        <v>39</v>
      </c>
      <c r="C27" t="s">
        <v>7</v>
      </c>
      <c r="D27" t="s">
        <v>21</v>
      </c>
      <c r="E27" t="s">
        <v>41</v>
      </c>
      <c r="F27">
        <v>7687</v>
      </c>
      <c r="H27">
        <f t="shared" si="0"/>
        <v>0</v>
      </c>
      <c r="I27">
        <f t="shared" si="1"/>
        <v>0</v>
      </c>
      <c r="L27">
        <f t="shared" ref="L27:M27" si="25">+K27*6%</f>
        <v>0</v>
      </c>
      <c r="M27">
        <f t="shared" si="25"/>
        <v>0</v>
      </c>
      <c r="O27">
        <v>6514.61</v>
      </c>
      <c r="P27">
        <f t="shared" si="3"/>
        <v>586.31489999999997</v>
      </c>
      <c r="Q27">
        <f t="shared" si="3"/>
        <v>52.768340999999992</v>
      </c>
      <c r="T27">
        <f t="shared" si="4"/>
        <v>0</v>
      </c>
      <c r="U27">
        <f t="shared" si="5"/>
        <v>0</v>
      </c>
    </row>
    <row r="29" spans="1:21" x14ac:dyDescent="0.25">
      <c r="E29" t="s">
        <v>6</v>
      </c>
      <c r="F29">
        <f>SUM(F6:F27)</f>
        <v>107868.41</v>
      </c>
      <c r="G29">
        <f t="shared" ref="G29:U29" si="26">SUM(G6:G27)</f>
        <v>840</v>
      </c>
      <c r="H29">
        <f t="shared" si="26"/>
        <v>21</v>
      </c>
      <c r="I29">
        <f>SUM(I6:I27)</f>
        <v>21</v>
      </c>
      <c r="J29">
        <f t="shared" si="26"/>
        <v>0</v>
      </c>
      <c r="K29">
        <f t="shared" si="26"/>
        <v>15737.810000000001</v>
      </c>
      <c r="L29">
        <f>SUM(L6:L27)</f>
        <v>944.26860000000011</v>
      </c>
      <c r="M29">
        <f t="shared" si="26"/>
        <v>56.656115999999997</v>
      </c>
      <c r="N29">
        <f t="shared" si="26"/>
        <v>0</v>
      </c>
      <c r="O29">
        <f t="shared" si="26"/>
        <v>76097.710000000006</v>
      </c>
      <c r="P29">
        <f t="shared" si="26"/>
        <v>6848.7938999999997</v>
      </c>
      <c r="Q29">
        <f t="shared" si="26"/>
        <v>616.39145099999996</v>
      </c>
      <c r="R29">
        <f t="shared" si="26"/>
        <v>0</v>
      </c>
      <c r="S29">
        <f t="shared" si="26"/>
        <v>0</v>
      </c>
      <c r="T29">
        <f t="shared" si="26"/>
        <v>0</v>
      </c>
      <c r="U29">
        <f t="shared" si="26"/>
        <v>0</v>
      </c>
    </row>
  </sheetData>
  <mergeCells count="1">
    <mergeCell ref="B2:E2"/>
  </mergeCells>
  <hyperlinks>
    <hyperlink ref="G5" r:id="rId1"/>
    <hyperlink ref="V5" r:id="rId2"/>
    <hyperlink ref="U5" r:id="rId3"/>
    <hyperlink ref="T5" r:id="rId4"/>
    <hyperlink ref="S5" r:id="rId5"/>
    <hyperlink ref="R5" r:id="rId6"/>
    <hyperlink ref="Q5" r:id="rId7"/>
    <hyperlink ref="P5" r:id="rId8"/>
    <hyperlink ref="O5" r:id="rId9"/>
    <hyperlink ref="N5" r:id="rId10"/>
    <hyperlink ref="M5" r:id="rId11"/>
    <hyperlink ref="L5" r:id="rId12"/>
    <hyperlink ref="K5" r:id="rId13"/>
    <hyperlink ref="J5" r:id="rId14"/>
    <hyperlink ref="I5" r:id="rId15"/>
    <hyperlink ref="H5" r:id="rId16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KACHHARA</dc:creator>
  <cp:lastModifiedBy>KACHHARA</cp:lastModifiedBy>
  <dcterms:created xsi:type="dcterms:W3CDTF">2019-10-16T06:52:50Z</dcterms:created>
  <dcterms:modified xsi:type="dcterms:W3CDTF">2020-03-21T04:31:59Z</dcterms:modified>
</cp:coreProperties>
</file>