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65" windowWidth="15000" windowHeight="7605"/>
  </bookViews>
  <sheets>
    <sheet name="Course List" sheetId="1" r:id="rId1"/>
    <sheet name="Split up and Details" sheetId="2" r:id="rId2"/>
  </sheets>
  <calcPr calcId="124519"/>
</workbook>
</file>

<file path=xl/calcChain.xml><?xml version="1.0" encoding="utf-8"?>
<calcChain xmlns="http://schemas.openxmlformats.org/spreadsheetml/2006/main">
  <c r="K249" i="1"/>
  <c r="K248"/>
  <c r="K246"/>
  <c r="K244"/>
  <c r="K243"/>
  <c r="K242"/>
  <c r="K239"/>
  <c r="K235"/>
  <c r="K234"/>
  <c r="K232"/>
  <c r="K231"/>
  <c r="K228"/>
  <c r="K227"/>
  <c r="K221"/>
  <c r="K217"/>
  <c r="K215"/>
  <c r="K209"/>
  <c r="K203"/>
  <c r="K202"/>
  <c r="K191"/>
  <c r="K189"/>
  <c r="K184"/>
  <c r="K183"/>
  <c r="K181"/>
  <c r="K176"/>
  <c r="K175"/>
  <c r="K174"/>
  <c r="K164"/>
  <c r="K157"/>
  <c r="K156"/>
  <c r="K154"/>
  <c r="K152"/>
  <c r="K150"/>
  <c r="K146"/>
  <c r="K143"/>
  <c r="K142"/>
  <c r="K140"/>
  <c r="K128"/>
  <c r="K125"/>
  <c r="K124"/>
  <c r="K123"/>
  <c r="K121"/>
  <c r="K120"/>
  <c r="K119"/>
  <c r="K114"/>
  <c r="K110"/>
  <c r="K109"/>
  <c r="K104"/>
  <c r="K101"/>
  <c r="K100"/>
  <c r="K99"/>
  <c r="K98"/>
  <c r="K97"/>
  <c r="K93"/>
  <c r="K89"/>
  <c r="K87"/>
  <c r="K84"/>
  <c r="K83"/>
  <c r="K80"/>
  <c r="K75"/>
  <c r="K71"/>
  <c r="K70"/>
  <c r="K69"/>
  <c r="K61"/>
  <c r="K60"/>
  <c r="K55"/>
  <c r="K53"/>
  <c r="K52"/>
  <c r="K50"/>
  <c r="K47"/>
  <c r="K44"/>
  <c r="K43"/>
  <c r="K42"/>
  <c r="K39"/>
  <c r="K37"/>
  <c r="K36"/>
  <c r="K34"/>
  <c r="K33"/>
  <c r="K29"/>
  <c r="K23"/>
  <c r="K18"/>
  <c r="K17"/>
  <c r="K16"/>
  <c r="K12"/>
  <c r="K11"/>
  <c r="K10"/>
  <c r="K9"/>
  <c r="K8"/>
  <c r="K7"/>
  <c r="K6"/>
</calcChain>
</file>

<file path=xl/sharedStrings.xml><?xml version="1.0" encoding="utf-8"?>
<sst xmlns="http://schemas.openxmlformats.org/spreadsheetml/2006/main" count="1748" uniqueCount="738">
  <si>
    <t>Discipline</t>
  </si>
  <si>
    <t xml:space="preserve">TOTAL COURSES </t>
  </si>
  <si>
    <t>Duration</t>
  </si>
  <si>
    <t>4 weeks</t>
  </si>
  <si>
    <t>8 weeks</t>
  </si>
  <si>
    <t>12 weeks</t>
  </si>
  <si>
    <t>Aerospace Engineering</t>
  </si>
  <si>
    <t>12 Weeks</t>
  </si>
  <si>
    <t>Start of course</t>
  </si>
  <si>
    <t>Agriculture Engineering</t>
  </si>
  <si>
    <t>4 Weeks</t>
  </si>
  <si>
    <t>End of course</t>
  </si>
  <si>
    <t>Architecture</t>
  </si>
  <si>
    <t>Total Courses</t>
  </si>
  <si>
    <t>Biotechnology &amp; Bioengineering</t>
  </si>
  <si>
    <t>Grand Total</t>
  </si>
  <si>
    <t>Exam dates - 1</t>
  </si>
  <si>
    <t>30 September 2018
 2 Sessions on each date: 9am-12 noon; 2pm-5pm</t>
  </si>
  <si>
    <t>7 October 2018
 2 Sessions on each date: 9am-12 noon; 2pm-5pm</t>
  </si>
  <si>
    <t>Chemical Engineering</t>
  </si>
  <si>
    <t>Chemistry</t>
  </si>
  <si>
    <t>Type of Course</t>
  </si>
  <si>
    <t>Civil Engineering</t>
  </si>
  <si>
    <t>New</t>
  </si>
  <si>
    <t>Computer science and engineering</t>
  </si>
  <si>
    <t>Rerun</t>
  </si>
  <si>
    <t>Design Engineering</t>
  </si>
  <si>
    <t>Electrical Engineering</t>
  </si>
  <si>
    <t>Humanities and Social Science</t>
  </si>
  <si>
    <t>Management</t>
  </si>
  <si>
    <t>Mathematics</t>
  </si>
  <si>
    <t>Mechanical Engineering</t>
  </si>
  <si>
    <t>Metallurgical &amp; Materials Engineering</t>
  </si>
  <si>
    <t>Mining Engineering</t>
  </si>
  <si>
    <t>Multidisciplinary</t>
  </si>
  <si>
    <t>OceanEngineering</t>
  </si>
  <si>
    <t>Physics</t>
  </si>
  <si>
    <t>Textile Technology</t>
  </si>
  <si>
    <t>Total</t>
  </si>
  <si>
    <t xml:space="preserve">NOTE:
Please note that this is a tentative list; there might be additions/deletions to this list.
Exam Dates: September 30 (Sunday) and October 7 (Sunday) - both morning &amp; afternoon sessions.
Enrollment: We anticipate that enrollment to these courses will begin by mid May. More details will be announced soon.
For Rerun courses:  We have given course link in NPTEL website for your reference. To view syllabus and videos, click on "View course" on the right side. 
For New courses: We have given the syllabus link for your refernce.
</t>
  </si>
  <si>
    <t>Course Name</t>
  </si>
  <si>
    <t>SME Name</t>
  </si>
  <si>
    <t>Institute</t>
  </si>
  <si>
    <t>Course Start date</t>
  </si>
  <si>
    <t>Exam date</t>
  </si>
  <si>
    <t>Onlinecourses Portal URL for rerun courses</t>
  </si>
  <si>
    <t>NPTEL URL for Rerun courses</t>
  </si>
  <si>
    <t>Syllabus Link</t>
  </si>
  <si>
    <t>Fundamentals of Combustion (Part 2)</t>
  </si>
  <si>
    <t>Prof. D.P. Mishra</t>
  </si>
  <si>
    <t>IITK</t>
  </si>
  <si>
    <t>Engineering Thermodynamics</t>
  </si>
  <si>
    <t>https://onlinecourses.nptel.ac.in/noc18_ch03/course</t>
  </si>
  <si>
    <t>http://nptel.ac.in/courses/101104063/</t>
  </si>
  <si>
    <t>Aircraft Stability and Control</t>
  </si>
  <si>
    <t>Prof. A.K. Ghosh</t>
  </si>
  <si>
    <t>https://onlinecourses.nptel.ac.in/noc17_ae09/course</t>
  </si>
  <si>
    <t>http://nptel.ac.in/courses/101104062/</t>
  </si>
  <si>
    <t>Farm Machinery</t>
  </si>
  <si>
    <t>Prof. VK Tewari</t>
  </si>
  <si>
    <t>IIT Kharagpur</t>
  </si>
  <si>
    <t>Organic Farming for Sustainable Agricultural Production</t>
  </si>
  <si>
    <t>Prof. Dilip Kumar Swain</t>
  </si>
  <si>
    <t>Irrigation and Drainage</t>
  </si>
  <si>
    <t>Prof. Damodhara Rao Mailapallli</t>
  </si>
  <si>
    <t>Fundamentals of Food Process Engineering</t>
  </si>
  <si>
    <t>Prof. Jayeeta Mitra</t>
  </si>
  <si>
    <t>Soil and Water Conservation Engineering</t>
  </si>
  <si>
    <t>Prof. Rajendra Singh</t>
  </si>
  <si>
    <t>Dairy and Food process and products technology</t>
  </si>
  <si>
    <t>Prof. Tridib Kumar Goswami</t>
  </si>
  <si>
    <t>Architectural Acoustics</t>
  </si>
  <si>
    <t>Prof. Sumana Gupta and Prof. Sankha Pratim Bhattacharya</t>
  </si>
  <si>
    <t>Landscape Architecture and Site Planning - Basic Fundamentals</t>
  </si>
  <si>
    <t>Prof. Uttam Kumar Banerjee</t>
  </si>
  <si>
    <t>https://onlinecourses.nptel.ac.in/noc17_ce01/course</t>
  </si>
  <si>
    <t>http://nptel.ac.in/courses/124105001/</t>
  </si>
  <si>
    <t>Culturally Responsive Built Environments</t>
  </si>
  <si>
    <t>Prof. Ram Sateesh Pasupuleti</t>
  </si>
  <si>
    <t>IITR</t>
  </si>
  <si>
    <t>Contemporary Architecture and Design</t>
  </si>
  <si>
    <t>Prof. Saptarshi Kolay</t>
  </si>
  <si>
    <t>Role of Craft and Technology in Interior - Architecture</t>
  </si>
  <si>
    <t>Prof. Smriti Saraswat</t>
  </si>
  <si>
    <t>Bioengineering: An Interface with Biology and Medicine</t>
  </si>
  <si>
    <t>Prof. Sanjeeva Srivastav</t>
  </si>
  <si>
    <t>IITB</t>
  </si>
  <si>
    <t>Biomicrofluidics</t>
  </si>
  <si>
    <t>Prof. Tapas Kumar Maiti &amp; Prof. Suman Chakraborty</t>
  </si>
  <si>
    <t>Biomedical nanotechnology</t>
  </si>
  <si>
    <t>Prof. P. Gopinath</t>
  </si>
  <si>
    <t>https://onlinecourses.nptel.ac.in/noc17_bt17/</t>
  </si>
  <si>
    <t>http://nptel.ac.in/courses/102107058/</t>
  </si>
  <si>
    <t>Industrial Biotechnology</t>
  </si>
  <si>
    <t>Prof. Debabrata Das</t>
  </si>
  <si>
    <t>https://onlinecourses.nptel.ac.in/noc17_bt23/course</t>
  </si>
  <si>
    <t>http://nptel.ac.in/courses/102105058/</t>
  </si>
  <si>
    <t>Biostatistics and design of experiments</t>
  </si>
  <si>
    <t>Prof. Mukesh Doble</t>
  </si>
  <si>
    <t>IITM</t>
  </si>
  <si>
    <t>https://onlinecourses.nptel.ac.in/noc17_bt13/course</t>
  </si>
  <si>
    <t>http://nptel.ac.in/courses/102106051/</t>
  </si>
  <si>
    <t>Introduction to Biostatistics</t>
  </si>
  <si>
    <t>Prof. Shamik Sen</t>
  </si>
  <si>
    <t>https://onlinecourses.nptel.ac.in/noc17_bt07/course</t>
  </si>
  <si>
    <t>http://nptel.ac.in/courses/102101056/</t>
  </si>
  <si>
    <t>Computational Systems Biology</t>
  </si>
  <si>
    <t>Prof. Karthik Raman</t>
  </si>
  <si>
    <t>Biology for engineers and other non-biologists</t>
  </si>
  <si>
    <t>Prof. Suraishkumar &amp; Prof. Madhulika Dixit</t>
  </si>
  <si>
    <t>https://onlinecourses.nptel.ac.in/noc17_bt06/course</t>
  </si>
  <si>
    <t>http://nptel.ac.in/courses/121106008/</t>
  </si>
  <si>
    <t>Introduction to Mechanobiology</t>
  </si>
  <si>
    <t>https://onlinecourses.nptel.ac.in/noc17_bt18/course</t>
  </si>
  <si>
    <t>http://nptel.ac.in/courses/102101058/</t>
  </si>
  <si>
    <t>Wild Life Ecology</t>
  </si>
  <si>
    <t>Prof.  Ankur Awadhiya</t>
  </si>
  <si>
    <t>Wild Life Conservation</t>
  </si>
  <si>
    <t>Functional Genomics</t>
  </si>
  <si>
    <t>Prof.  S. Ganesh</t>
  </si>
  <si>
    <t>https://onlinecourses.nptel.ac.in/noc17_bt02/course</t>
  </si>
  <si>
    <t>http://nptel.ac.in/courses/102104056/</t>
  </si>
  <si>
    <t>Computer Aided Drug Design</t>
  </si>
  <si>
    <t>Animal Physiology</t>
  </si>
  <si>
    <t>Prof. Mainak Das</t>
  </si>
  <si>
    <t>https://onlinecourses.nptel.ac.in/noc17_bt20/course</t>
  </si>
  <si>
    <t>http://nptel.ac.in/courses/102104058/</t>
  </si>
  <si>
    <t>Cell Culture Technologies</t>
  </si>
  <si>
    <t>https://onlinecourses.nptel.ac.in/noc17_bt21/course</t>
  </si>
  <si>
    <t>http://nptel.ac.in/courses/102104059/</t>
  </si>
  <si>
    <t>Phase Equilibrium Thermodynamics</t>
  </si>
  <si>
    <t>Prof. Gargi Das</t>
  </si>
  <si>
    <t>https://onlinecourses.nptel.ac.in/noc17_ch10/course</t>
  </si>
  <si>
    <t>http://nptel.ac.in/courses/103105127/</t>
  </si>
  <si>
    <t>Optimization in Chemical Engineering</t>
  </si>
  <si>
    <t>Prof. Debasis Sarkar</t>
  </si>
  <si>
    <t>Heat Transfer</t>
  </si>
  <si>
    <t>Prof. Sunando Dasgupta</t>
  </si>
  <si>
    <t>Unit operations of particulate matter</t>
  </si>
  <si>
    <t>Prof. Shabina Khanam</t>
  </si>
  <si>
    <t>https://onlinecourses.nptel.ac.in/noc17_ch12/course</t>
  </si>
  <si>
    <t>http://nptel.ac.in/courses/103107127/</t>
  </si>
  <si>
    <t>Infra red spectroscopy for pollution monitoring</t>
  </si>
  <si>
    <t>Prof.  J R Mudakavi</t>
  </si>
  <si>
    <t>IISc</t>
  </si>
  <si>
    <t>Natural Gas Engineering</t>
  </si>
  <si>
    <t>Prof.  Pankaj Tiwari</t>
  </si>
  <si>
    <t>IITG</t>
  </si>
  <si>
    <t>Introduction to Polymer Physics</t>
  </si>
  <si>
    <t>Prof. Amit Kumar</t>
  </si>
  <si>
    <t>Molecules in Motion</t>
  </si>
  <si>
    <t>Prof. Amita Pathak Mahanty</t>
  </si>
  <si>
    <t>Stereochemistry</t>
  </si>
  <si>
    <t>Prof. Amit Basak</t>
  </si>
  <si>
    <t>https://onlinecourses.nptel.ac.in/noc17_cy11/course</t>
  </si>
  <si>
    <t>http://nptel.ac.in/courses/104105086/</t>
  </si>
  <si>
    <t>Coordination Chemistry</t>
  </si>
  <si>
    <t>Prof. Debashis Ray</t>
  </si>
  <si>
    <t>https://onlinecourses.nptel.ac.in/noc17_cy10/course</t>
  </si>
  <si>
    <t>http://nptel.ac.in/courses/104105033/</t>
  </si>
  <si>
    <t>Computational Chemistry and Classical Molecular Dynamics</t>
  </si>
  <si>
    <t>Prof. B. L. Tembe</t>
  </si>
  <si>
    <t>Inorganic Chemistry of Life: Principles and Perspectives</t>
  </si>
  <si>
    <t>Prof. C.P. Rao</t>
  </si>
  <si>
    <t>Symmetry and Group Theory</t>
  </si>
  <si>
    <t>Prof. Anindya Datta</t>
  </si>
  <si>
    <t>Pericyclic Reactions and Organic Photochemistry</t>
  </si>
  <si>
    <t>Prof. Sankararaman S</t>
  </si>
  <si>
    <t>https://onlinecourses.nptel.ac.in/noc17_cy13/course</t>
  </si>
  <si>
    <t>http://nptel.ac.in/courses/104106077/</t>
  </si>
  <si>
    <t>Analytical Chemistry</t>
  </si>
  <si>
    <t>https://onlinecourses.nptel.ac.in/noc17_cy03/course</t>
  </si>
  <si>
    <t>http://nptel.ac.in/courses/104105084/</t>
  </si>
  <si>
    <t>Chemical Crystallography</t>
  </si>
  <si>
    <t>Prof.Angshuman
Roy Choudhury</t>
  </si>
  <si>
    <t>IISER Mohali</t>
  </si>
  <si>
    <t>Chemistry - I</t>
  </si>
  <si>
    <t>Prof.K.Mangal Sundar</t>
  </si>
  <si>
    <t>https://onlinecourses.nptel.ac.in/noc15_cy01/course</t>
  </si>
  <si>
    <t>http://nptel.ac.in/courses/104106072/</t>
  </si>
  <si>
    <t>Principles of Construction Management</t>
  </si>
  <si>
    <t>Prof.  Sudhir Misra</t>
  </si>
  <si>
    <t>https://onlinecourses.nptel.ac.in/noc17_ce18/course</t>
  </si>
  <si>
    <t>http://nptel.ac.in/courses/105104161/</t>
  </si>
  <si>
    <t>Foundation Engineering</t>
  </si>
  <si>
    <t>Prof. Koushik Deb</t>
  </si>
  <si>
    <t>Strength of Materials</t>
  </si>
  <si>
    <t>Prof. Sriman Kr Bhattacharya</t>
  </si>
  <si>
    <t>https://onlinecourses.nptel.ac.in/noc17_ce22/course</t>
  </si>
  <si>
    <t>http://nptel.ac.in/courses/105105108/</t>
  </si>
  <si>
    <t>Theory of Elasticity</t>
  </si>
  <si>
    <t>Prof. Amit Shaw and Prof.  Biswanath Banjerjee</t>
  </si>
  <si>
    <t>Matrix Method of Structural Analysis</t>
  </si>
  <si>
    <t>Prof. Amit Shaw</t>
  </si>
  <si>
    <t>Concrete Technology</t>
  </si>
  <si>
    <t>Prof. B Bhattacharjee</t>
  </si>
  <si>
    <t>IITD</t>
  </si>
  <si>
    <t>Advanced Concrete Technology</t>
  </si>
  <si>
    <t>Prof. Manu Santhanam</t>
  </si>
  <si>
    <t>Modern Construction materials</t>
  </si>
  <si>
    <t>Prof. Ravindra Gettu</t>
  </si>
  <si>
    <t>https://onlinecourses.nptel.ac.in/noc16_ce05/course</t>
  </si>
  <si>
    <t>http://nptel.ac.in/courses/105106053/</t>
  </si>
  <si>
    <t>Reinforced Concrete Road Bridges</t>
  </si>
  <si>
    <t>Prof. Nirjhar Dhang</t>
  </si>
  <si>
    <t>https://onlinecourses.nptel.ac.in/noc17_ce24/course</t>
  </si>
  <si>
    <t>http://nptel.ac.in/courses/105105165/</t>
  </si>
  <si>
    <t>Design of Reinforced Concrete Structures</t>
  </si>
  <si>
    <t>https://onlinecourses.nptel.ac.in/noc17_ce23/course</t>
  </si>
  <si>
    <t>http://nptel.ac.in/courses/105105105/</t>
  </si>
  <si>
    <t>Integrated Waste Management for a Smart City</t>
  </si>
  <si>
    <t>Prof. Brajesh Kumar Dubey</t>
  </si>
  <si>
    <t>https://onlinecourses.nptel.ac.in/noc17_ce20/course</t>
  </si>
  <si>
    <t>http://nptel.ac.in/courses/105105160/</t>
  </si>
  <si>
    <t>Wastewater Treatment and Recycling</t>
  </si>
  <si>
    <t>Prof. Manoj Kumar Tiwari</t>
  </si>
  <si>
    <t>Glass in buildings</t>
  </si>
  <si>
    <t>Prof.  K N Satyanarayana &amp;
Prof. E Rajasekar</t>
  </si>
  <si>
    <t>IITM &amp; Glass Academy</t>
  </si>
  <si>
    <t>Project planning and control</t>
  </si>
  <si>
    <t>Prof. Koshy Varghese</t>
  </si>
  <si>
    <t>https://onlinecourses.nptel.ac.in/noc17_ce16/course</t>
  </si>
  <si>
    <t>http://nptel.ac.in/courses/105106149/</t>
  </si>
  <si>
    <t>Environmental Engineering-Chemical Processes</t>
  </si>
  <si>
    <t>Prof.  Bhanu Prakash Vellanki</t>
  </si>
  <si>
    <t>Fire Protection, Services and Maintenance Management of Building</t>
  </si>
  <si>
    <t>Geosynthetics Testing Laboratory</t>
  </si>
  <si>
    <t>Prof. J. N. Mandal</t>
  </si>
  <si>
    <t>Geotechnical Engineering Laboratory</t>
  </si>
  <si>
    <t>https://onlinecourses.nptel.ac.in/noc17_ce11/course</t>
  </si>
  <si>
    <t>http://nptel.ac.in/courses/105101160/</t>
  </si>
  <si>
    <t>Geoenvironmental Engineering (Environmental Geotechnology); Landfills, Slury Ponds &amp; contaminated Sites</t>
  </si>
  <si>
    <t>Prof. Manoj Dutta</t>
  </si>
  <si>
    <t>https://onlinecourses.nptel.ac.in/noc17_ce27</t>
  </si>
  <si>
    <t>http://nptel.ac.in/courses/105102160/</t>
  </si>
  <si>
    <t>Remote Sensing and Digital Image Processing of Satellite Data</t>
  </si>
  <si>
    <t>Prof. Arun K. Saraf</t>
  </si>
  <si>
    <t>https://onlinecourses.nptel.ac.in/noc17_ce26/course</t>
  </si>
  <si>
    <t>http://nptel.ac.in/courses/105107160/</t>
  </si>
  <si>
    <t>Photogeology In Terrain Evaluation (Part – 2)</t>
  </si>
  <si>
    <t>Prof.  Javed Malik</t>
  </si>
  <si>
    <t>Fluid Inclusion in Mineral Principles, Methodology, Practice and Application</t>
  </si>
  <si>
    <t>Prof. MK Panigrahi</t>
  </si>
  <si>
    <t>Higher Surveying</t>
  </si>
  <si>
    <t>Prof.  Ajay Dashora</t>
  </si>
  <si>
    <t>Unsaturated Soil Mechanics</t>
  </si>
  <si>
    <t>Prof. TV Bharat</t>
  </si>
  <si>
    <t>Computer Architecture</t>
  </si>
  <si>
    <t>Prof. Smruti Ranjan Sarangi</t>
  </si>
  <si>
    <t>https://onlinecourses.nptel.ac.in/noc17-cs16</t>
  </si>
  <si>
    <t>http://nptel.ac.in/courses/106102157/</t>
  </si>
  <si>
    <t>Artificial Intelligence Search Methods for problem Solving</t>
  </si>
  <si>
    <t>Prof.Deepak Khemani</t>
  </si>
  <si>
    <t>http://nptel.ac.in/courses/106106126/</t>
  </si>
  <si>
    <t>Switching Circuits and Logic Design</t>
  </si>
  <si>
    <t>Prof. Indranil Sengupta</t>
  </si>
  <si>
    <t>Problem Solving through Programming in C</t>
  </si>
  <si>
    <t>Prof. Anupam Basu</t>
  </si>
  <si>
    <t>https://onlinecourses.nptel.ac.in/noc18-cs10/course</t>
  </si>
  <si>
    <t>http://nptel.ac.in/courses/106105171/</t>
  </si>
  <si>
    <t>Programming in C++</t>
  </si>
  <si>
    <t>Prof. Partha Pratim Das</t>
  </si>
  <si>
    <t>https://onlinecourses.nptel.ac.in/noc17_cs01/course</t>
  </si>
  <si>
    <t>http://nptel.ac.in/courses/106105151/</t>
  </si>
  <si>
    <t>Introduction to Programming in C</t>
  </si>
  <si>
    <t>Prof.  Satyadev Nandakumar</t>
  </si>
  <si>
    <t>https://onlinecourses.nptel.ac.in/noc17_cs43/course</t>
  </si>
  <si>
    <t>http://nptel.ac.in/courses/106104128/</t>
  </si>
  <si>
    <t>Programming, data structures and algorithms using Python</t>
  </si>
  <si>
    <t>Prof. Madhavan Mukund</t>
  </si>
  <si>
    <t>CMI</t>
  </si>
  <si>
    <t>https://onlinecourses.nptel.ac.in/noc17_cs10/course</t>
  </si>
  <si>
    <t>http://nptel.ac.in/courses/106106145/</t>
  </si>
  <si>
    <t xml:space="preserve">
The Joy of Computing using Python</t>
  </si>
  <si>
    <t>Prof. Sudarshan Iyengar</t>
  </si>
  <si>
    <t>IITRopar</t>
  </si>
  <si>
    <t>Data Base Management Systems</t>
  </si>
  <si>
    <t>https://onlinecourses.nptel.ac.in/noc18_cs15/course</t>
  </si>
  <si>
    <t>http://nptel.ac.in/courses/106105175/</t>
  </si>
  <si>
    <t>Design and analysis of algorithms</t>
  </si>
  <si>
    <t>https://onlinecourses.nptel.ac.in/noc18_cs20/course</t>
  </si>
  <si>
    <t>http://nptel.ac.in/courses/106106131/</t>
  </si>
  <si>
    <t>Computer Networks and Internet Protocol</t>
  </si>
  <si>
    <t>Prof. Soumya Kanti Ghosh &amp; Prof.  Sandip Chakraborty</t>
  </si>
  <si>
    <t>Scalable Data Science</t>
  </si>
  <si>
    <t>Prof. Anirban Dasgupta and Prof. Sourangshu Bhattacharya</t>
  </si>
  <si>
    <t>Introduction to Machine Learning</t>
  </si>
  <si>
    <t>Prof. Sudeshna Sarkar</t>
  </si>
  <si>
    <t>https://onlinecourses.nptel.ac.in/noc16_cs18/course</t>
  </si>
  <si>
    <t>http://nptel.ac.in/courses/106105152/</t>
  </si>
  <si>
    <t>Introduction to R Software</t>
  </si>
  <si>
    <t>Prof. Shalabh</t>
  </si>
  <si>
    <t>https://onlinecourses.nptel.ac.in/noc17_ma17/course</t>
  </si>
  <si>
    <t>http://nptel.ac.in/courses/111104100/</t>
  </si>
  <si>
    <t>Deep Learning</t>
  </si>
  <si>
    <t>Prof.Mitesh Khapra</t>
  </si>
  <si>
    <t>Software testing</t>
  </si>
  <si>
    <t>Prof. Meenakshi D'souza</t>
  </si>
  <si>
    <t>IIITB</t>
  </si>
  <si>
    <t>https://onlinecourses.nptel.ac.in/noc17_cs32/course</t>
  </si>
  <si>
    <t>http://nptel.ac.in/courses/106101163/</t>
  </si>
  <si>
    <t>Software Engineering</t>
  </si>
  <si>
    <t>Prof. Rajib Mall</t>
  </si>
  <si>
    <t>Cloud Computing</t>
  </si>
  <si>
    <t>Prof. Soumyakanti Ghosh</t>
  </si>
  <si>
    <t>Cloud Computing and Distributed Systems</t>
  </si>
  <si>
    <t>Prof.  Rajiv Misra</t>
  </si>
  <si>
    <t>Introduction to Internet of Things</t>
  </si>
  <si>
    <t>Prof. Sudip Misra</t>
  </si>
  <si>
    <t>Blockchain Architecture Design and Use Cases</t>
  </si>
  <si>
    <t>Prof. Sandip Chakraborty &amp; Prof. Praveen Jayachandran</t>
  </si>
  <si>
    <t>IITKGP &amp; IBM</t>
  </si>
  <si>
    <t>Hardware Modeling using Verilog</t>
  </si>
  <si>
    <t>https://onlinecourses.nptel.ac.in/noc17_cs21/course</t>
  </si>
  <si>
    <t>http://nptel.ac.in/courses/106105165/</t>
  </si>
  <si>
    <t>Model Checking</t>
  </si>
  <si>
    <t>Prof. B.Srivathsan</t>
  </si>
  <si>
    <t>https://onlinecourses.nptel.ac.in/noc17_cs38/course</t>
  </si>
  <si>
    <t>http://nptel.ac.in/courses/106106136/</t>
  </si>
  <si>
    <t>Computer Science and Engineering</t>
  </si>
  <si>
    <t>Multi-Core Computer Architecture – Storage and Interconnects</t>
  </si>
  <si>
    <t>Prof.  John Jose</t>
  </si>
  <si>
    <t>Discrete Mathematics</t>
  </si>
  <si>
    <t>System Design for Sustainability</t>
  </si>
  <si>
    <t>Prof.  Sharmistha Banerjee</t>
  </si>
  <si>
    <t>Product Design and Innovation</t>
  </si>
  <si>
    <t>Prof.  Supradip Das</t>
  </si>
  <si>
    <t>Interaction Design</t>
  </si>
  <si>
    <t>Prof.Abhishek Shrivastava</t>
  </si>
  <si>
    <t>Fundamentals of Electrical Engineering</t>
  </si>
  <si>
    <t>Prof. Debapriya Das</t>
  </si>
  <si>
    <t>Electrical Distribution System Analysis</t>
  </si>
  <si>
    <t>Prof.  G. B. Kumbhar</t>
  </si>
  <si>
    <t>Power System Analysis</t>
  </si>
  <si>
    <t>https://onlinecourses.nptel.ac.in/noc17_ec08/course</t>
  </si>
  <si>
    <t>http://nptel.ac.in/courses/117105140/</t>
  </si>
  <si>
    <t>Recent Advances in Transmission Insulators</t>
  </si>
  <si>
    <t>Prof.  Subba Reddy B</t>
  </si>
  <si>
    <t>Basic Electrical Circuits</t>
  </si>
  <si>
    <t>Prof. Nagendra Krishnapura</t>
  </si>
  <si>
    <t>https://onlinecourses.nptel.ac.in/noc17_ee13/course</t>
  </si>
  <si>
    <t>http://nptel.ac.in/courses/117106108/</t>
  </si>
  <si>
    <t>Analog circuits</t>
  </si>
  <si>
    <t>https://onlinecourses.nptel.ac.in/noc17_ee14/course</t>
  </si>
  <si>
    <t>http://nptel.ac.in/courses/117104117/</t>
  </si>
  <si>
    <t>Control engineering</t>
  </si>
  <si>
    <t>Prof.Ramkrishna Pasumarthy</t>
  </si>
  <si>
    <t>https://onlinecourses.nptel.ac.in/noc18_ee05/course</t>
  </si>
  <si>
    <t>http://nptel.ac.in/courses/108106098/</t>
  </si>
  <si>
    <t>Principles of Signal Estimation for MIMO/ OFDM Wireless Communication</t>
  </si>
  <si>
    <t>Prof.  Aditya Jagannatham</t>
  </si>
  <si>
    <t>https://onlinecourses.nptel.ac.in/noc17_ee19/course</t>
  </si>
  <si>
    <t>http://nptel.ac.in/courses/117104118/</t>
  </si>
  <si>
    <t>Microwave Theory and Techniques</t>
  </si>
  <si>
    <t>Prof. Girish Kumar</t>
  </si>
  <si>
    <t>Analysis and Design Principles of Microwave Antennas</t>
  </si>
  <si>
    <t>Prof. Amitabha Bhattacharya</t>
  </si>
  <si>
    <t>Computational Electromagnetics &amp; Applications</t>
  </si>
  <si>
    <t>Prof. Krish Sankaran</t>
  </si>
  <si>
    <t>https://onlinecourses.nptel.ac.in/noc17_ee22/course</t>
  </si>
  <si>
    <t>http://nptel.ac.in/courses/108101090/</t>
  </si>
  <si>
    <t>Advanced Linear Continous Control Systems: Applications with MATLAB Programming and Simulink</t>
  </si>
  <si>
    <t>Prof. Yogesh Vijay Hote</t>
  </si>
  <si>
    <t>Analog Communication</t>
  </si>
  <si>
    <t>Prof. Goutam Das</t>
  </si>
  <si>
    <t>https://onlinecourses.nptel.ac.in/noc17_ec11/course</t>
  </si>
  <si>
    <t>http://nptel.ac.in/courses/117105143/</t>
  </si>
  <si>
    <t>Principles of Digital Communications</t>
  </si>
  <si>
    <t>Prof. S. N. Merchant</t>
  </si>
  <si>
    <t>Principles of Digital and Wireless Communication</t>
  </si>
  <si>
    <t>Prof. Aditya Jagannatham</t>
  </si>
  <si>
    <t>https://onlinecourses.nptel.ac.in/noc17_ee08/course</t>
  </si>
  <si>
    <t>Introduction to Wireless and Cellular Communications</t>
  </si>
  <si>
    <t>Prof. David Koilpillai</t>
  </si>
  <si>
    <t>https://onlinecourses.nptel.ac.in/noc17_cs37/course</t>
  </si>
  <si>
    <t>http://nptel.ac.in/courses/106106167/</t>
  </si>
  <si>
    <t>Discrete Time Signal Processing</t>
  </si>
  <si>
    <t>Prof. Mrityunjoy Chakraborty</t>
  </si>
  <si>
    <t>https://onlinecourses.nptel.ac.in/noc16_ec13/course</t>
  </si>
  <si>
    <t>http://nptel.ac.in/courses/117105134/</t>
  </si>
  <si>
    <t>Applied Optimization for Wireless, Machine Learning, Big-Data</t>
  </si>
  <si>
    <t>Semiconductor Devices and Circuits</t>
  </si>
  <si>
    <t>Prof. Sanjiv Sambandan</t>
  </si>
  <si>
    <t>Digital Circuits</t>
  </si>
  <si>
    <t>Prof. Santanu Chattopadhyay</t>
  </si>
  <si>
    <t>Architectural Design of Digital Integrated Circuits</t>
  </si>
  <si>
    <t>Prof. Indranil Hatai</t>
  </si>
  <si>
    <t>IIEST Shibpur</t>
  </si>
  <si>
    <t>Design of Photovoltaic Systems</t>
  </si>
  <si>
    <t>Prof. Umanand</t>
  </si>
  <si>
    <t>https://onlinecourses.nptel.ac.in/noc17_ec06/course</t>
  </si>
  <si>
    <t>http://nptel.ac.in/courses/117108141/</t>
  </si>
  <si>
    <t>Fabrication Techniques for MEMs-based sensors clinical perspective</t>
  </si>
  <si>
    <t>Prof. Hardik Jeetendra Pandya</t>
  </si>
  <si>
    <t>Op-Amp Practical Applications: Design, Simulation and Implementation</t>
  </si>
  <si>
    <t>Physical Modelling for Electronics Enclosures using Rapid prototyping</t>
  </si>
  <si>
    <t>Prof. NV Chalapathi Rao</t>
  </si>
  <si>
    <t>Information Theory, Coding and Cryptography</t>
  </si>
  <si>
    <t>Prof. Ranjan Bose</t>
  </si>
  <si>
    <t>http://nptel.ac.in/courses/117101053/</t>
  </si>
  <si>
    <t>Digital Image Processing</t>
  </si>
  <si>
    <t>Prof. Prabir Kumar Biswas</t>
  </si>
  <si>
    <t>https://onlinecourses.nptel.ac.in/noc16_ec14/course</t>
  </si>
  <si>
    <t>http://nptel.ac.in/courses/117105135/</t>
  </si>
  <si>
    <t>Control system</t>
  </si>
  <si>
    <t>Prof. Shankar Ram</t>
  </si>
  <si>
    <t>Introduction to Smart Grid</t>
  </si>
  <si>
    <t>Prof. N.P. Padhy, Prof. Premalata Jena</t>
  </si>
  <si>
    <t>Advanced Topics in Probability and Random Processes</t>
  </si>
  <si>
    <t>Prof. P. K. Bora</t>
  </si>
  <si>
    <t>Facts Devices</t>
  </si>
  <si>
    <t>Prof.  Avik Bhattacharya</t>
  </si>
  <si>
    <t>Analog Electronic Circuit</t>
  </si>
  <si>
    <t>Prof. Shouribrata chatterjee</t>
  </si>
  <si>
    <t>Nonlinear and Adaptive Control</t>
  </si>
  <si>
    <t>Prof. Shubhendu Bhasin</t>
  </si>
  <si>
    <t>Technical english for engineers</t>
  </si>
  <si>
    <t>Prof. Aysha Iqbal</t>
  </si>
  <si>
    <t>https://onlinecourses.nptel.ac.in/noc17_hs19/course</t>
  </si>
  <si>
    <t>http://nptel.ac.in/courses/109106094/</t>
  </si>
  <si>
    <t>English Language for Competitive Exams</t>
  </si>
  <si>
    <t>https://onlinecourses.nptel.ac.in/noc17_hs03/course</t>
  </si>
  <si>
    <t>http://nptel.ac.in/courses/109106116/</t>
  </si>
  <si>
    <t>Soft skills</t>
  </si>
  <si>
    <t>Prof. Binod Mishra</t>
  </si>
  <si>
    <t>https://onlinecourses.nptel.ac.in/noc17_hs02/course</t>
  </si>
  <si>
    <t>http://nptel.ac.in/courses/109107121/</t>
  </si>
  <si>
    <t>Developing Soft Skills and Personality</t>
  </si>
  <si>
    <t>Prof. T. Ravichandran</t>
  </si>
  <si>
    <t>https://onlinecourses.nptel.ac.in/noc17_hs31/course</t>
  </si>
  <si>
    <t>http://nptel.ac.in/courses/109104107/</t>
  </si>
  <si>
    <t>Introduction to Literary Theory</t>
  </si>
  <si>
    <t>Prof.  Sayan Chattapadhay</t>
  </si>
  <si>
    <t>History of English Language and Literature</t>
  </si>
  <si>
    <t>Prof. Merin Simi Raj</t>
  </si>
  <si>
    <t>https://onlinecourses.nptel.ac.in/noc17_hs29/course</t>
  </si>
  <si>
    <t>http://nptel.ac.in/courses/109106124/</t>
  </si>
  <si>
    <t>Indian Fiction in English</t>
  </si>
  <si>
    <t>Applied linguistics</t>
  </si>
  <si>
    <t>Prof. Rajesh Kumar</t>
  </si>
  <si>
    <t>https://onlinecourses.nptel.ac.in/noc17_hs21/course</t>
  </si>
  <si>
    <t>http://nptel.ac.in/courses/109106114/</t>
  </si>
  <si>
    <t>Introduction to Basic Spoken Sanskrit</t>
  </si>
  <si>
    <t>Prof. Anuradha Choudry</t>
  </si>
  <si>
    <t>Water, Society and Sustainability</t>
  </si>
  <si>
    <t>Prof. Jenia Mukherjee</t>
  </si>
  <si>
    <t>Development of Sociology in India</t>
  </si>
  <si>
    <t>Prof. Ashish Saxena</t>
  </si>
  <si>
    <t>Gender Justice and Workplace Security</t>
  </si>
  <si>
    <t>Prof. Dipa Dube</t>
  </si>
  <si>
    <t>https://onlinecourses.nptel.ac.in/noc17_mg19/course</t>
  </si>
  <si>
    <t>http://nptel.ac.in/courses/110105080/</t>
  </si>
  <si>
    <t>Introduction to cultural studies</t>
  </si>
  <si>
    <t>Prof. Avishek</t>
  </si>
  <si>
    <t>Introduction to Modern Indian Political Thought</t>
  </si>
  <si>
    <t>Prof. Mithilesh Kumar Jha</t>
  </si>
  <si>
    <t>Visual Perception and Art: A Survey Across the Cultures</t>
  </si>
  <si>
    <t>Prof.  Soumik Nandy Majumdar</t>
  </si>
  <si>
    <t>https://onlinecourses.nptel.ac.in/noc17_hs23/course</t>
  </si>
  <si>
    <t>http://nptel.ac.in/courses/109104122/</t>
  </si>
  <si>
    <t>Cognition,Transformation and Lives</t>
  </si>
  <si>
    <t>Prof.  Alok Bajpai</t>
  </si>
  <si>
    <t>https://onlinecourses.nptel.ac.in/noc17_hs22/course</t>
  </si>
  <si>
    <t>http://nptel.ac.in/courses/109104121/</t>
  </si>
  <si>
    <t>Consumer Psychology</t>
  </si>
  <si>
    <t>Prof. Naveen Kashyap</t>
  </si>
  <si>
    <t>Educational Leadership</t>
  </si>
  <si>
    <t>Prof. Atasi Mohanty</t>
  </si>
  <si>
    <t>https://onlinecourses.nptel.ac.in/noc18_hs22/course</t>
  </si>
  <si>
    <t>http://nptel.ac.in/courses/109105122/</t>
  </si>
  <si>
    <t>Intellectual Property</t>
  </si>
  <si>
    <t>Prof. Feroz Ali</t>
  </si>
  <si>
    <t>Economic Growth and Development</t>
  </si>
  <si>
    <t>Prof. Rajshree Bedamatta</t>
  </si>
  <si>
    <t>Micro Economics</t>
  </si>
  <si>
    <t>Prof.  Deep Mukerjee</t>
  </si>
  <si>
    <t>Economics of Health and Health Care</t>
  </si>
  <si>
    <t>Prof.  Angan Sengupta</t>
  </si>
  <si>
    <t>Engineering Econometrics</t>
  </si>
  <si>
    <t>Prof. Rudra Pradhan</t>
  </si>
  <si>
    <t>Ethics in Engineering Practice</t>
  </si>
  <si>
    <t>Prof. Susmita Mukhopadhyay</t>
  </si>
  <si>
    <t>Human Resource Development</t>
  </si>
  <si>
    <t>Prof. KBL Srivastava</t>
  </si>
  <si>
    <t>https://onlinecourses.nptel.ac.in/noc17_hs32/course</t>
  </si>
  <si>
    <t>http://nptel.ac.in/courses/109105121/</t>
  </si>
  <si>
    <t>Corporate Social Responsibility</t>
  </si>
  <si>
    <t>Prof. Aradhna Malik</t>
  </si>
  <si>
    <t>https://onlinecourses.nptel.ac.in/noc17_mg20/course</t>
  </si>
  <si>
    <t>http://nptel.ac.in/courses/110105081/</t>
  </si>
  <si>
    <t>Project management for managers</t>
  </si>
  <si>
    <t>Prof. Mukesh Kumar Barua</t>
  </si>
  <si>
    <t>https://onlinecourses.nptel.ac.in/noc17_mg17/course</t>
  </si>
  <si>
    <t>http://nptel.ac.in/courses/110107081/</t>
  </si>
  <si>
    <t>Leadership</t>
  </si>
  <si>
    <t>Prof. Kalyan Chakravarti and Prof. Tuheena Mukherjee</t>
  </si>
  <si>
    <t>http://nptel.ac.in/courses/122105021/</t>
  </si>
  <si>
    <t>Marketing Management-I</t>
  </si>
  <si>
    <t>Prof. Jayanta Chatterjee / Prof. Shashi Shekhar Mishra</t>
  </si>
  <si>
    <t>https://onlinecourses.nptel.ac.in/noc16_mg02/course</t>
  </si>
  <si>
    <t>http://nptel.ac.in/courses/110104068/</t>
  </si>
  <si>
    <t>Marketing research and analysis</t>
  </si>
  <si>
    <t>Prof. J.K.Nayak</t>
  </si>
  <si>
    <t>https://onlinecourses.nptel.ac.in/noc17_mg16/course</t>
  </si>
  <si>
    <t>http://nptel.ac.in/courses/110107080/</t>
  </si>
  <si>
    <t>Selected Topics in Decision Modeling</t>
  </si>
  <si>
    <t>Prof. Biswajit Mahanty</t>
  </si>
  <si>
    <t>Data Analysis and Decision Making - I</t>
  </si>
  <si>
    <t>Prof.  Raghunandan Sengupta</t>
  </si>
  <si>
    <t>Business Analytics &amp; Data Mining Modeling Using R Part II</t>
  </si>
  <si>
    <t>Prof.  Gaurav Dixit</t>
  </si>
  <si>
    <t>E-Business</t>
  </si>
  <si>
    <t>Prof. Mamata Jenamani</t>
  </si>
  <si>
    <t>https://onlinecourses.nptel.ac.in/noc17_mg22/course</t>
  </si>
  <si>
    <t>http://nptel.ac.in/courses/110105083/</t>
  </si>
  <si>
    <t>http://nptel.ac.in/courses/112104227/</t>
  </si>
  <si>
    <t>Innovation, Business Models and Entrepreneurship</t>
  </si>
  <si>
    <t>Prof.  Rajat Agarwal, Prof. Vinay Sharma</t>
  </si>
  <si>
    <t>Simulation of Business Systems</t>
  </si>
  <si>
    <t>Prof.  Deepu Philip</t>
  </si>
  <si>
    <t>Sustainability through Green Manufacturing Systems: An Applied Approach</t>
  </si>
  <si>
    <t>Prof.  Deepu Philip/Prof. Amandeep Singh</t>
  </si>
  <si>
    <t>https://onlinecourses.nptel.ac.in/noc17_me33/course</t>
  </si>
  <si>
    <t>http://nptel.ac.in/courses/112104225/</t>
  </si>
  <si>
    <t>Total Quality Management - I</t>
  </si>
  <si>
    <t>https://onlinecourses.nptel.ac.in/noc17_mg18/course</t>
  </si>
  <si>
    <t>http://nptel.ac.in/courses/110104080/</t>
  </si>
  <si>
    <t>Working Capital Management</t>
  </si>
  <si>
    <t>Prof.  Anil K. Sharma</t>
  </si>
  <si>
    <t>Introduction to Operations Research</t>
  </si>
  <si>
    <t>Prof. G. Srinivasan</t>
  </si>
  <si>
    <t>https://onlinecourses.nptel.ac.in/noc17_mg10/course</t>
  </si>
  <si>
    <t>http://nptel.ac.in/courses/110106062/</t>
  </si>
  <si>
    <t>Industrial Safety Engineering</t>
  </si>
  <si>
    <t>Prof. Jhareswar Maity</t>
  </si>
  <si>
    <t>Management of Inventory Systems</t>
  </si>
  <si>
    <t>Prof. PK Ray</t>
  </si>
  <si>
    <t>Introduction to probability and Statistics</t>
  </si>
  <si>
    <t>Calculus of One Real Variable</t>
  </si>
  <si>
    <t>Prof.  Joydeep Dutta</t>
  </si>
  <si>
    <t>https://onlinecourses.nptel.ac.in/noc17_hs25/course</t>
  </si>
  <si>
    <t>http://nptel.ac.in/courses/109104124/</t>
  </si>
  <si>
    <t>Integral Equations,calculus of variations and its applications</t>
  </si>
  <si>
    <t>Prof. P.N. Agrawal,Dr. D.N. Pandey</t>
  </si>
  <si>
    <t>https://onlinecourses.nptel.ac.in/noc17_ma12/course</t>
  </si>
  <si>
    <t>http://nptel.ac.in/courses/111107103/</t>
  </si>
  <si>
    <t>Ordinary and Partial Differential Equations and Applications</t>
  </si>
  <si>
    <t>Prof. P.N. Agrawal, Prof. D.N. Pandey</t>
  </si>
  <si>
    <t>Numerical methods</t>
  </si>
  <si>
    <t>Prof. Ameeya Kumar Nayak ,Prof. Sanjeev Kumar</t>
  </si>
  <si>
    <t>https://onlinecourses.nptel.ac.in/noc17_ma14/course</t>
  </si>
  <si>
    <t>http://nptel.ac.in/courses/111107105/</t>
  </si>
  <si>
    <t>Transform Techniques for Engineers</t>
  </si>
  <si>
    <t>Prof. Manam</t>
  </si>
  <si>
    <t>Matrix Analysis with Applications</t>
  </si>
  <si>
    <t>Prof.  S.K.Gupta, Prof.  Sanjeev Kumar</t>
  </si>
  <si>
    <t>Introduction to Abstract Group Theory</t>
  </si>
  <si>
    <t>Prof. Krishna Hanumanthu</t>
  </si>
  <si>
    <t>Introduction to Abstract and Linear Algebra</t>
  </si>
  <si>
    <t>Prof. Sourav Mukhopadhyay</t>
  </si>
  <si>
    <t>Measure Theory</t>
  </si>
  <si>
    <t>Prof. I. K. Rana</t>
  </si>
  <si>
    <t>https://onlinecourses.nptel.ac.in/noc17_ma15/course</t>
  </si>
  <si>
    <t>http://nptel.ac.in/courses/111101100/</t>
  </si>
  <si>
    <t>Mathematical Modelling: Analysis and Applications</t>
  </si>
  <si>
    <t>Prof.  Ameeya Kumar Nayak</t>
  </si>
  <si>
    <t>Introduction to Probability Theory and Stochastic Processes</t>
  </si>
  <si>
    <t>Prof. S Dhramaraja</t>
  </si>
  <si>
    <t>Nonlinear Programming</t>
  </si>
  <si>
    <t>Prof. S.K. Gupta</t>
  </si>
  <si>
    <t>https://onlinecourses.nptel.ac.in/noc17_ma13/course</t>
  </si>
  <si>
    <t>http://nptel.ac.in/courses/111107104/</t>
  </si>
  <si>
    <t>Matrix Solver</t>
  </si>
  <si>
    <t>Prof. Somnath Roy</t>
  </si>
  <si>
    <t>RAC System Design</t>
  </si>
  <si>
    <t>Prof. Sanjeev Jain</t>
  </si>
  <si>
    <t>Heat Exchangers: Fundamentals and Design Analysis</t>
  </si>
  <si>
    <t>Prof. Prasanta Kr Das &amp; Prof. Indranil Ghosh</t>
  </si>
  <si>
    <t>Energy Conservation and Waste Heat Recovery</t>
  </si>
  <si>
    <t>Prof. Prasanta Kr Das &amp; Prof. Anandaroop Bhattacharya</t>
  </si>
  <si>
    <t>https://onlinecourses.nptel.ac.in/noc17_mm17/course</t>
  </si>
  <si>
    <t>http://nptel.ac.in/courses/112105221/</t>
  </si>
  <si>
    <t>Laws of Thermodynamics</t>
  </si>
  <si>
    <t>Prof. SK Som and Prof. Suman Chakraborty</t>
  </si>
  <si>
    <t>https://onlinecourses.nptel.ac.in/noc17_mm16/course</t>
  </si>
  <si>
    <t>http://nptel.ac.in/courses/112105220/</t>
  </si>
  <si>
    <t>Refrigeration And Air-conditioner</t>
  </si>
  <si>
    <t>Prof. Ravi Kumar</t>
  </si>
  <si>
    <t>https://onlinecourses.nptel.ac.in/noc17_mm14/course</t>
  </si>
  <si>
    <t>http://nptel.ac.in/courses/112107208/</t>
  </si>
  <si>
    <t>Fluid dynamics and turbomachines</t>
  </si>
  <si>
    <t>Prof. Dhiman Chatterjee and Prof. Shamit Bakshi</t>
  </si>
  <si>
    <t>https://onlinecourses.nptel.ac.in/noc17_me22/course</t>
  </si>
  <si>
    <t>http://nptel.ac.in/courses/112106200/</t>
  </si>
  <si>
    <t>Computational Fluid Mechanics</t>
  </si>
  <si>
    <t>Prof. Suman Chakraborty</t>
  </si>
  <si>
    <t>Principles of Metal Forming Technology</t>
  </si>
  <si>
    <t>Prof.  Pradeep K. Jha</t>
  </si>
  <si>
    <t>Principles of Casting Technology</t>
  </si>
  <si>
    <t>Prof. P.K.Jha</t>
  </si>
  <si>
    <t>https://onlinecourses.nptel.ac.in/noc17_me11/course</t>
  </si>
  <si>
    <t>http://nptel.ac.in/courses/112107215/</t>
  </si>
  <si>
    <t>Fundamentals of manufacturing processes</t>
  </si>
  <si>
    <t>Prof. D K Dwivedi</t>
  </si>
  <si>
    <t>https://onlinecourses.nptel.ac.in/noc17_me21/course</t>
  </si>
  <si>
    <t>http://nptel.ac.in/courses/112107219/</t>
  </si>
  <si>
    <t>Manufacturing Systems Technology</t>
  </si>
  <si>
    <t>Prof.  Shantanu Bhattacharya</t>
  </si>
  <si>
    <t>https://onlinecourses.nptel.ac.in/noc17_mm13/course</t>
  </si>
  <si>
    <t>http://nptel.ac.in/courses/112104188/
 http://nptel.ac.in/courses/112104189/</t>
  </si>
  <si>
    <t>Design for Quality, Manufacturing and Assembly</t>
  </si>
  <si>
    <t>Prof. Palaniappaan Ramu</t>
  </si>
  <si>
    <t>Electronics Packaging and Manufacturing</t>
  </si>
  <si>
    <t>Prof. Anandaroop Bhattacharya</t>
  </si>
  <si>
    <t>Mechanics of Human Movement</t>
  </si>
  <si>
    <t>Prof. Sujatha Srinivasan</t>
  </si>
  <si>
    <t>Mechanics of Machining</t>
  </si>
  <si>
    <t>Dr. Uday S. Dixit</t>
  </si>
  <si>
    <t>Processing of Polymers and Polymer Composites</t>
  </si>
  <si>
    <t>Prof. Inderdeep Singh</t>
  </si>
  <si>
    <t>https://onlinecourses.nptel.ac.in/noc17_me36/course</t>
  </si>
  <si>
    <t>http://nptel.ac.in/courses/112107221/</t>
  </si>
  <si>
    <t>Advanced Composites</t>
  </si>
  <si>
    <t>Prof.  Nachiketa Tiwari</t>
  </si>
  <si>
    <t>Manufacturing of Composites</t>
  </si>
  <si>
    <t>Prof.  J. Ramkumar</t>
  </si>
  <si>
    <t>https://onlinecourses.nptel.ac.in/noc17_me14/course</t>
  </si>
  <si>
    <t>http://nptel.ac.in/courses/112104221/</t>
  </si>
  <si>
    <t>Smart Materials and Structures</t>
  </si>
  <si>
    <t>Prof.  Bisakh Bhattacharya</t>
  </si>
  <si>
    <t>Robotics</t>
  </si>
  <si>
    <t>Prof. DK Pratihar</t>
  </si>
  <si>
    <t>Engineering Metrology</t>
  </si>
  <si>
    <t>Prof. J. Ramkumar / Prof. Amandeep Singh</t>
  </si>
  <si>
    <t>IITK/NIT Jalandhar</t>
  </si>
  <si>
    <t>Noise Management and Control</t>
  </si>
  <si>
    <t>https://onlinecourses.nptel.ac.in/noc17_mm12/course</t>
  </si>
  <si>
    <t>Principle of Hydraulic Machines and System Design</t>
  </si>
  <si>
    <t>Prof.  Pranab K. Mondal</t>
  </si>
  <si>
    <t>Theory of Rectangular Plates-Part1</t>
  </si>
  <si>
    <t>Prof.  Poonam Kumari</t>
  </si>
  <si>
    <t>Fundamentals of Surface Engineering: Mechanisms,Processes and Characterizations</t>
  </si>
  <si>
    <t>Prof. D.K. Dwivedi</t>
  </si>
  <si>
    <t>Surrogates and Approximations in Engineering Design</t>
  </si>
  <si>
    <t>Work System Design</t>
  </si>
  <si>
    <t>Design Practice - II</t>
  </si>
  <si>
    <t>Introduction to Abrasive Machining and Finishing Processes</t>
  </si>
  <si>
    <t>Prof. Mamilla Ravi Sankar</t>
  </si>
  <si>
    <t>Nature and Properties of Material</t>
  </si>
  <si>
    <t>Prof. Bisakh Bhattacharya</t>
  </si>
  <si>
    <t>https://onlinecourses.nptel.ac.in/noc17_me27/course</t>
  </si>
  <si>
    <t>http://nptel.ac.in/courses/113104076/</t>
  </si>
  <si>
    <t>Defects in Crystalline Solids (Part-I)</t>
  </si>
  <si>
    <t>Prof.  Shashank Shekhar</t>
  </si>
  <si>
    <t>Advanced Materials and Processes</t>
  </si>
  <si>
    <t>Prof. Jayanta Das</t>
  </si>
  <si>
    <t>Structural Analysis of Nanomaterials</t>
  </si>
  <si>
    <t>Prof. Kaushik Pal</t>
  </si>
  <si>
    <t>Corrosion - Part I</t>
  </si>
  <si>
    <t>Prof.  Kallol Mondol</t>
  </si>
  <si>
    <t>Analysis and Modeling of Welding</t>
  </si>
  <si>
    <t>Prof. Gandham Phanikumar</t>
  </si>
  <si>
    <t>https://onlinecourses.nptel.ac.in/noc17_mm06/course</t>
  </si>
  <si>
    <t>http://nptel.ac.in/courses/113106067/</t>
  </si>
  <si>
    <t>Steel Quality : Role of Secondary Refining &amp; Continuous Casting</t>
  </si>
  <si>
    <t>Prof. Santanu Kr. Ray</t>
  </si>
  <si>
    <t>https://onlinecourses.nptel.ac.in/noc17_mm10/course</t>
  </si>
  <si>
    <t>http://nptel.ac.in/courses/112106226/</t>
  </si>
  <si>
    <t>Phase field modelling: the materials science, mathematics and computational aspects</t>
  </si>
  <si>
    <t>Prof. M.P. Gururajan</t>
  </si>
  <si>
    <t>https://onlinecourses.nptel.ac.in/noc16_mm10/course</t>
  </si>
  <si>
    <t>http://nptel.ac.in/courses/113101072/</t>
  </si>
  <si>
    <t>Elementary Stereology for Quantitative Metallography</t>
  </si>
  <si>
    <t>Prof. Sankaran</t>
  </si>
  <si>
    <t>Drilling and Blasting Technology</t>
  </si>
  <si>
    <t>Prof. Koushik Dey</t>
  </si>
  <si>
    <t>Health Research Fundamentals</t>
  </si>
  <si>
    <t>Multi Faculty</t>
  </si>
  <si>
    <t>NIE</t>
  </si>
  <si>
    <t>https://onlinecourses.nptel.ac.in/noc17_hs14/course</t>
  </si>
  <si>
    <t>http://nptel.ac.in/courses/109106095/</t>
  </si>
  <si>
    <t>Introduction to research</t>
  </si>
  <si>
    <t>Prof. Prathap Haridoss</t>
  </si>
  <si>
    <t>https://onlinecourses.nptel.ac.in/noc18_ge04/course</t>
  </si>
  <si>
    <t>http://nptel.ac.in/courses/121106007/</t>
  </si>
  <si>
    <t>Neuromechanics</t>
  </si>
  <si>
    <t>Prof. Varadhan</t>
  </si>
  <si>
    <t>Non-Conventional Energy Resources</t>
  </si>
  <si>
    <t>Prof. Prathap Haridos</t>
  </si>
  <si>
    <t>Outcome Based Pedagogic Principles for Effective Teaching</t>
  </si>
  <si>
    <t>Prof. Shyamal Kr Das Mandal &amp; Prof. Tamali Bhattachary</t>
  </si>
  <si>
    <t>https://onlinecourses.nptel.ac.in/noc18_ge06/course</t>
  </si>
  <si>
    <t>http://nptel.ac.in/courses/121105010/</t>
  </si>
  <si>
    <t>Manage TB</t>
  </si>
  <si>
    <t>Prof. Mohan Natrajan &amp; Dr. V V Banu Rekha</t>
  </si>
  <si>
    <t>NIRT</t>
  </si>
  <si>
    <t>Ecology and Environment</t>
  </si>
  <si>
    <t>Prof. Abhijit Deshpande</t>
  </si>
  <si>
    <t>Symbolic Logic</t>
  </si>
  <si>
    <t>Prof. Chhanda Chakraborti</t>
  </si>
  <si>
    <t>https://onlinecourses.nptel.ac.in/noc16_hs16/course</t>
  </si>
  <si>
    <t>http://nptel.ac.in/courses/109105111/</t>
  </si>
  <si>
    <t>Stress Management</t>
  </si>
  <si>
    <t>Rajlakshmi Guha</t>
  </si>
  <si>
    <t>rerun</t>
  </si>
  <si>
    <t>https://onlinecourses.nptel.ac.in/noc16_ge04/announcements?force=true</t>
  </si>
  <si>
    <t>nptel.ac.in/courses/121105009/</t>
  </si>
  <si>
    <t>HSE Practices for Offshore and Petroleum Industries</t>
  </si>
  <si>
    <t>Prof. Srinivasan Chandrasekaran</t>
  </si>
  <si>
    <t>https://onlinecourses.nptel.ac.in/noc17_oe03/course</t>
  </si>
  <si>
    <t>http://nptel.ac.in/courses/114106042/</t>
  </si>
  <si>
    <t>Structural Health Monitoring</t>
  </si>
  <si>
    <t>Prof.Srinivas Chandrasekaran</t>
  </si>
  <si>
    <t>Introduction to Electromagnetic Theory</t>
  </si>
  <si>
    <t>Prof. Manoj Harbola</t>
  </si>
  <si>
    <t>https://onlinecourses.nptel.ac.in/noc16_ph03/course</t>
  </si>
  <si>
    <t>http://nptel.ac.in/courses/115104088/</t>
  </si>
  <si>
    <t>Solid State Physics</t>
  </si>
  <si>
    <t>Prof. Amal Kumar Das</t>
  </si>
  <si>
    <t>https://onlinecourses.nptel.ac.in/noc17_ph08/course</t>
  </si>
  <si>
    <t>http://nptel.ac.in/courses/115105099/</t>
  </si>
  <si>
    <t>Modern Optics</t>
  </si>
  <si>
    <t>Prof. Partha Roy Choudhury</t>
  </si>
  <si>
    <t>Introduction to Non-linear Optics and its Applications</t>
  </si>
  <si>
    <t>Prof. Samudra Roy</t>
  </si>
  <si>
    <t>Theory of groups for physics applications</t>
  </si>
  <si>
    <t>Prof. Urjit A. Yajnik</t>
  </si>
  <si>
    <t>Introduction to Critical Phenomena</t>
  </si>
  <si>
    <t>Prof. S. B. Santra</t>
  </si>
  <si>
    <t>Prof. Prateek Kumar Jha</t>
  </si>
  <si>
    <t>Advanced Quantum Mechanics with Applications</t>
  </si>
  <si>
    <t>Prof Saurabh Basu</t>
  </si>
  <si>
    <t>LNG Upstream Technology</t>
  </si>
  <si>
    <t>Prof. Pavitra Sandilya</t>
  </si>
  <si>
    <t>Control System Design</t>
  </si>
  <si>
    <t>Prof. G R Jayanth</t>
  </si>
  <si>
    <t>Yarn manufacture I : Principle of Carding and Drawing</t>
  </si>
  <si>
    <t>Prof. R Chattopadhyay</t>
  </si>
</sst>
</file>

<file path=xl/styles.xml><?xml version="1.0" encoding="utf-8"?>
<styleSheet xmlns="http://schemas.openxmlformats.org/spreadsheetml/2006/main">
  <numFmts count="3">
    <numFmt numFmtId="164" formatCode="d\ mmmm\ yyyy"/>
    <numFmt numFmtId="165" formatCode="d\-mmm"/>
    <numFmt numFmtId="166" formatCode="mmm\ d"/>
  </numFmts>
  <fonts count="18">
    <font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/>
    <xf numFmtId="0" fontId="2" fillId="4" borderId="1" xfId="0" applyFont="1" applyFill="1" applyBorder="1" applyAlignment="1"/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wrapText="1"/>
    </xf>
    <xf numFmtId="0" fontId="2" fillId="3" borderId="0" xfId="0" applyFont="1" applyFill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vertical="top"/>
    </xf>
    <xf numFmtId="164" fontId="1" fillId="0" borderId="4" xfId="0" applyNumberFormat="1" applyFont="1" applyBorder="1" applyAlignment="1">
      <alignment horizontal="center" vertical="top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3" fillId="3" borderId="0" xfId="0" applyFont="1" applyFill="1"/>
    <xf numFmtId="0" fontId="4" fillId="3" borderId="0" xfId="0" applyFont="1" applyFill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1" fillId="5" borderId="1" xfId="0" applyFont="1" applyFill="1" applyBorder="1" applyAlignment="1">
      <alignment wrapText="1"/>
    </xf>
    <xf numFmtId="0" fontId="5" fillId="6" borderId="0" xfId="0" applyFont="1" applyFill="1" applyAlignment="1"/>
    <xf numFmtId="0" fontId="5" fillId="6" borderId="0" xfId="0" applyFont="1" applyFill="1" applyAlignment="1"/>
    <xf numFmtId="0" fontId="5" fillId="2" borderId="1" xfId="0" applyFont="1" applyFill="1" applyBorder="1" applyAlignment="1"/>
    <xf numFmtId="0" fontId="5" fillId="2" borderId="5" xfId="0" applyFont="1" applyFill="1" applyBorder="1" applyAlignment="1"/>
    <xf numFmtId="0" fontId="5" fillId="0" borderId="5" xfId="0" applyFont="1" applyBorder="1" applyAlignment="1"/>
    <xf numFmtId="0" fontId="5" fillId="2" borderId="5" xfId="0" applyFont="1" applyFill="1" applyBorder="1" applyAlignment="1"/>
    <xf numFmtId="0" fontId="4" fillId="0" borderId="7" xfId="0" applyFont="1" applyBorder="1" applyAlignment="1"/>
    <xf numFmtId="0" fontId="4" fillId="0" borderId="4" xfId="0" applyFont="1" applyBorder="1" applyAlignment="1"/>
    <xf numFmtId="165" fontId="4" fillId="0" borderId="4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right"/>
    </xf>
    <xf numFmtId="0" fontId="6" fillId="3" borderId="4" xfId="0" applyFont="1" applyFill="1" applyBorder="1" applyAlignment="1"/>
    <xf numFmtId="0" fontId="6" fillId="0" borderId="7" xfId="0" applyFont="1" applyBorder="1" applyAlignment="1"/>
    <xf numFmtId="0" fontId="6" fillId="0" borderId="4" xfId="0" applyFont="1" applyBorder="1" applyAlignment="1"/>
    <xf numFmtId="0" fontId="7" fillId="3" borderId="4" xfId="0" applyFont="1" applyFill="1" applyBorder="1" applyAlignment="1"/>
    <xf numFmtId="0" fontId="4" fillId="3" borderId="4" xfId="0" applyFont="1" applyFill="1" applyBorder="1" applyAlignment="1"/>
    <xf numFmtId="0" fontId="8" fillId="3" borderId="4" xfId="0" applyFont="1" applyFill="1" applyBorder="1" applyAlignment="1"/>
    <xf numFmtId="0" fontId="4" fillId="3" borderId="7" xfId="0" applyFont="1" applyFill="1" applyBorder="1" applyAlignment="1"/>
    <xf numFmtId="0" fontId="4" fillId="0" borderId="4" xfId="0" applyFont="1" applyBorder="1" applyAlignment="1"/>
    <xf numFmtId="0" fontId="9" fillId="3" borderId="4" xfId="0" applyFont="1" applyFill="1" applyBorder="1" applyAlignment="1"/>
    <xf numFmtId="0" fontId="6" fillId="3" borderId="1" xfId="0" applyFont="1" applyFill="1" applyBorder="1" applyAlignment="1"/>
    <xf numFmtId="0" fontId="6" fillId="3" borderId="1" xfId="0" applyFont="1" applyFill="1" applyBorder="1" applyAlignment="1"/>
    <xf numFmtId="0" fontId="10" fillId="3" borderId="4" xfId="0" applyFont="1" applyFill="1" applyBorder="1" applyAlignment="1"/>
    <xf numFmtId="0" fontId="6" fillId="3" borderId="7" xfId="0" applyFont="1" applyFill="1" applyBorder="1" applyAlignment="1"/>
    <xf numFmtId="0" fontId="11" fillId="3" borderId="4" xfId="0" applyFont="1" applyFill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0" fontId="6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166" fontId="4" fillId="0" borderId="5" xfId="0" applyNumberFormat="1" applyFont="1" applyBorder="1" applyAlignment="1">
      <alignment horizontal="right"/>
    </xf>
    <xf numFmtId="0" fontId="12" fillId="3" borderId="5" xfId="0" applyFont="1" applyFill="1" applyBorder="1" applyAlignment="1"/>
    <xf numFmtId="0" fontId="6" fillId="0" borderId="7" xfId="0" applyFont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6" fillId="0" borderId="4" xfId="0" applyFont="1" applyBorder="1" applyAlignment="1"/>
    <xf numFmtId="165" fontId="4" fillId="0" borderId="4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right"/>
    </xf>
    <xf numFmtId="0" fontId="6" fillId="3" borderId="5" xfId="0" applyFont="1" applyFill="1" applyBorder="1" applyAlignment="1"/>
    <xf numFmtId="0" fontId="14" fillId="3" borderId="5" xfId="0" applyFont="1" applyFill="1" applyBorder="1" applyAlignment="1"/>
    <xf numFmtId="0" fontId="4" fillId="3" borderId="7" xfId="0" applyFont="1" applyFill="1" applyBorder="1" applyAlignment="1">
      <alignment wrapText="1"/>
    </xf>
    <xf numFmtId="0" fontId="15" fillId="0" borderId="1" xfId="0" applyFont="1" applyBorder="1" applyAlignment="1"/>
    <xf numFmtId="0" fontId="16" fillId="0" borderId="8" xfId="0" applyFont="1" applyBorder="1" applyAlignment="1"/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/>
    <xf numFmtId="0" fontId="17" fillId="0" borderId="4" xfId="0" applyFont="1" applyBorder="1" applyAlignment="1"/>
    <xf numFmtId="0" fontId="6" fillId="3" borderId="7" xfId="0" applyFont="1" applyFill="1" applyBorder="1" applyAlignment="1"/>
    <xf numFmtId="0" fontId="5" fillId="6" borderId="0" xfId="0" applyFont="1" applyFill="1" applyAlignment="1">
      <alignment horizontal="left" wrapText="1"/>
    </xf>
    <xf numFmtId="0" fontId="0" fillId="0" borderId="0" xfId="0" applyFont="1" applyAlignment="1"/>
    <xf numFmtId="164" fontId="1" fillId="0" borderId="2" xfId="0" applyNumberFormat="1" applyFont="1" applyBorder="1" applyAlignment="1">
      <alignment horizontal="center" vertical="top"/>
    </xf>
    <xf numFmtId="0" fontId="3" fillId="0" borderId="5" xfId="0" applyFont="1" applyBorder="1"/>
    <xf numFmtId="0" fontId="1" fillId="5" borderId="2" xfId="0" applyFont="1" applyFill="1" applyBorder="1" applyAlignment="1">
      <alignment horizontal="center" vertical="top"/>
    </xf>
    <xf numFmtId="0" fontId="3" fillId="0" borderId="3" xfId="0" applyFont="1" applyBorder="1"/>
    <xf numFmtId="0" fontId="1" fillId="0" borderId="6" xfId="0" applyFont="1" applyBorder="1" applyAlignment="1">
      <alignment horizontal="center" vertical="top"/>
    </xf>
    <xf numFmtId="0" fontId="3" fillId="0" borderId="6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/>
    <xf numFmtId="0" fontId="4" fillId="7" borderId="4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courses.nptel.ac.in/noc17_hs29/course" TargetMode="External"/><Relationship Id="rId21" Type="http://schemas.openxmlformats.org/officeDocument/2006/relationships/hyperlink" Target="https://onlinecourses.nptel.ac.in/noc17_bt20/course" TargetMode="External"/><Relationship Id="rId42" Type="http://schemas.openxmlformats.org/officeDocument/2006/relationships/hyperlink" Target="http://nptel.ac.in/courses/105105108/" TargetMode="External"/><Relationship Id="rId63" Type="http://schemas.openxmlformats.org/officeDocument/2006/relationships/hyperlink" Target="http://nptel.ac.in/courses/106105171/" TargetMode="External"/><Relationship Id="rId84" Type="http://schemas.openxmlformats.org/officeDocument/2006/relationships/hyperlink" Target="https://onlinecourses.nptel.ac.in/noc17_ec08/course" TargetMode="External"/><Relationship Id="rId138" Type="http://schemas.openxmlformats.org/officeDocument/2006/relationships/hyperlink" Target="https://onlinecourses.nptel.ac.in/noc17_mg16/course" TargetMode="External"/><Relationship Id="rId159" Type="http://schemas.openxmlformats.org/officeDocument/2006/relationships/hyperlink" Target="https://onlinecourses.nptel.ac.in/noc17_mm17/course" TargetMode="External"/><Relationship Id="rId170" Type="http://schemas.openxmlformats.org/officeDocument/2006/relationships/hyperlink" Target="http://nptel.ac.in/courses/112107219/" TargetMode="External"/><Relationship Id="rId191" Type="http://schemas.openxmlformats.org/officeDocument/2006/relationships/hyperlink" Target="http://nptel.ac.in/courses/121105010/" TargetMode="External"/><Relationship Id="rId196" Type="http://schemas.openxmlformats.org/officeDocument/2006/relationships/hyperlink" Target="https://onlinecourses.nptel.ac.in/noc17_oe03/course" TargetMode="External"/><Relationship Id="rId200" Type="http://schemas.openxmlformats.org/officeDocument/2006/relationships/hyperlink" Target="https://onlinecourses.nptel.ac.in/noc17_ph08/course" TargetMode="External"/><Relationship Id="rId16" Type="http://schemas.openxmlformats.org/officeDocument/2006/relationships/hyperlink" Target="http://nptel.ac.in/courses/121106008/" TargetMode="External"/><Relationship Id="rId107" Type="http://schemas.openxmlformats.org/officeDocument/2006/relationships/hyperlink" Target="https://onlinecourses.nptel.ac.in/noc16_ec14/course" TargetMode="External"/><Relationship Id="rId11" Type="http://schemas.openxmlformats.org/officeDocument/2006/relationships/hyperlink" Target="https://onlinecourses.nptel.ac.in/noc17_bt13/course" TargetMode="External"/><Relationship Id="rId32" Type="http://schemas.openxmlformats.org/officeDocument/2006/relationships/hyperlink" Target="http://nptel.ac.in/courses/104105033/" TargetMode="External"/><Relationship Id="rId37" Type="http://schemas.openxmlformats.org/officeDocument/2006/relationships/hyperlink" Target="https://onlinecourses.nptel.ac.in/noc15_cy01/course" TargetMode="External"/><Relationship Id="rId53" Type="http://schemas.openxmlformats.org/officeDocument/2006/relationships/hyperlink" Target="https://onlinecourses.nptel.ac.in/noc17_ce11/course" TargetMode="External"/><Relationship Id="rId58" Type="http://schemas.openxmlformats.org/officeDocument/2006/relationships/hyperlink" Target="http://nptel.ac.in/courses/105107160/" TargetMode="External"/><Relationship Id="rId74" Type="http://schemas.openxmlformats.org/officeDocument/2006/relationships/hyperlink" Target="https://onlinecourses.nptel.ac.in/noc16_cs18/course" TargetMode="External"/><Relationship Id="rId79" Type="http://schemas.openxmlformats.org/officeDocument/2006/relationships/hyperlink" Target="http://nptel.ac.in/courses/106101163/" TargetMode="External"/><Relationship Id="rId102" Type="http://schemas.openxmlformats.org/officeDocument/2006/relationships/hyperlink" Target="https://onlinecourses.nptel.ac.in/noc16_ec13/course" TargetMode="External"/><Relationship Id="rId123" Type="http://schemas.openxmlformats.org/officeDocument/2006/relationships/hyperlink" Target="https://onlinecourses.nptel.ac.in/noc17_hs23/course" TargetMode="External"/><Relationship Id="rId128" Type="http://schemas.openxmlformats.org/officeDocument/2006/relationships/hyperlink" Target="http://nptel.ac.in/courses/109105122/" TargetMode="External"/><Relationship Id="rId144" Type="http://schemas.openxmlformats.org/officeDocument/2006/relationships/hyperlink" Target="http://nptel.ac.in/courses/112104225/" TargetMode="External"/><Relationship Id="rId149" Type="http://schemas.openxmlformats.org/officeDocument/2006/relationships/hyperlink" Target="https://onlinecourses.nptel.ac.in/noc17_hs25/course" TargetMode="External"/><Relationship Id="rId5" Type="http://schemas.openxmlformats.org/officeDocument/2006/relationships/hyperlink" Target="https://onlinecourses.nptel.ac.in/noc17_ce01/course" TargetMode="External"/><Relationship Id="rId90" Type="http://schemas.openxmlformats.org/officeDocument/2006/relationships/hyperlink" Target="https://onlinecourses.nptel.ac.in/noc18_ee05/course" TargetMode="External"/><Relationship Id="rId95" Type="http://schemas.openxmlformats.org/officeDocument/2006/relationships/hyperlink" Target="http://nptel.ac.in/courses/108101090/" TargetMode="External"/><Relationship Id="rId160" Type="http://schemas.openxmlformats.org/officeDocument/2006/relationships/hyperlink" Target="http://nptel.ac.in/courses/112105221/" TargetMode="External"/><Relationship Id="rId165" Type="http://schemas.openxmlformats.org/officeDocument/2006/relationships/hyperlink" Target="https://onlinecourses.nptel.ac.in/noc17_me22/course" TargetMode="External"/><Relationship Id="rId181" Type="http://schemas.openxmlformats.org/officeDocument/2006/relationships/hyperlink" Target="http://nptel.ac.in/courses/113106067/" TargetMode="External"/><Relationship Id="rId186" Type="http://schemas.openxmlformats.org/officeDocument/2006/relationships/hyperlink" Target="https://onlinecourses.nptel.ac.in/noc17_hs14/course" TargetMode="External"/><Relationship Id="rId22" Type="http://schemas.openxmlformats.org/officeDocument/2006/relationships/hyperlink" Target="http://nptel.ac.in/courses/102104058/" TargetMode="External"/><Relationship Id="rId27" Type="http://schemas.openxmlformats.org/officeDocument/2006/relationships/hyperlink" Target="https://onlinecourses.nptel.ac.in/noc17_ch12/course" TargetMode="External"/><Relationship Id="rId43" Type="http://schemas.openxmlformats.org/officeDocument/2006/relationships/hyperlink" Target="https://onlinecourses.nptel.ac.in/noc16_ce05/course" TargetMode="External"/><Relationship Id="rId48" Type="http://schemas.openxmlformats.org/officeDocument/2006/relationships/hyperlink" Target="http://nptel.ac.in/courses/105105105/" TargetMode="External"/><Relationship Id="rId64" Type="http://schemas.openxmlformats.org/officeDocument/2006/relationships/hyperlink" Target="https://onlinecourses.nptel.ac.in/noc17_cs01/course" TargetMode="External"/><Relationship Id="rId69" Type="http://schemas.openxmlformats.org/officeDocument/2006/relationships/hyperlink" Target="http://nptel.ac.in/courses/106106145/" TargetMode="External"/><Relationship Id="rId113" Type="http://schemas.openxmlformats.org/officeDocument/2006/relationships/hyperlink" Target="https://onlinecourses.nptel.ac.in/noc17_hs02/course" TargetMode="External"/><Relationship Id="rId118" Type="http://schemas.openxmlformats.org/officeDocument/2006/relationships/hyperlink" Target="http://nptel.ac.in/courses/109106124/" TargetMode="External"/><Relationship Id="rId134" Type="http://schemas.openxmlformats.org/officeDocument/2006/relationships/hyperlink" Target="http://nptel.ac.in/courses/110107081/" TargetMode="External"/><Relationship Id="rId139" Type="http://schemas.openxmlformats.org/officeDocument/2006/relationships/hyperlink" Target="http://nptel.ac.in/courses/110107080/" TargetMode="External"/><Relationship Id="rId80" Type="http://schemas.openxmlformats.org/officeDocument/2006/relationships/hyperlink" Target="https://onlinecourses.nptel.ac.in/noc17_cs21/course" TargetMode="External"/><Relationship Id="rId85" Type="http://schemas.openxmlformats.org/officeDocument/2006/relationships/hyperlink" Target="http://nptel.ac.in/courses/117105140/" TargetMode="External"/><Relationship Id="rId150" Type="http://schemas.openxmlformats.org/officeDocument/2006/relationships/hyperlink" Target="http://nptel.ac.in/courses/109104124/" TargetMode="External"/><Relationship Id="rId155" Type="http://schemas.openxmlformats.org/officeDocument/2006/relationships/hyperlink" Target="https://onlinecourses.nptel.ac.in/noc17_ma15/course" TargetMode="External"/><Relationship Id="rId171" Type="http://schemas.openxmlformats.org/officeDocument/2006/relationships/hyperlink" Target="https://onlinecourses.nptel.ac.in/noc17_mm13/course" TargetMode="External"/><Relationship Id="rId176" Type="http://schemas.openxmlformats.org/officeDocument/2006/relationships/hyperlink" Target="https://onlinecourses.nptel.ac.in/noc17_mm12/course" TargetMode="External"/><Relationship Id="rId192" Type="http://schemas.openxmlformats.org/officeDocument/2006/relationships/hyperlink" Target="https://onlinecourses.nptel.ac.in/noc16_hs16/course" TargetMode="External"/><Relationship Id="rId197" Type="http://schemas.openxmlformats.org/officeDocument/2006/relationships/hyperlink" Target="http://nptel.ac.in/courses/114106042/" TargetMode="External"/><Relationship Id="rId201" Type="http://schemas.openxmlformats.org/officeDocument/2006/relationships/hyperlink" Target="http://nptel.ac.in/courses/115105099/" TargetMode="External"/><Relationship Id="rId12" Type="http://schemas.openxmlformats.org/officeDocument/2006/relationships/hyperlink" Target="http://nptel.ac.in/courses/102106051/" TargetMode="External"/><Relationship Id="rId17" Type="http://schemas.openxmlformats.org/officeDocument/2006/relationships/hyperlink" Target="https://onlinecourses.nptel.ac.in/noc17_bt18/course" TargetMode="External"/><Relationship Id="rId33" Type="http://schemas.openxmlformats.org/officeDocument/2006/relationships/hyperlink" Target="https://onlinecourses.nptel.ac.in/noc17_cy13/course" TargetMode="External"/><Relationship Id="rId38" Type="http://schemas.openxmlformats.org/officeDocument/2006/relationships/hyperlink" Target="http://nptel.ac.in/courses/104106072/" TargetMode="External"/><Relationship Id="rId59" Type="http://schemas.openxmlformats.org/officeDocument/2006/relationships/hyperlink" Target="https://onlinecourses.nptel.ac.in/noc17-cs16" TargetMode="External"/><Relationship Id="rId103" Type="http://schemas.openxmlformats.org/officeDocument/2006/relationships/hyperlink" Target="http://nptel.ac.in/courses/117105134/" TargetMode="External"/><Relationship Id="rId108" Type="http://schemas.openxmlformats.org/officeDocument/2006/relationships/hyperlink" Target="http://nptel.ac.in/courses/117105135/" TargetMode="External"/><Relationship Id="rId124" Type="http://schemas.openxmlformats.org/officeDocument/2006/relationships/hyperlink" Target="http://nptel.ac.in/courses/109104122/" TargetMode="External"/><Relationship Id="rId129" Type="http://schemas.openxmlformats.org/officeDocument/2006/relationships/hyperlink" Target="https://onlinecourses.nptel.ac.in/noc17_hs32/course" TargetMode="External"/><Relationship Id="rId54" Type="http://schemas.openxmlformats.org/officeDocument/2006/relationships/hyperlink" Target="http://nptel.ac.in/courses/105101160/" TargetMode="External"/><Relationship Id="rId70" Type="http://schemas.openxmlformats.org/officeDocument/2006/relationships/hyperlink" Target="https://onlinecourses.nptel.ac.in/noc18_cs15/course" TargetMode="External"/><Relationship Id="rId75" Type="http://schemas.openxmlformats.org/officeDocument/2006/relationships/hyperlink" Target="http://nptel.ac.in/courses/106105152/" TargetMode="External"/><Relationship Id="rId91" Type="http://schemas.openxmlformats.org/officeDocument/2006/relationships/hyperlink" Target="http://nptel.ac.in/courses/108106098/" TargetMode="External"/><Relationship Id="rId96" Type="http://schemas.openxmlformats.org/officeDocument/2006/relationships/hyperlink" Target="https://onlinecourses.nptel.ac.in/noc17_ec11/course" TargetMode="External"/><Relationship Id="rId140" Type="http://schemas.openxmlformats.org/officeDocument/2006/relationships/hyperlink" Target="https://onlinecourses.nptel.ac.in/noc17_mg22/course" TargetMode="External"/><Relationship Id="rId145" Type="http://schemas.openxmlformats.org/officeDocument/2006/relationships/hyperlink" Target="https://onlinecourses.nptel.ac.in/noc17_mg18/course" TargetMode="External"/><Relationship Id="rId161" Type="http://schemas.openxmlformats.org/officeDocument/2006/relationships/hyperlink" Target="https://onlinecourses.nptel.ac.in/noc17_mm16/course" TargetMode="External"/><Relationship Id="rId166" Type="http://schemas.openxmlformats.org/officeDocument/2006/relationships/hyperlink" Target="http://nptel.ac.in/courses/112106200/" TargetMode="External"/><Relationship Id="rId182" Type="http://schemas.openxmlformats.org/officeDocument/2006/relationships/hyperlink" Target="https://onlinecourses.nptel.ac.in/noc17_mm10/course" TargetMode="External"/><Relationship Id="rId187" Type="http://schemas.openxmlformats.org/officeDocument/2006/relationships/hyperlink" Target="http://nptel.ac.in/courses/109106095/" TargetMode="External"/><Relationship Id="rId1" Type="http://schemas.openxmlformats.org/officeDocument/2006/relationships/hyperlink" Target="https://onlinecourses.nptel.ac.in/noc18_ch03/course" TargetMode="External"/><Relationship Id="rId6" Type="http://schemas.openxmlformats.org/officeDocument/2006/relationships/hyperlink" Target="http://nptel.ac.in/courses/124105001/" TargetMode="External"/><Relationship Id="rId23" Type="http://schemas.openxmlformats.org/officeDocument/2006/relationships/hyperlink" Target="https://onlinecourses.nptel.ac.in/noc17_bt21/course" TargetMode="External"/><Relationship Id="rId28" Type="http://schemas.openxmlformats.org/officeDocument/2006/relationships/hyperlink" Target="http://nptel.ac.in/courses/103107127/" TargetMode="External"/><Relationship Id="rId49" Type="http://schemas.openxmlformats.org/officeDocument/2006/relationships/hyperlink" Target="https://onlinecourses.nptel.ac.in/noc17_ce20/course" TargetMode="External"/><Relationship Id="rId114" Type="http://schemas.openxmlformats.org/officeDocument/2006/relationships/hyperlink" Target="http://nptel.ac.in/courses/109107121/" TargetMode="External"/><Relationship Id="rId119" Type="http://schemas.openxmlformats.org/officeDocument/2006/relationships/hyperlink" Target="https://onlinecourses.nptel.ac.in/noc17_hs21/course" TargetMode="External"/><Relationship Id="rId44" Type="http://schemas.openxmlformats.org/officeDocument/2006/relationships/hyperlink" Target="http://nptel.ac.in/courses/105106053/" TargetMode="External"/><Relationship Id="rId60" Type="http://schemas.openxmlformats.org/officeDocument/2006/relationships/hyperlink" Target="http://nptel.ac.in/courses/106102157/" TargetMode="External"/><Relationship Id="rId65" Type="http://schemas.openxmlformats.org/officeDocument/2006/relationships/hyperlink" Target="http://nptel.ac.in/courses/106105151/" TargetMode="External"/><Relationship Id="rId81" Type="http://schemas.openxmlformats.org/officeDocument/2006/relationships/hyperlink" Target="http://nptel.ac.in/courses/106105165/" TargetMode="External"/><Relationship Id="rId86" Type="http://schemas.openxmlformats.org/officeDocument/2006/relationships/hyperlink" Target="https://onlinecourses.nptel.ac.in/noc17_ee13/course" TargetMode="External"/><Relationship Id="rId130" Type="http://schemas.openxmlformats.org/officeDocument/2006/relationships/hyperlink" Target="http://nptel.ac.in/courses/109105121/" TargetMode="External"/><Relationship Id="rId135" Type="http://schemas.openxmlformats.org/officeDocument/2006/relationships/hyperlink" Target="http://nptel.ac.in/courses/122105021/" TargetMode="External"/><Relationship Id="rId151" Type="http://schemas.openxmlformats.org/officeDocument/2006/relationships/hyperlink" Target="https://onlinecourses.nptel.ac.in/noc17_ma12/course" TargetMode="External"/><Relationship Id="rId156" Type="http://schemas.openxmlformats.org/officeDocument/2006/relationships/hyperlink" Target="http://nptel.ac.in/courses/111101100/" TargetMode="External"/><Relationship Id="rId177" Type="http://schemas.openxmlformats.org/officeDocument/2006/relationships/hyperlink" Target="http://nptel.ac.in/courses/112104227/" TargetMode="External"/><Relationship Id="rId198" Type="http://schemas.openxmlformats.org/officeDocument/2006/relationships/hyperlink" Target="https://onlinecourses.nptel.ac.in/noc16_ph03/course" TargetMode="External"/><Relationship Id="rId172" Type="http://schemas.openxmlformats.org/officeDocument/2006/relationships/hyperlink" Target="https://onlinecourses.nptel.ac.in/noc17_me36/course" TargetMode="External"/><Relationship Id="rId193" Type="http://schemas.openxmlformats.org/officeDocument/2006/relationships/hyperlink" Target="http://nptel.ac.in/courses/109105111/" TargetMode="External"/><Relationship Id="rId13" Type="http://schemas.openxmlformats.org/officeDocument/2006/relationships/hyperlink" Target="https://onlinecourses.nptel.ac.in/noc17_bt07/course" TargetMode="External"/><Relationship Id="rId18" Type="http://schemas.openxmlformats.org/officeDocument/2006/relationships/hyperlink" Target="http://nptel.ac.in/courses/102101058/" TargetMode="External"/><Relationship Id="rId39" Type="http://schemas.openxmlformats.org/officeDocument/2006/relationships/hyperlink" Target="https://onlinecourses.nptel.ac.in/noc17_ce18/course" TargetMode="External"/><Relationship Id="rId109" Type="http://schemas.openxmlformats.org/officeDocument/2006/relationships/hyperlink" Target="https://onlinecourses.nptel.ac.in/noc17_hs19/course" TargetMode="External"/><Relationship Id="rId34" Type="http://schemas.openxmlformats.org/officeDocument/2006/relationships/hyperlink" Target="http://nptel.ac.in/courses/104106077/" TargetMode="External"/><Relationship Id="rId50" Type="http://schemas.openxmlformats.org/officeDocument/2006/relationships/hyperlink" Target="http://nptel.ac.in/courses/105105160/" TargetMode="External"/><Relationship Id="rId55" Type="http://schemas.openxmlformats.org/officeDocument/2006/relationships/hyperlink" Target="https://onlinecourses.nptel.ac.in/noc17_ce27" TargetMode="External"/><Relationship Id="rId76" Type="http://schemas.openxmlformats.org/officeDocument/2006/relationships/hyperlink" Target="https://onlinecourses.nptel.ac.in/noc17_ma17/course" TargetMode="External"/><Relationship Id="rId97" Type="http://schemas.openxmlformats.org/officeDocument/2006/relationships/hyperlink" Target="http://nptel.ac.in/courses/117105143/" TargetMode="External"/><Relationship Id="rId104" Type="http://schemas.openxmlformats.org/officeDocument/2006/relationships/hyperlink" Target="https://onlinecourses.nptel.ac.in/noc17_ec06/course" TargetMode="External"/><Relationship Id="rId120" Type="http://schemas.openxmlformats.org/officeDocument/2006/relationships/hyperlink" Target="http://nptel.ac.in/courses/109106114/" TargetMode="External"/><Relationship Id="rId125" Type="http://schemas.openxmlformats.org/officeDocument/2006/relationships/hyperlink" Target="https://onlinecourses.nptel.ac.in/noc17_hs22/course" TargetMode="External"/><Relationship Id="rId141" Type="http://schemas.openxmlformats.org/officeDocument/2006/relationships/hyperlink" Target="http://nptel.ac.in/courses/110105083/" TargetMode="External"/><Relationship Id="rId146" Type="http://schemas.openxmlformats.org/officeDocument/2006/relationships/hyperlink" Target="http://nptel.ac.in/courses/110104080/" TargetMode="External"/><Relationship Id="rId167" Type="http://schemas.openxmlformats.org/officeDocument/2006/relationships/hyperlink" Target="https://onlinecourses.nptel.ac.in/noc17_me11/course" TargetMode="External"/><Relationship Id="rId188" Type="http://schemas.openxmlformats.org/officeDocument/2006/relationships/hyperlink" Target="https://onlinecourses.nptel.ac.in/noc18_ge04/course" TargetMode="External"/><Relationship Id="rId7" Type="http://schemas.openxmlformats.org/officeDocument/2006/relationships/hyperlink" Target="https://onlinecourses.nptel.ac.in/noc17_bt17/" TargetMode="External"/><Relationship Id="rId71" Type="http://schemas.openxmlformats.org/officeDocument/2006/relationships/hyperlink" Target="http://nptel.ac.in/courses/106105175/" TargetMode="External"/><Relationship Id="rId92" Type="http://schemas.openxmlformats.org/officeDocument/2006/relationships/hyperlink" Target="https://onlinecourses.nptel.ac.in/noc17_ee19/course" TargetMode="External"/><Relationship Id="rId162" Type="http://schemas.openxmlformats.org/officeDocument/2006/relationships/hyperlink" Target="http://nptel.ac.in/courses/112105220/" TargetMode="External"/><Relationship Id="rId183" Type="http://schemas.openxmlformats.org/officeDocument/2006/relationships/hyperlink" Target="http://nptel.ac.in/courses/112106226/" TargetMode="External"/><Relationship Id="rId2" Type="http://schemas.openxmlformats.org/officeDocument/2006/relationships/hyperlink" Target="http://nptel.ac.in/courses/101104063/" TargetMode="External"/><Relationship Id="rId29" Type="http://schemas.openxmlformats.org/officeDocument/2006/relationships/hyperlink" Target="https://onlinecourses.nptel.ac.in/noc17_cy11/course" TargetMode="External"/><Relationship Id="rId24" Type="http://schemas.openxmlformats.org/officeDocument/2006/relationships/hyperlink" Target="http://nptel.ac.in/courses/102104059/" TargetMode="External"/><Relationship Id="rId40" Type="http://schemas.openxmlformats.org/officeDocument/2006/relationships/hyperlink" Target="http://nptel.ac.in/courses/105104161/" TargetMode="External"/><Relationship Id="rId45" Type="http://schemas.openxmlformats.org/officeDocument/2006/relationships/hyperlink" Target="https://onlinecourses.nptel.ac.in/noc17_ce24/course" TargetMode="External"/><Relationship Id="rId66" Type="http://schemas.openxmlformats.org/officeDocument/2006/relationships/hyperlink" Target="https://onlinecourses.nptel.ac.in/noc17_cs43/course" TargetMode="External"/><Relationship Id="rId87" Type="http://schemas.openxmlformats.org/officeDocument/2006/relationships/hyperlink" Target="http://nptel.ac.in/courses/117106108/" TargetMode="External"/><Relationship Id="rId110" Type="http://schemas.openxmlformats.org/officeDocument/2006/relationships/hyperlink" Target="http://nptel.ac.in/courses/109106094/" TargetMode="External"/><Relationship Id="rId115" Type="http://schemas.openxmlformats.org/officeDocument/2006/relationships/hyperlink" Target="https://onlinecourses.nptel.ac.in/noc17_hs31/course" TargetMode="External"/><Relationship Id="rId131" Type="http://schemas.openxmlformats.org/officeDocument/2006/relationships/hyperlink" Target="https://onlinecourses.nptel.ac.in/noc17_mg20/course" TargetMode="External"/><Relationship Id="rId136" Type="http://schemas.openxmlformats.org/officeDocument/2006/relationships/hyperlink" Target="https://onlinecourses.nptel.ac.in/noc16_mg02/course" TargetMode="External"/><Relationship Id="rId157" Type="http://schemas.openxmlformats.org/officeDocument/2006/relationships/hyperlink" Target="https://onlinecourses.nptel.ac.in/noc17_ma13/course" TargetMode="External"/><Relationship Id="rId178" Type="http://schemas.openxmlformats.org/officeDocument/2006/relationships/hyperlink" Target="https://onlinecourses.nptel.ac.in/noc17_me27/course" TargetMode="External"/><Relationship Id="rId61" Type="http://schemas.openxmlformats.org/officeDocument/2006/relationships/hyperlink" Target="http://nptel.ac.in/courses/106106126/" TargetMode="External"/><Relationship Id="rId82" Type="http://schemas.openxmlformats.org/officeDocument/2006/relationships/hyperlink" Target="https://onlinecourses.nptel.ac.in/noc17_cs38/course" TargetMode="External"/><Relationship Id="rId152" Type="http://schemas.openxmlformats.org/officeDocument/2006/relationships/hyperlink" Target="http://nptel.ac.in/courses/111107103/" TargetMode="External"/><Relationship Id="rId173" Type="http://schemas.openxmlformats.org/officeDocument/2006/relationships/hyperlink" Target="http://nptel.ac.in/courses/112107221/" TargetMode="External"/><Relationship Id="rId194" Type="http://schemas.openxmlformats.org/officeDocument/2006/relationships/hyperlink" Target="https://onlinecourses.nptel.ac.in/noc16_ge04/announcements?force=true" TargetMode="External"/><Relationship Id="rId199" Type="http://schemas.openxmlformats.org/officeDocument/2006/relationships/hyperlink" Target="http://nptel.ac.in/courses/115104088/" TargetMode="External"/><Relationship Id="rId19" Type="http://schemas.openxmlformats.org/officeDocument/2006/relationships/hyperlink" Target="https://onlinecourses.nptel.ac.in/noc17_bt02/course" TargetMode="External"/><Relationship Id="rId14" Type="http://schemas.openxmlformats.org/officeDocument/2006/relationships/hyperlink" Target="http://nptel.ac.in/courses/102101056/" TargetMode="External"/><Relationship Id="rId30" Type="http://schemas.openxmlformats.org/officeDocument/2006/relationships/hyperlink" Target="http://nptel.ac.in/courses/104105086/" TargetMode="External"/><Relationship Id="rId35" Type="http://schemas.openxmlformats.org/officeDocument/2006/relationships/hyperlink" Target="https://onlinecourses.nptel.ac.in/noc17_cy03/course" TargetMode="External"/><Relationship Id="rId56" Type="http://schemas.openxmlformats.org/officeDocument/2006/relationships/hyperlink" Target="http://nptel.ac.in/courses/105102160/" TargetMode="External"/><Relationship Id="rId77" Type="http://schemas.openxmlformats.org/officeDocument/2006/relationships/hyperlink" Target="http://nptel.ac.in/courses/111104100/" TargetMode="External"/><Relationship Id="rId100" Type="http://schemas.openxmlformats.org/officeDocument/2006/relationships/hyperlink" Target="https://onlinecourses.nptel.ac.in/noc17_cs37/course" TargetMode="External"/><Relationship Id="rId105" Type="http://schemas.openxmlformats.org/officeDocument/2006/relationships/hyperlink" Target="http://nptel.ac.in/courses/117108141/" TargetMode="External"/><Relationship Id="rId126" Type="http://schemas.openxmlformats.org/officeDocument/2006/relationships/hyperlink" Target="http://nptel.ac.in/courses/109104121/" TargetMode="External"/><Relationship Id="rId147" Type="http://schemas.openxmlformats.org/officeDocument/2006/relationships/hyperlink" Target="https://onlinecourses.nptel.ac.in/noc17_mg10/course" TargetMode="External"/><Relationship Id="rId168" Type="http://schemas.openxmlformats.org/officeDocument/2006/relationships/hyperlink" Target="http://nptel.ac.in/courses/112107215/" TargetMode="External"/><Relationship Id="rId8" Type="http://schemas.openxmlformats.org/officeDocument/2006/relationships/hyperlink" Target="http://nptel.ac.in/courses/102107058/" TargetMode="External"/><Relationship Id="rId51" Type="http://schemas.openxmlformats.org/officeDocument/2006/relationships/hyperlink" Target="https://onlinecourses.nptel.ac.in/noc17_ce16/course" TargetMode="External"/><Relationship Id="rId72" Type="http://schemas.openxmlformats.org/officeDocument/2006/relationships/hyperlink" Target="https://onlinecourses.nptel.ac.in/noc18_cs20/course" TargetMode="External"/><Relationship Id="rId93" Type="http://schemas.openxmlformats.org/officeDocument/2006/relationships/hyperlink" Target="http://nptel.ac.in/courses/117104118/" TargetMode="External"/><Relationship Id="rId98" Type="http://schemas.openxmlformats.org/officeDocument/2006/relationships/hyperlink" Target="https://onlinecourses.nptel.ac.in/noc17_ee08/course" TargetMode="External"/><Relationship Id="rId121" Type="http://schemas.openxmlformats.org/officeDocument/2006/relationships/hyperlink" Target="https://onlinecourses.nptel.ac.in/noc17_mg19/course" TargetMode="External"/><Relationship Id="rId142" Type="http://schemas.openxmlformats.org/officeDocument/2006/relationships/hyperlink" Target="http://nptel.ac.in/courses/112104227/" TargetMode="External"/><Relationship Id="rId163" Type="http://schemas.openxmlformats.org/officeDocument/2006/relationships/hyperlink" Target="https://onlinecourses.nptel.ac.in/noc17_mm14/course" TargetMode="External"/><Relationship Id="rId184" Type="http://schemas.openxmlformats.org/officeDocument/2006/relationships/hyperlink" Target="https://onlinecourses.nptel.ac.in/noc16_mm10/course" TargetMode="External"/><Relationship Id="rId189" Type="http://schemas.openxmlformats.org/officeDocument/2006/relationships/hyperlink" Target="http://nptel.ac.in/courses/121106007/" TargetMode="External"/><Relationship Id="rId3" Type="http://schemas.openxmlformats.org/officeDocument/2006/relationships/hyperlink" Target="https://onlinecourses.nptel.ac.in/noc17_ae09/course" TargetMode="External"/><Relationship Id="rId25" Type="http://schemas.openxmlformats.org/officeDocument/2006/relationships/hyperlink" Target="https://onlinecourses.nptel.ac.in/noc17_ch10/course" TargetMode="External"/><Relationship Id="rId46" Type="http://schemas.openxmlformats.org/officeDocument/2006/relationships/hyperlink" Target="http://nptel.ac.in/courses/105105165/" TargetMode="External"/><Relationship Id="rId67" Type="http://schemas.openxmlformats.org/officeDocument/2006/relationships/hyperlink" Target="http://nptel.ac.in/courses/106104128/" TargetMode="External"/><Relationship Id="rId116" Type="http://schemas.openxmlformats.org/officeDocument/2006/relationships/hyperlink" Target="http://nptel.ac.in/courses/109104107/" TargetMode="External"/><Relationship Id="rId137" Type="http://schemas.openxmlformats.org/officeDocument/2006/relationships/hyperlink" Target="http://nptel.ac.in/courses/110104068/" TargetMode="External"/><Relationship Id="rId158" Type="http://schemas.openxmlformats.org/officeDocument/2006/relationships/hyperlink" Target="http://nptel.ac.in/courses/111107104/" TargetMode="External"/><Relationship Id="rId20" Type="http://schemas.openxmlformats.org/officeDocument/2006/relationships/hyperlink" Target="http://nptel.ac.in/courses/102104056/" TargetMode="External"/><Relationship Id="rId41" Type="http://schemas.openxmlformats.org/officeDocument/2006/relationships/hyperlink" Target="https://onlinecourses.nptel.ac.in/noc17_ce22/course" TargetMode="External"/><Relationship Id="rId62" Type="http://schemas.openxmlformats.org/officeDocument/2006/relationships/hyperlink" Target="https://onlinecourses.nptel.ac.in/noc18-cs10/course" TargetMode="External"/><Relationship Id="rId83" Type="http://schemas.openxmlformats.org/officeDocument/2006/relationships/hyperlink" Target="http://nptel.ac.in/courses/106106136/" TargetMode="External"/><Relationship Id="rId88" Type="http://schemas.openxmlformats.org/officeDocument/2006/relationships/hyperlink" Target="https://onlinecourses.nptel.ac.in/noc17_ee14/course" TargetMode="External"/><Relationship Id="rId111" Type="http://schemas.openxmlformats.org/officeDocument/2006/relationships/hyperlink" Target="https://onlinecourses.nptel.ac.in/noc17_hs03/course" TargetMode="External"/><Relationship Id="rId132" Type="http://schemas.openxmlformats.org/officeDocument/2006/relationships/hyperlink" Target="http://nptel.ac.in/courses/110105081/" TargetMode="External"/><Relationship Id="rId153" Type="http://schemas.openxmlformats.org/officeDocument/2006/relationships/hyperlink" Target="https://onlinecourses.nptel.ac.in/noc17_ma14/course" TargetMode="External"/><Relationship Id="rId174" Type="http://schemas.openxmlformats.org/officeDocument/2006/relationships/hyperlink" Target="https://onlinecourses.nptel.ac.in/noc17_me14/course" TargetMode="External"/><Relationship Id="rId179" Type="http://schemas.openxmlformats.org/officeDocument/2006/relationships/hyperlink" Target="http://nptel.ac.in/courses/113104076/" TargetMode="External"/><Relationship Id="rId195" Type="http://schemas.openxmlformats.org/officeDocument/2006/relationships/hyperlink" Target="http://nptel.ac.in/courses/121105009/" TargetMode="External"/><Relationship Id="rId190" Type="http://schemas.openxmlformats.org/officeDocument/2006/relationships/hyperlink" Target="https://onlinecourses.nptel.ac.in/noc18_ge06/course" TargetMode="External"/><Relationship Id="rId15" Type="http://schemas.openxmlformats.org/officeDocument/2006/relationships/hyperlink" Target="https://onlinecourses.nptel.ac.in/noc17_bt06/course" TargetMode="External"/><Relationship Id="rId36" Type="http://schemas.openxmlformats.org/officeDocument/2006/relationships/hyperlink" Target="http://nptel.ac.in/courses/104105084/" TargetMode="External"/><Relationship Id="rId57" Type="http://schemas.openxmlformats.org/officeDocument/2006/relationships/hyperlink" Target="https://onlinecourses.nptel.ac.in/noc17_ce26/course" TargetMode="External"/><Relationship Id="rId106" Type="http://schemas.openxmlformats.org/officeDocument/2006/relationships/hyperlink" Target="http://nptel.ac.in/courses/117101053/" TargetMode="External"/><Relationship Id="rId127" Type="http://schemas.openxmlformats.org/officeDocument/2006/relationships/hyperlink" Target="https://onlinecourses.nptel.ac.in/noc18_hs22/course" TargetMode="External"/><Relationship Id="rId10" Type="http://schemas.openxmlformats.org/officeDocument/2006/relationships/hyperlink" Target="http://nptel.ac.in/courses/102105058/" TargetMode="External"/><Relationship Id="rId31" Type="http://schemas.openxmlformats.org/officeDocument/2006/relationships/hyperlink" Target="https://onlinecourses.nptel.ac.in/noc17_cy10/course" TargetMode="External"/><Relationship Id="rId52" Type="http://schemas.openxmlformats.org/officeDocument/2006/relationships/hyperlink" Target="http://nptel.ac.in/courses/105106149/" TargetMode="External"/><Relationship Id="rId73" Type="http://schemas.openxmlformats.org/officeDocument/2006/relationships/hyperlink" Target="http://nptel.ac.in/courses/106106131/" TargetMode="External"/><Relationship Id="rId78" Type="http://schemas.openxmlformats.org/officeDocument/2006/relationships/hyperlink" Target="https://onlinecourses.nptel.ac.in/noc17_cs32/course" TargetMode="External"/><Relationship Id="rId94" Type="http://schemas.openxmlformats.org/officeDocument/2006/relationships/hyperlink" Target="https://onlinecourses.nptel.ac.in/noc17_ee22/course" TargetMode="External"/><Relationship Id="rId99" Type="http://schemas.openxmlformats.org/officeDocument/2006/relationships/hyperlink" Target="http://nptel.ac.in/courses/117104117/" TargetMode="External"/><Relationship Id="rId101" Type="http://schemas.openxmlformats.org/officeDocument/2006/relationships/hyperlink" Target="http://nptel.ac.in/courses/106106167/" TargetMode="External"/><Relationship Id="rId122" Type="http://schemas.openxmlformats.org/officeDocument/2006/relationships/hyperlink" Target="http://nptel.ac.in/courses/110105080/" TargetMode="External"/><Relationship Id="rId143" Type="http://schemas.openxmlformats.org/officeDocument/2006/relationships/hyperlink" Target="https://onlinecourses.nptel.ac.in/noc17_me33/course" TargetMode="External"/><Relationship Id="rId148" Type="http://schemas.openxmlformats.org/officeDocument/2006/relationships/hyperlink" Target="http://nptel.ac.in/courses/110106062/" TargetMode="External"/><Relationship Id="rId164" Type="http://schemas.openxmlformats.org/officeDocument/2006/relationships/hyperlink" Target="http://nptel.ac.in/courses/112107208/" TargetMode="External"/><Relationship Id="rId169" Type="http://schemas.openxmlformats.org/officeDocument/2006/relationships/hyperlink" Target="https://onlinecourses.nptel.ac.in/noc17_me21/course" TargetMode="External"/><Relationship Id="rId185" Type="http://schemas.openxmlformats.org/officeDocument/2006/relationships/hyperlink" Target="http://nptel.ac.in/courses/113101072/" TargetMode="External"/><Relationship Id="rId4" Type="http://schemas.openxmlformats.org/officeDocument/2006/relationships/hyperlink" Target="http://nptel.ac.in/courses/101104062/" TargetMode="External"/><Relationship Id="rId9" Type="http://schemas.openxmlformats.org/officeDocument/2006/relationships/hyperlink" Target="https://onlinecourses.nptel.ac.in/noc17_bt23/course" TargetMode="External"/><Relationship Id="rId180" Type="http://schemas.openxmlformats.org/officeDocument/2006/relationships/hyperlink" Target="https://onlinecourses.nptel.ac.in/noc17_mm06/course" TargetMode="External"/><Relationship Id="rId26" Type="http://schemas.openxmlformats.org/officeDocument/2006/relationships/hyperlink" Target="http://nptel.ac.in/courses/103105127/" TargetMode="External"/><Relationship Id="rId47" Type="http://schemas.openxmlformats.org/officeDocument/2006/relationships/hyperlink" Target="https://onlinecourses.nptel.ac.in/noc17_ce23/course" TargetMode="External"/><Relationship Id="rId68" Type="http://schemas.openxmlformats.org/officeDocument/2006/relationships/hyperlink" Target="https://onlinecourses.nptel.ac.in/noc17_cs10/course" TargetMode="External"/><Relationship Id="rId89" Type="http://schemas.openxmlformats.org/officeDocument/2006/relationships/hyperlink" Target="http://nptel.ac.in/courses/117104117/" TargetMode="External"/><Relationship Id="rId112" Type="http://schemas.openxmlformats.org/officeDocument/2006/relationships/hyperlink" Target="http://nptel.ac.in/courses/109106116/" TargetMode="External"/><Relationship Id="rId133" Type="http://schemas.openxmlformats.org/officeDocument/2006/relationships/hyperlink" Target="https://onlinecourses.nptel.ac.in/noc17_mg17/course" TargetMode="External"/><Relationship Id="rId154" Type="http://schemas.openxmlformats.org/officeDocument/2006/relationships/hyperlink" Target="http://nptel.ac.in/courses/111107105/" TargetMode="External"/><Relationship Id="rId175" Type="http://schemas.openxmlformats.org/officeDocument/2006/relationships/hyperlink" Target="http://nptel.ac.in/courses/1121042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0"/>
  <sheetViews>
    <sheetView tabSelected="1" topLeftCell="A4" workbookViewId="0">
      <selection activeCell="B80" sqref="B80"/>
    </sheetView>
  </sheetViews>
  <sheetFormatPr defaultColWidth="14.42578125" defaultRowHeight="15.75" customHeight="1"/>
  <cols>
    <col min="1" max="1" width="38.85546875" customWidth="1"/>
    <col min="2" max="2" width="45.42578125" customWidth="1"/>
    <col min="3" max="3" width="36.7109375" customWidth="1"/>
    <col min="4" max="4" width="24.5703125" customWidth="1"/>
    <col min="5" max="5" width="34.140625" customWidth="1"/>
    <col min="6" max="6" width="22.5703125" customWidth="1"/>
    <col min="9" max="9" width="48" hidden="1" customWidth="1"/>
    <col min="10" max="10" width="41.42578125" customWidth="1"/>
    <col min="11" max="11" width="34" customWidth="1"/>
  </cols>
  <sheetData>
    <row r="1" spans="1:11" ht="12.75">
      <c r="A1" s="69" t="s">
        <v>39</v>
      </c>
      <c r="B1" s="70"/>
      <c r="C1" s="70"/>
      <c r="D1" s="70"/>
      <c r="E1" s="70"/>
      <c r="F1" s="70"/>
      <c r="G1" s="70"/>
      <c r="H1" s="21"/>
      <c r="I1" s="21"/>
      <c r="J1" s="21"/>
      <c r="K1" s="22"/>
    </row>
    <row r="2" spans="1:11" ht="12.75">
      <c r="A2" s="23" t="s">
        <v>0</v>
      </c>
      <c r="B2" s="24" t="s">
        <v>40</v>
      </c>
      <c r="C2" s="24" t="s">
        <v>41</v>
      </c>
      <c r="D2" s="24" t="s">
        <v>42</v>
      </c>
      <c r="E2" s="24" t="s">
        <v>2</v>
      </c>
      <c r="F2" s="24" t="s">
        <v>43</v>
      </c>
      <c r="G2" s="24" t="s">
        <v>44</v>
      </c>
      <c r="H2" s="24" t="s">
        <v>21</v>
      </c>
      <c r="I2" s="24" t="s">
        <v>45</v>
      </c>
      <c r="J2" s="25" t="s">
        <v>46</v>
      </c>
      <c r="K2" s="26" t="s">
        <v>47</v>
      </c>
    </row>
    <row r="3" spans="1:11" ht="15">
      <c r="A3" s="27" t="s">
        <v>6</v>
      </c>
      <c r="B3" s="28" t="s">
        <v>48</v>
      </c>
      <c r="C3" s="28" t="s">
        <v>49</v>
      </c>
      <c r="D3" s="28" t="s">
        <v>50</v>
      </c>
      <c r="E3" s="28" t="s">
        <v>4</v>
      </c>
      <c r="F3" s="29">
        <v>43311</v>
      </c>
      <c r="G3" s="30">
        <v>43373</v>
      </c>
      <c r="H3" s="28" t="s">
        <v>23</v>
      </c>
      <c r="I3" s="31"/>
      <c r="J3" s="31"/>
      <c r="K3" s="31"/>
    </row>
    <row r="4" spans="1:11" ht="15">
      <c r="A4" s="32" t="s">
        <v>6</v>
      </c>
      <c r="B4" s="33" t="s">
        <v>51</v>
      </c>
      <c r="C4" s="33" t="s">
        <v>49</v>
      </c>
      <c r="D4" s="28" t="s">
        <v>50</v>
      </c>
      <c r="E4" s="33" t="s">
        <v>7</v>
      </c>
      <c r="F4" s="29">
        <v>43290</v>
      </c>
      <c r="G4" s="30">
        <v>43380</v>
      </c>
      <c r="H4" s="28" t="s">
        <v>25</v>
      </c>
      <c r="I4" s="34" t="s">
        <v>52</v>
      </c>
      <c r="J4" s="34" t="s">
        <v>53</v>
      </c>
      <c r="K4" s="31"/>
    </row>
    <row r="5" spans="1:11" ht="15">
      <c r="A5" s="32" t="s">
        <v>6</v>
      </c>
      <c r="B5" s="33" t="s">
        <v>54</v>
      </c>
      <c r="C5" s="33" t="s">
        <v>55</v>
      </c>
      <c r="D5" s="28" t="s">
        <v>50</v>
      </c>
      <c r="E5" s="33" t="s">
        <v>7</v>
      </c>
      <c r="F5" s="29">
        <v>43290</v>
      </c>
      <c r="G5" s="30">
        <v>43380</v>
      </c>
      <c r="H5" s="35" t="s">
        <v>25</v>
      </c>
      <c r="I5" s="34" t="s">
        <v>56</v>
      </c>
      <c r="J5" s="34" t="s">
        <v>57</v>
      </c>
      <c r="K5" s="31"/>
    </row>
    <row r="6" spans="1:11" ht="15">
      <c r="A6" s="27" t="s">
        <v>9</v>
      </c>
      <c r="B6" s="28" t="s">
        <v>58</v>
      </c>
      <c r="C6" s="28" t="s">
        <v>59</v>
      </c>
      <c r="D6" s="28" t="s">
        <v>60</v>
      </c>
      <c r="E6" s="33" t="s">
        <v>7</v>
      </c>
      <c r="F6" s="29">
        <v>43290</v>
      </c>
      <c r="G6" s="30">
        <v>43380</v>
      </c>
      <c r="H6" s="28" t="s">
        <v>23</v>
      </c>
      <c r="I6" s="31"/>
      <c r="J6" s="31"/>
      <c r="K6" s="36" t="str">
        <f>HYPERLINK("https://drive.google.com/open?id=1wFRdfzxL0iwk92UJAqc-rgGhJZchuAUo","Click here to download the syllabus")</f>
        <v>Click here to download the syllabus</v>
      </c>
    </row>
    <row r="7" spans="1:11" ht="15">
      <c r="A7" s="27" t="s">
        <v>9</v>
      </c>
      <c r="B7" s="28" t="s">
        <v>61</v>
      </c>
      <c r="C7" s="28" t="s">
        <v>62</v>
      </c>
      <c r="D7" s="28" t="s">
        <v>60</v>
      </c>
      <c r="E7" s="28" t="s">
        <v>4</v>
      </c>
      <c r="F7" s="29">
        <v>43311</v>
      </c>
      <c r="G7" s="30">
        <v>43373</v>
      </c>
      <c r="H7" s="28" t="s">
        <v>23</v>
      </c>
      <c r="I7" s="31"/>
      <c r="J7" s="31"/>
      <c r="K7" s="36" t="str">
        <f>HYPERLINK("https://drive.google.com/open?id=1fDRUjAEy3YBxkI5_sbNiXnEREIqIiTcD","Click here to download the syllabus")</f>
        <v>Click here to download the syllabus</v>
      </c>
    </row>
    <row r="8" spans="1:11" ht="15">
      <c r="A8" s="27" t="s">
        <v>9</v>
      </c>
      <c r="B8" s="28" t="s">
        <v>63</v>
      </c>
      <c r="C8" s="28" t="s">
        <v>64</v>
      </c>
      <c r="D8" s="28" t="s">
        <v>60</v>
      </c>
      <c r="E8" s="33" t="s">
        <v>7</v>
      </c>
      <c r="F8" s="29">
        <v>43290</v>
      </c>
      <c r="G8" s="30">
        <v>43380</v>
      </c>
      <c r="H8" s="28" t="s">
        <v>23</v>
      </c>
      <c r="I8" s="31"/>
      <c r="J8" s="31"/>
      <c r="K8" s="36" t="str">
        <f>HYPERLINK("https://drive.google.com/open?id=1njANLmb0t2CDwceG2f4A2TMgcGveoFIv","Click here to download the syllabus")</f>
        <v>Click here to download the syllabus</v>
      </c>
    </row>
    <row r="9" spans="1:11" ht="15">
      <c r="A9" s="27" t="s">
        <v>9</v>
      </c>
      <c r="B9" s="28" t="s">
        <v>65</v>
      </c>
      <c r="C9" s="28" t="s">
        <v>66</v>
      </c>
      <c r="D9" s="28" t="s">
        <v>60</v>
      </c>
      <c r="E9" s="33" t="s">
        <v>7</v>
      </c>
      <c r="F9" s="29">
        <v>43290</v>
      </c>
      <c r="G9" s="30">
        <v>43380</v>
      </c>
      <c r="H9" s="28" t="s">
        <v>23</v>
      </c>
      <c r="I9" s="31"/>
      <c r="J9" s="31"/>
      <c r="K9" s="36" t="str">
        <f>HYPERLINK("https://drive.google.com/open?id=12wQ6QCs9YEYvUd0JTkj2iy9NJv2Podru","Click here to download the syllabus")</f>
        <v>Click here to download the syllabus</v>
      </c>
    </row>
    <row r="10" spans="1:11" ht="15">
      <c r="A10" s="27" t="s">
        <v>9</v>
      </c>
      <c r="B10" s="28" t="s">
        <v>67</v>
      </c>
      <c r="C10" s="28" t="s">
        <v>68</v>
      </c>
      <c r="D10" s="28" t="s">
        <v>60</v>
      </c>
      <c r="E10" s="33" t="s">
        <v>7</v>
      </c>
      <c r="F10" s="29">
        <v>43290</v>
      </c>
      <c r="G10" s="30">
        <v>43380</v>
      </c>
      <c r="H10" s="28" t="s">
        <v>23</v>
      </c>
      <c r="I10" s="31"/>
      <c r="J10" s="31"/>
      <c r="K10" s="36" t="str">
        <f>HYPERLINK("https://drive.google.com/open?id=1bgaPcodZdZSYVXIwhhLGC0hQtQWoCwTu","Click here to download the syllabus")</f>
        <v>Click here to download the syllabus</v>
      </c>
    </row>
    <row r="11" spans="1:11" ht="15">
      <c r="A11" s="27" t="s">
        <v>9</v>
      </c>
      <c r="B11" s="28" t="s">
        <v>69</v>
      </c>
      <c r="C11" s="28" t="s">
        <v>70</v>
      </c>
      <c r="D11" s="28" t="s">
        <v>60</v>
      </c>
      <c r="E11" s="33" t="s">
        <v>7</v>
      </c>
      <c r="F11" s="29">
        <v>43290</v>
      </c>
      <c r="G11" s="30">
        <v>43380</v>
      </c>
      <c r="H11" s="28" t="s">
        <v>23</v>
      </c>
      <c r="I11" s="31"/>
      <c r="J11" s="31"/>
      <c r="K11" s="36" t="str">
        <f>HYPERLINK("https://drive.google.com/open?id=1PrlbciKJTRejTZ65WIu8GeE0DCwqVYBC","Click here to download the syllabus")</f>
        <v>Click here to download the syllabus</v>
      </c>
    </row>
    <row r="12" spans="1:11" ht="15">
      <c r="A12" s="27" t="s">
        <v>12</v>
      </c>
      <c r="B12" s="28" t="s">
        <v>71</v>
      </c>
      <c r="C12" s="28" t="s">
        <v>72</v>
      </c>
      <c r="D12" s="28" t="s">
        <v>60</v>
      </c>
      <c r="E12" s="28" t="s">
        <v>4</v>
      </c>
      <c r="F12" s="29">
        <v>43311</v>
      </c>
      <c r="G12" s="30">
        <v>43373</v>
      </c>
      <c r="H12" s="28" t="s">
        <v>23</v>
      </c>
      <c r="I12" s="31"/>
      <c r="J12" s="31"/>
      <c r="K12" s="36" t="str">
        <f>HYPERLINK("https://drive.google.com/open?id=18tTAQi36_2XvOyKI_6k_rJfmGq9jtefM","Click here to download the syllabus")</f>
        <v>Click here to download the syllabus</v>
      </c>
    </row>
    <row r="13" spans="1:11" ht="15">
      <c r="A13" s="27" t="s">
        <v>12</v>
      </c>
      <c r="B13" s="28" t="s">
        <v>73</v>
      </c>
      <c r="C13" s="28" t="s">
        <v>74</v>
      </c>
      <c r="D13" s="28" t="s">
        <v>60</v>
      </c>
      <c r="E13" s="28" t="s">
        <v>4</v>
      </c>
      <c r="F13" s="29">
        <v>43318</v>
      </c>
      <c r="G13" s="30">
        <v>43380</v>
      </c>
      <c r="H13" s="28" t="s">
        <v>25</v>
      </c>
      <c r="I13" s="34" t="s">
        <v>75</v>
      </c>
      <c r="J13" s="34" t="s">
        <v>76</v>
      </c>
      <c r="K13" s="31"/>
    </row>
    <row r="14" spans="1:11" ht="15">
      <c r="A14" s="37" t="s">
        <v>12</v>
      </c>
      <c r="B14" s="28" t="s">
        <v>77</v>
      </c>
      <c r="C14" s="28" t="s">
        <v>78</v>
      </c>
      <c r="D14" s="28" t="s">
        <v>79</v>
      </c>
      <c r="E14" s="28" t="s">
        <v>4</v>
      </c>
      <c r="F14" s="29">
        <v>43311</v>
      </c>
      <c r="G14" s="30">
        <v>43373</v>
      </c>
      <c r="H14" s="28" t="s">
        <v>23</v>
      </c>
      <c r="I14" s="31"/>
      <c r="J14" s="31"/>
      <c r="K14" s="31"/>
    </row>
    <row r="15" spans="1:11" ht="15">
      <c r="A15" s="27" t="s">
        <v>12</v>
      </c>
      <c r="B15" s="28" t="s">
        <v>80</v>
      </c>
      <c r="C15" s="28" t="s">
        <v>81</v>
      </c>
      <c r="D15" s="28" t="s">
        <v>79</v>
      </c>
      <c r="E15" s="28" t="s">
        <v>4</v>
      </c>
      <c r="F15" s="29">
        <v>43318</v>
      </c>
      <c r="G15" s="30">
        <v>43380</v>
      </c>
      <c r="H15" s="28" t="s">
        <v>23</v>
      </c>
      <c r="I15" s="31"/>
      <c r="J15" s="31"/>
      <c r="K15" s="31"/>
    </row>
    <row r="16" spans="1:11" ht="15">
      <c r="A16" s="27" t="s">
        <v>12</v>
      </c>
      <c r="B16" s="28" t="s">
        <v>82</v>
      </c>
      <c r="C16" s="28" t="s">
        <v>83</v>
      </c>
      <c r="D16" s="28" t="s">
        <v>79</v>
      </c>
      <c r="E16" s="28" t="s">
        <v>4</v>
      </c>
      <c r="F16" s="29">
        <v>43318</v>
      </c>
      <c r="G16" s="30">
        <v>43380</v>
      </c>
      <c r="H16" s="28" t="s">
        <v>23</v>
      </c>
      <c r="I16" s="31"/>
      <c r="J16" s="31"/>
      <c r="K16" s="36" t="str">
        <f>HYPERLINK("https://drive.google.com/open?id=1JtHV_rwYiWv3vbkItcw7ytCEWAtyOCNI","Click here to download the syllabus")</f>
        <v>Click here to download the syllabus</v>
      </c>
    </row>
    <row r="17" spans="1:11" ht="15">
      <c r="A17" s="27" t="s">
        <v>14</v>
      </c>
      <c r="B17" s="28" t="s">
        <v>84</v>
      </c>
      <c r="C17" s="28" t="s">
        <v>85</v>
      </c>
      <c r="D17" s="28" t="s">
        <v>86</v>
      </c>
      <c r="E17" s="28" t="s">
        <v>4</v>
      </c>
      <c r="F17" s="29">
        <v>43311</v>
      </c>
      <c r="G17" s="30">
        <v>43373</v>
      </c>
      <c r="H17" s="28" t="s">
        <v>23</v>
      </c>
      <c r="I17" s="31"/>
      <c r="J17" s="31"/>
      <c r="K17" s="36" t="str">
        <f>HYPERLINK("https://drive.google.com/open?id=132ce852jbjIYdAofVmJ_KtRnAVkKq5mR","Click here to download the syllabus")</f>
        <v>Click here to download the syllabus</v>
      </c>
    </row>
    <row r="18" spans="1:11" ht="15">
      <c r="A18" s="27" t="s">
        <v>14</v>
      </c>
      <c r="B18" s="28" t="s">
        <v>87</v>
      </c>
      <c r="C18" s="28" t="s">
        <v>88</v>
      </c>
      <c r="D18" s="28" t="s">
        <v>60</v>
      </c>
      <c r="E18" s="28" t="s">
        <v>10</v>
      </c>
      <c r="F18" s="29">
        <v>43318</v>
      </c>
      <c r="G18" s="30">
        <v>43380</v>
      </c>
      <c r="H18" s="28" t="s">
        <v>23</v>
      </c>
      <c r="I18" s="31"/>
      <c r="J18" s="31"/>
      <c r="K18" s="36" t="str">
        <f>HYPERLINK("https://drive.google.com/open?id=1aYYaOny0MtsJ6FeA39zWFZPSmQ8JWlaC","Click here to download the syllabus")</f>
        <v>Click here to download the syllabus</v>
      </c>
    </row>
    <row r="19" spans="1:11" ht="15">
      <c r="A19" s="27" t="s">
        <v>14</v>
      </c>
      <c r="B19" s="28" t="s">
        <v>89</v>
      </c>
      <c r="C19" s="28" t="s">
        <v>90</v>
      </c>
      <c r="D19" s="28" t="s">
        <v>79</v>
      </c>
      <c r="E19" s="28" t="s">
        <v>10</v>
      </c>
      <c r="F19" s="29">
        <v>43318</v>
      </c>
      <c r="G19" s="30">
        <v>43380</v>
      </c>
      <c r="H19" s="28" t="s">
        <v>25</v>
      </c>
      <c r="I19" s="34" t="s">
        <v>91</v>
      </c>
      <c r="J19" s="34" t="s">
        <v>92</v>
      </c>
      <c r="K19" s="31"/>
    </row>
    <row r="20" spans="1:11" ht="15">
      <c r="A20" s="27" t="s">
        <v>14</v>
      </c>
      <c r="B20" s="28" t="s">
        <v>93</v>
      </c>
      <c r="C20" s="28" t="s">
        <v>94</v>
      </c>
      <c r="D20" s="28" t="s">
        <v>60</v>
      </c>
      <c r="E20" s="33" t="s">
        <v>7</v>
      </c>
      <c r="F20" s="29">
        <v>43290</v>
      </c>
      <c r="G20" s="30">
        <v>43380</v>
      </c>
      <c r="H20" s="28" t="s">
        <v>25</v>
      </c>
      <c r="I20" s="34" t="s">
        <v>95</v>
      </c>
      <c r="J20" s="34" t="s">
        <v>96</v>
      </c>
      <c r="K20" s="31"/>
    </row>
    <row r="21" spans="1:11" ht="15">
      <c r="A21" s="27" t="s">
        <v>14</v>
      </c>
      <c r="B21" s="28" t="s">
        <v>97</v>
      </c>
      <c r="C21" s="28" t="s">
        <v>98</v>
      </c>
      <c r="D21" s="28" t="s">
        <v>99</v>
      </c>
      <c r="E21" s="28" t="s">
        <v>4</v>
      </c>
      <c r="F21" s="29">
        <v>43318</v>
      </c>
      <c r="G21" s="30">
        <v>43380</v>
      </c>
      <c r="H21" s="28" t="s">
        <v>25</v>
      </c>
      <c r="I21" s="34" t="s">
        <v>100</v>
      </c>
      <c r="J21" s="34" t="s">
        <v>101</v>
      </c>
      <c r="K21" s="31"/>
    </row>
    <row r="22" spans="1:11" ht="15">
      <c r="A22" s="27" t="s">
        <v>14</v>
      </c>
      <c r="B22" s="28" t="s">
        <v>102</v>
      </c>
      <c r="C22" s="28" t="s">
        <v>103</v>
      </c>
      <c r="D22" s="28" t="s">
        <v>86</v>
      </c>
      <c r="E22" s="28" t="s">
        <v>4</v>
      </c>
      <c r="F22" s="29">
        <v>43311</v>
      </c>
      <c r="G22" s="30">
        <v>43373</v>
      </c>
      <c r="H22" s="28" t="s">
        <v>25</v>
      </c>
      <c r="I22" s="34" t="s">
        <v>104</v>
      </c>
      <c r="J22" s="34" t="s">
        <v>105</v>
      </c>
      <c r="K22" s="31"/>
    </row>
    <row r="23" spans="1:11" ht="15">
      <c r="A23" s="27" t="s">
        <v>14</v>
      </c>
      <c r="B23" s="28" t="s">
        <v>106</v>
      </c>
      <c r="C23" s="28" t="s">
        <v>107</v>
      </c>
      <c r="D23" s="28" t="s">
        <v>99</v>
      </c>
      <c r="E23" s="33" t="s">
        <v>7</v>
      </c>
      <c r="F23" s="29">
        <v>43290</v>
      </c>
      <c r="G23" s="30">
        <v>43380</v>
      </c>
      <c r="H23" s="28" t="s">
        <v>23</v>
      </c>
      <c r="I23" s="31"/>
      <c r="J23" s="31"/>
      <c r="K23" s="36" t="str">
        <f>HYPERLINK("https://drive.google.com/open?id=1rBtUUQiKHUVjETAJj2LJm2V_Q9JfaNYq","Click here to download the syllabus")</f>
        <v>Click here to download the syllabus</v>
      </c>
    </row>
    <row r="24" spans="1:11" ht="15">
      <c r="A24" s="27" t="s">
        <v>14</v>
      </c>
      <c r="B24" s="38" t="s">
        <v>108</v>
      </c>
      <c r="C24" s="38" t="s">
        <v>109</v>
      </c>
      <c r="D24" s="28" t="s">
        <v>99</v>
      </c>
      <c r="E24" s="28" t="s">
        <v>10</v>
      </c>
      <c r="F24" s="29">
        <v>43318</v>
      </c>
      <c r="G24" s="30">
        <v>43380</v>
      </c>
      <c r="H24" s="28" t="s">
        <v>25</v>
      </c>
      <c r="I24" s="34" t="s">
        <v>110</v>
      </c>
      <c r="J24" s="39" t="s">
        <v>111</v>
      </c>
      <c r="K24" s="31"/>
    </row>
    <row r="25" spans="1:11" ht="15">
      <c r="A25" s="27" t="s">
        <v>14</v>
      </c>
      <c r="B25" s="28" t="s">
        <v>112</v>
      </c>
      <c r="C25" s="28" t="s">
        <v>103</v>
      </c>
      <c r="D25" s="28" t="s">
        <v>86</v>
      </c>
      <c r="E25" s="28" t="s">
        <v>4</v>
      </c>
      <c r="F25" s="29">
        <v>43311</v>
      </c>
      <c r="G25" s="30">
        <v>43373</v>
      </c>
      <c r="H25" s="28" t="s">
        <v>25</v>
      </c>
      <c r="I25" s="34" t="s">
        <v>113</v>
      </c>
      <c r="J25" s="34" t="s">
        <v>114</v>
      </c>
      <c r="K25" s="31"/>
    </row>
    <row r="26" spans="1:11" ht="15">
      <c r="A26" s="37" t="s">
        <v>14</v>
      </c>
      <c r="B26" s="28" t="s">
        <v>115</v>
      </c>
      <c r="C26" s="28" t="s">
        <v>116</v>
      </c>
      <c r="D26" s="28" t="s">
        <v>50</v>
      </c>
      <c r="E26" s="28" t="s">
        <v>4</v>
      </c>
      <c r="F26" s="29">
        <v>43311</v>
      </c>
      <c r="G26" s="30">
        <v>43373</v>
      </c>
      <c r="H26" s="28" t="s">
        <v>23</v>
      </c>
      <c r="I26" s="31"/>
      <c r="J26" s="31"/>
      <c r="K26" s="31"/>
    </row>
    <row r="27" spans="1:11" ht="15">
      <c r="A27" s="27" t="s">
        <v>14</v>
      </c>
      <c r="B27" s="28" t="s">
        <v>117</v>
      </c>
      <c r="C27" s="28" t="s">
        <v>116</v>
      </c>
      <c r="D27" s="28" t="s">
        <v>50</v>
      </c>
      <c r="E27" s="28" t="s">
        <v>4</v>
      </c>
      <c r="F27" s="29">
        <v>43318</v>
      </c>
      <c r="G27" s="30">
        <v>43380</v>
      </c>
      <c r="H27" s="28" t="s">
        <v>23</v>
      </c>
      <c r="I27" s="31"/>
      <c r="J27" s="31"/>
      <c r="K27" s="31"/>
    </row>
    <row r="28" spans="1:11" ht="15">
      <c r="A28" s="27" t="s">
        <v>14</v>
      </c>
      <c r="B28" s="28" t="s">
        <v>118</v>
      </c>
      <c r="C28" s="28" t="s">
        <v>119</v>
      </c>
      <c r="D28" s="28" t="s">
        <v>50</v>
      </c>
      <c r="E28" s="28" t="s">
        <v>10</v>
      </c>
      <c r="F28" s="29">
        <v>43318</v>
      </c>
      <c r="G28" s="30">
        <v>43380</v>
      </c>
      <c r="H28" s="28" t="s">
        <v>25</v>
      </c>
      <c r="I28" s="34" t="s">
        <v>120</v>
      </c>
      <c r="J28" s="34" t="s">
        <v>121</v>
      </c>
      <c r="K28" s="31"/>
    </row>
    <row r="29" spans="1:11" ht="15">
      <c r="A29" s="27" t="s">
        <v>14</v>
      </c>
      <c r="B29" s="28" t="s">
        <v>122</v>
      </c>
      <c r="C29" s="28" t="s">
        <v>98</v>
      </c>
      <c r="D29" s="28" t="s">
        <v>99</v>
      </c>
      <c r="E29" s="28" t="s">
        <v>4</v>
      </c>
      <c r="F29" s="29">
        <v>43311</v>
      </c>
      <c r="G29" s="30">
        <v>43373</v>
      </c>
      <c r="H29" s="28" t="s">
        <v>23</v>
      </c>
      <c r="I29" s="31"/>
      <c r="J29" s="31"/>
      <c r="K29" s="36" t="str">
        <f>HYPERLINK("https://drive.google.com/open?id=16bdIMa0edy_6vs2dqVLHhSlswOi9li_M","Click here to download the syllabus")</f>
        <v>Click here to download the syllabus</v>
      </c>
    </row>
    <row r="30" spans="1:11" ht="15">
      <c r="A30" s="27" t="s">
        <v>14</v>
      </c>
      <c r="B30" s="40" t="s">
        <v>123</v>
      </c>
      <c r="C30" s="41" t="s">
        <v>124</v>
      </c>
      <c r="D30" s="40" t="s">
        <v>50</v>
      </c>
      <c r="E30" s="33" t="s">
        <v>7</v>
      </c>
      <c r="F30" s="29">
        <v>43290</v>
      </c>
      <c r="G30" s="30">
        <v>43380</v>
      </c>
      <c r="H30" s="28" t="s">
        <v>25</v>
      </c>
      <c r="I30" s="42" t="s">
        <v>125</v>
      </c>
      <c r="J30" s="42" t="s">
        <v>126</v>
      </c>
      <c r="K30" s="31"/>
    </row>
    <row r="31" spans="1:11" ht="15">
      <c r="A31" s="27" t="s">
        <v>14</v>
      </c>
      <c r="B31" s="40" t="s">
        <v>127</v>
      </c>
      <c r="C31" s="41" t="s">
        <v>124</v>
      </c>
      <c r="D31" s="40" t="s">
        <v>50</v>
      </c>
      <c r="E31" s="28" t="s">
        <v>4</v>
      </c>
      <c r="F31" s="29">
        <v>43311</v>
      </c>
      <c r="G31" s="30">
        <v>43373</v>
      </c>
      <c r="H31" s="28" t="s">
        <v>25</v>
      </c>
      <c r="I31" s="42" t="s">
        <v>128</v>
      </c>
      <c r="J31" s="42" t="s">
        <v>129</v>
      </c>
      <c r="K31" s="31"/>
    </row>
    <row r="32" spans="1:11" ht="15">
      <c r="A32" s="27" t="s">
        <v>19</v>
      </c>
      <c r="B32" s="28" t="s">
        <v>130</v>
      </c>
      <c r="C32" s="28" t="s">
        <v>131</v>
      </c>
      <c r="D32" s="28" t="s">
        <v>60</v>
      </c>
      <c r="E32" s="28" t="s">
        <v>4</v>
      </c>
      <c r="F32" s="29">
        <v>43311</v>
      </c>
      <c r="G32" s="30">
        <v>43373</v>
      </c>
      <c r="H32" s="28" t="s">
        <v>25</v>
      </c>
      <c r="I32" s="34" t="s">
        <v>132</v>
      </c>
      <c r="J32" s="34" t="s">
        <v>133</v>
      </c>
      <c r="K32" s="31"/>
    </row>
    <row r="33" spans="1:11" ht="15">
      <c r="A33" s="27" t="s">
        <v>19</v>
      </c>
      <c r="B33" s="28" t="s">
        <v>134</v>
      </c>
      <c r="C33" s="28" t="s">
        <v>135</v>
      </c>
      <c r="D33" s="28" t="s">
        <v>60</v>
      </c>
      <c r="E33" s="33" t="s">
        <v>7</v>
      </c>
      <c r="F33" s="29">
        <v>43290</v>
      </c>
      <c r="G33" s="30">
        <v>43380</v>
      </c>
      <c r="H33" s="28" t="s">
        <v>23</v>
      </c>
      <c r="I33" s="31"/>
      <c r="J33" s="31"/>
      <c r="K33" s="36" t="str">
        <f>HYPERLINK("https://drive.google.com/open?id=1uesXjhK3GPuhjdBzDuKwSChOxegG8T2L","Click here to download the syllabus")</f>
        <v>Click here to download the syllabus</v>
      </c>
    </row>
    <row r="34" spans="1:11" ht="15">
      <c r="A34" s="27" t="s">
        <v>19</v>
      </c>
      <c r="B34" s="28" t="s">
        <v>136</v>
      </c>
      <c r="C34" s="28" t="s">
        <v>137</v>
      </c>
      <c r="D34" s="28" t="s">
        <v>60</v>
      </c>
      <c r="E34" s="33" t="s">
        <v>7</v>
      </c>
      <c r="F34" s="29">
        <v>43290</v>
      </c>
      <c r="G34" s="30">
        <v>43380</v>
      </c>
      <c r="H34" s="28" t="s">
        <v>23</v>
      </c>
      <c r="I34" s="31"/>
      <c r="J34" s="31"/>
      <c r="K34" s="36" t="str">
        <f>HYPERLINK("https://drive.google.com/open?id=1FM9IfcM9Mu8CptFwDeIhO0ubLoG5ewns","Click here to download the syllabus")</f>
        <v>Click here to download the syllabus</v>
      </c>
    </row>
    <row r="35" spans="1:11" ht="15">
      <c r="A35" s="27" t="s">
        <v>19</v>
      </c>
      <c r="B35" s="28" t="s">
        <v>138</v>
      </c>
      <c r="C35" s="28" t="s">
        <v>139</v>
      </c>
      <c r="D35" s="28" t="s">
        <v>79</v>
      </c>
      <c r="E35" s="28" t="s">
        <v>10</v>
      </c>
      <c r="F35" s="29">
        <v>43311</v>
      </c>
      <c r="G35" s="30">
        <v>43373</v>
      </c>
      <c r="H35" s="28" t="s">
        <v>25</v>
      </c>
      <c r="I35" s="34" t="s">
        <v>140</v>
      </c>
      <c r="J35" s="34" t="s">
        <v>141</v>
      </c>
      <c r="K35" s="31"/>
    </row>
    <row r="36" spans="1:11" ht="15">
      <c r="A36" s="27" t="s">
        <v>19</v>
      </c>
      <c r="B36" s="28" t="s">
        <v>142</v>
      </c>
      <c r="C36" s="28" t="s">
        <v>143</v>
      </c>
      <c r="D36" s="28" t="s">
        <v>144</v>
      </c>
      <c r="E36" s="28" t="s">
        <v>10</v>
      </c>
      <c r="F36" s="29">
        <v>43311</v>
      </c>
      <c r="G36" s="30">
        <v>43373</v>
      </c>
      <c r="H36" s="28" t="s">
        <v>23</v>
      </c>
      <c r="I36" s="31"/>
      <c r="J36" s="31"/>
      <c r="K36" s="36" t="str">
        <f>HYPERLINK("https://drive.google.com/open?id=1YyRhnFQx8mOeFlIZ-BKzl2v1vcG7T1fY","Click here to download the syllabus")</f>
        <v>Click here to download the syllabus</v>
      </c>
    </row>
    <row r="37" spans="1:11" ht="15">
      <c r="A37" s="27" t="s">
        <v>19</v>
      </c>
      <c r="B37" s="28" t="s">
        <v>145</v>
      </c>
      <c r="C37" s="28" t="s">
        <v>146</v>
      </c>
      <c r="D37" s="28" t="s">
        <v>147</v>
      </c>
      <c r="E37" s="28" t="s">
        <v>4</v>
      </c>
      <c r="F37" s="29">
        <v>43318</v>
      </c>
      <c r="G37" s="30">
        <v>43380</v>
      </c>
      <c r="H37" s="28" t="s">
        <v>23</v>
      </c>
      <c r="I37" s="31"/>
      <c r="J37" s="31"/>
      <c r="K37" s="36" t="str">
        <f>HYPERLINK("https://drive.google.com/open?id=1tFbhoE1Qfx_jZ45q7mpXp9wh4HRKWjPw","Click here to download the syllabus")</f>
        <v>Click here to download the syllabus</v>
      </c>
    </row>
    <row r="38" spans="1:11" ht="15">
      <c r="A38" s="27" t="s">
        <v>19</v>
      </c>
      <c r="B38" s="28" t="s">
        <v>148</v>
      </c>
      <c r="C38" s="28" t="s">
        <v>149</v>
      </c>
      <c r="D38" s="28" t="s">
        <v>147</v>
      </c>
      <c r="E38" s="28" t="s">
        <v>4</v>
      </c>
      <c r="F38" s="29">
        <v>43311</v>
      </c>
      <c r="G38" s="30">
        <v>43373</v>
      </c>
      <c r="H38" s="28" t="s">
        <v>23</v>
      </c>
      <c r="I38" s="31"/>
      <c r="J38" s="31"/>
      <c r="K38" s="31"/>
    </row>
    <row r="39" spans="1:11" ht="15">
      <c r="A39" s="27" t="s">
        <v>20</v>
      </c>
      <c r="B39" s="28" t="s">
        <v>150</v>
      </c>
      <c r="C39" s="28" t="s">
        <v>151</v>
      </c>
      <c r="D39" s="28" t="s">
        <v>60</v>
      </c>
      <c r="E39" s="28" t="s">
        <v>4</v>
      </c>
      <c r="F39" s="29">
        <v>43311</v>
      </c>
      <c r="G39" s="30">
        <v>43373</v>
      </c>
      <c r="H39" s="28" t="s">
        <v>23</v>
      </c>
      <c r="I39" s="31"/>
      <c r="J39" s="31"/>
      <c r="K39" s="36" t="str">
        <f>HYPERLINK("https://drive.google.com/open?id=1vKVYmCFJVTLi6AlsaSAlXlmS-ou-jceU","Click here to download the syllabus")</f>
        <v>Click here to download the syllabus</v>
      </c>
    </row>
    <row r="40" spans="1:11" ht="15">
      <c r="A40" s="43" t="s">
        <v>20</v>
      </c>
      <c r="B40" s="28" t="s">
        <v>152</v>
      </c>
      <c r="C40" s="28" t="s">
        <v>153</v>
      </c>
      <c r="D40" s="28" t="s">
        <v>60</v>
      </c>
      <c r="E40" s="28" t="s">
        <v>4</v>
      </c>
      <c r="F40" s="29">
        <v>43311</v>
      </c>
      <c r="G40" s="30">
        <v>43373</v>
      </c>
      <c r="H40" s="28" t="s">
        <v>25</v>
      </c>
      <c r="I40" s="34" t="s">
        <v>154</v>
      </c>
      <c r="J40" s="34" t="s">
        <v>155</v>
      </c>
      <c r="K40" s="31"/>
    </row>
    <row r="41" spans="1:11" ht="15">
      <c r="A41" s="37" t="s">
        <v>20</v>
      </c>
      <c r="B41" s="28" t="s">
        <v>156</v>
      </c>
      <c r="C41" s="28" t="s">
        <v>157</v>
      </c>
      <c r="D41" s="28" t="s">
        <v>60</v>
      </c>
      <c r="E41" s="33" t="s">
        <v>7</v>
      </c>
      <c r="F41" s="29">
        <v>43290</v>
      </c>
      <c r="G41" s="30">
        <v>43380</v>
      </c>
      <c r="H41" s="28" t="s">
        <v>25</v>
      </c>
      <c r="I41" s="34" t="s">
        <v>158</v>
      </c>
      <c r="J41" s="34" t="s">
        <v>159</v>
      </c>
      <c r="K41" s="31"/>
    </row>
    <row r="42" spans="1:11" ht="15">
      <c r="A42" s="27" t="s">
        <v>20</v>
      </c>
      <c r="B42" s="28" t="s">
        <v>160</v>
      </c>
      <c r="C42" s="28" t="s">
        <v>161</v>
      </c>
      <c r="D42" s="28" t="s">
        <v>86</v>
      </c>
      <c r="E42" s="28" t="s">
        <v>4</v>
      </c>
      <c r="F42" s="29">
        <v>43311</v>
      </c>
      <c r="G42" s="30">
        <v>43373</v>
      </c>
      <c r="H42" s="28" t="s">
        <v>23</v>
      </c>
      <c r="I42" s="31"/>
      <c r="J42" s="31"/>
      <c r="K42" s="36" t="str">
        <f>HYPERLINK("https://drive.google.com/open?id=1W6hkAIR7_IBVto62MO9UtOPQIXd1xnAH","Click here to download the syllabus")</f>
        <v>Click here to download the syllabus</v>
      </c>
    </row>
    <row r="43" spans="1:11" ht="15">
      <c r="A43" s="27" t="s">
        <v>20</v>
      </c>
      <c r="B43" s="28" t="s">
        <v>162</v>
      </c>
      <c r="C43" s="28" t="s">
        <v>163</v>
      </c>
      <c r="D43" s="28" t="s">
        <v>86</v>
      </c>
      <c r="E43" s="33" t="s">
        <v>7</v>
      </c>
      <c r="F43" s="29">
        <v>43290</v>
      </c>
      <c r="G43" s="30">
        <v>43380</v>
      </c>
      <c r="H43" s="28" t="s">
        <v>23</v>
      </c>
      <c r="I43" s="31"/>
      <c r="J43" s="31"/>
      <c r="K43" s="36" t="str">
        <f>HYPERLINK("https://drive.google.com/open?id=1Tm7bZpBP8AwqFNEpkY225lYO1hmhdxVJ","Click here to download the syllabus")</f>
        <v>Click here to download the syllabus</v>
      </c>
    </row>
    <row r="44" spans="1:11" ht="15">
      <c r="A44" s="27" t="s">
        <v>20</v>
      </c>
      <c r="B44" s="28" t="s">
        <v>164</v>
      </c>
      <c r="C44" s="28" t="s">
        <v>165</v>
      </c>
      <c r="D44" s="28" t="s">
        <v>86</v>
      </c>
      <c r="E44" s="33" t="s">
        <v>7</v>
      </c>
      <c r="F44" s="29">
        <v>43290</v>
      </c>
      <c r="G44" s="30">
        <v>43380</v>
      </c>
      <c r="H44" s="28" t="s">
        <v>23</v>
      </c>
      <c r="I44" s="31"/>
      <c r="J44" s="31"/>
      <c r="K44" s="36" t="str">
        <f>HYPERLINK("https://drive.google.com/open?id=1_dmuso1Z6sMW2vXDFIPmo1k5bNaNjpJU","Click here to download the syllabus")</f>
        <v>Click here to download the syllabus</v>
      </c>
    </row>
    <row r="45" spans="1:11" ht="15">
      <c r="A45" s="27" t="s">
        <v>20</v>
      </c>
      <c r="B45" s="28" t="s">
        <v>166</v>
      </c>
      <c r="C45" s="28" t="s">
        <v>167</v>
      </c>
      <c r="D45" s="28" t="s">
        <v>99</v>
      </c>
      <c r="E45" s="28" t="s">
        <v>4</v>
      </c>
      <c r="F45" s="29">
        <v>43318</v>
      </c>
      <c r="G45" s="30">
        <v>43380</v>
      </c>
      <c r="H45" s="28" t="s">
        <v>25</v>
      </c>
      <c r="I45" s="34" t="s">
        <v>168</v>
      </c>
      <c r="J45" s="34" t="s">
        <v>169</v>
      </c>
      <c r="K45" s="31"/>
    </row>
    <row r="46" spans="1:11" ht="15">
      <c r="A46" s="27" t="s">
        <v>20</v>
      </c>
      <c r="B46" s="28" t="s">
        <v>170</v>
      </c>
      <c r="C46" s="28" t="s">
        <v>157</v>
      </c>
      <c r="D46" s="28" t="s">
        <v>60</v>
      </c>
      <c r="E46" s="33" t="s">
        <v>7</v>
      </c>
      <c r="F46" s="29">
        <v>43290</v>
      </c>
      <c r="G46" s="30">
        <v>43380</v>
      </c>
      <c r="H46" s="28" t="s">
        <v>25</v>
      </c>
      <c r="I46" s="34" t="s">
        <v>171</v>
      </c>
      <c r="J46" s="34" t="s">
        <v>172</v>
      </c>
      <c r="K46" s="31"/>
    </row>
    <row r="47" spans="1:11" ht="15">
      <c r="A47" s="27" t="s">
        <v>20</v>
      </c>
      <c r="B47" s="28" t="s">
        <v>173</v>
      </c>
      <c r="C47" s="28" t="s">
        <v>174</v>
      </c>
      <c r="D47" s="28" t="s">
        <v>175</v>
      </c>
      <c r="E47" s="33" t="s">
        <v>7</v>
      </c>
      <c r="F47" s="29">
        <v>43290</v>
      </c>
      <c r="G47" s="30">
        <v>43380</v>
      </c>
      <c r="H47" s="28" t="s">
        <v>23</v>
      </c>
      <c r="I47" s="31"/>
      <c r="J47" s="31"/>
      <c r="K47" s="44" t="str">
        <f>HYPERLINK("https://drive.google.com/open?id=1WirnwxMR1rl1doFQSVjW6wlBTrDzLtWW","Click here to download the syllabus")</f>
        <v>Click here to download the syllabus</v>
      </c>
    </row>
    <row r="48" spans="1:11" ht="15">
      <c r="A48" s="45" t="s">
        <v>20</v>
      </c>
      <c r="B48" s="46" t="s">
        <v>176</v>
      </c>
      <c r="C48" s="46" t="s">
        <v>177</v>
      </c>
      <c r="D48" s="47" t="s">
        <v>99</v>
      </c>
      <c r="E48" s="48" t="s">
        <v>7</v>
      </c>
      <c r="F48" s="49">
        <v>43290</v>
      </c>
      <c r="G48" s="50">
        <v>43380</v>
      </c>
      <c r="H48" s="47" t="s">
        <v>23</v>
      </c>
      <c r="I48" s="51" t="s">
        <v>178</v>
      </c>
      <c r="J48" s="51" t="s">
        <v>179</v>
      </c>
      <c r="K48" s="31"/>
    </row>
    <row r="49" spans="1:11" ht="15">
      <c r="A49" s="27" t="s">
        <v>22</v>
      </c>
      <c r="B49" s="28" t="s">
        <v>180</v>
      </c>
      <c r="C49" s="28" t="s">
        <v>181</v>
      </c>
      <c r="D49" s="28" t="s">
        <v>50</v>
      </c>
      <c r="E49" s="28" t="s">
        <v>4</v>
      </c>
      <c r="F49" s="29">
        <v>43311</v>
      </c>
      <c r="G49" s="30">
        <v>43373</v>
      </c>
      <c r="H49" s="28" t="s">
        <v>25</v>
      </c>
      <c r="I49" s="34" t="s">
        <v>182</v>
      </c>
      <c r="J49" s="34" t="s">
        <v>183</v>
      </c>
      <c r="K49" s="31"/>
    </row>
    <row r="50" spans="1:11" ht="15">
      <c r="A50" s="27" t="s">
        <v>22</v>
      </c>
      <c r="B50" s="28" t="s">
        <v>184</v>
      </c>
      <c r="C50" s="28" t="s">
        <v>185</v>
      </c>
      <c r="D50" s="28" t="s">
        <v>60</v>
      </c>
      <c r="E50" s="33" t="s">
        <v>7</v>
      </c>
      <c r="F50" s="29">
        <v>43290</v>
      </c>
      <c r="G50" s="30">
        <v>43380</v>
      </c>
      <c r="H50" s="28" t="s">
        <v>23</v>
      </c>
      <c r="I50" s="31"/>
      <c r="J50" s="31"/>
      <c r="K50" s="36" t="str">
        <f>HYPERLINK("https://drive.google.com/open?id=1WtFF64cUxYUeVOz6LRtZa9fZ0PEC1x75","Click here to download the syllabus")</f>
        <v>Click here to download the syllabus</v>
      </c>
    </row>
    <row r="51" spans="1:11" ht="15">
      <c r="A51" s="27" t="s">
        <v>22</v>
      </c>
      <c r="B51" s="28" t="s">
        <v>186</v>
      </c>
      <c r="C51" s="28" t="s">
        <v>187</v>
      </c>
      <c r="D51" s="28" t="s">
        <v>60</v>
      </c>
      <c r="E51" s="33" t="s">
        <v>7</v>
      </c>
      <c r="F51" s="29">
        <v>43290</v>
      </c>
      <c r="G51" s="30">
        <v>43380</v>
      </c>
      <c r="H51" s="28" t="s">
        <v>25</v>
      </c>
      <c r="I51" s="34" t="s">
        <v>188</v>
      </c>
      <c r="J51" s="34" t="s">
        <v>189</v>
      </c>
      <c r="K51" s="31"/>
    </row>
    <row r="52" spans="1:11" ht="15">
      <c r="A52" s="27" t="s">
        <v>22</v>
      </c>
      <c r="B52" s="28" t="s">
        <v>190</v>
      </c>
      <c r="C52" s="28" t="s">
        <v>191</v>
      </c>
      <c r="D52" s="28" t="s">
        <v>60</v>
      </c>
      <c r="E52" s="33" t="s">
        <v>7</v>
      </c>
      <c r="F52" s="29">
        <v>43290</v>
      </c>
      <c r="G52" s="30">
        <v>43380</v>
      </c>
      <c r="H52" s="28" t="s">
        <v>23</v>
      </c>
      <c r="I52" s="31"/>
      <c r="J52" s="31"/>
      <c r="K52" s="36" t="str">
        <f>HYPERLINK("https://drive.google.com/open?id=1qhjt91tfJkfe5gue6_VLm1YQZ6cRe_yw","Click here to download the syllabus")</f>
        <v>Click here to download the syllabus</v>
      </c>
    </row>
    <row r="53" spans="1:11" ht="15">
      <c r="A53" s="27" t="s">
        <v>22</v>
      </c>
      <c r="B53" s="28" t="s">
        <v>192</v>
      </c>
      <c r="C53" s="28" t="s">
        <v>193</v>
      </c>
      <c r="D53" s="28" t="s">
        <v>60</v>
      </c>
      <c r="E53" s="28" t="s">
        <v>4</v>
      </c>
      <c r="F53" s="29">
        <v>43318</v>
      </c>
      <c r="G53" s="30">
        <v>43380</v>
      </c>
      <c r="H53" s="28" t="s">
        <v>23</v>
      </c>
      <c r="I53" s="31"/>
      <c r="J53" s="31"/>
      <c r="K53" s="36" t="str">
        <f>HYPERLINK("https://drive.google.com/open?id=1eWiKNCHFnUph_r5SFOezLesV7hQGSvIZ","Click here to download the syllabus")</f>
        <v>Click here to download the syllabus</v>
      </c>
    </row>
    <row r="54" spans="1:11" ht="15">
      <c r="A54" s="27" t="s">
        <v>22</v>
      </c>
      <c r="B54" s="28" t="s">
        <v>194</v>
      </c>
      <c r="C54" s="28" t="s">
        <v>195</v>
      </c>
      <c r="D54" s="28" t="s">
        <v>196</v>
      </c>
      <c r="E54" s="33" t="s">
        <v>7</v>
      </c>
      <c r="F54" s="29">
        <v>43290</v>
      </c>
      <c r="G54" s="30">
        <v>43380</v>
      </c>
      <c r="H54" s="28" t="s">
        <v>25</v>
      </c>
      <c r="I54" s="31"/>
      <c r="J54" s="31"/>
      <c r="K54" s="33"/>
    </row>
    <row r="55" spans="1:11" ht="15">
      <c r="A55" s="27" t="s">
        <v>22</v>
      </c>
      <c r="B55" s="28" t="s">
        <v>197</v>
      </c>
      <c r="C55" s="28" t="s">
        <v>198</v>
      </c>
      <c r="D55" s="28" t="s">
        <v>99</v>
      </c>
      <c r="E55" s="33" t="s">
        <v>7</v>
      </c>
      <c r="F55" s="29">
        <v>43290</v>
      </c>
      <c r="G55" s="30">
        <v>43380</v>
      </c>
      <c r="H55" s="28" t="s">
        <v>23</v>
      </c>
      <c r="I55" s="31"/>
      <c r="J55" s="31"/>
      <c r="K55" s="36" t="str">
        <f>HYPERLINK("https://drive.google.com/open?id=1G8qmAHyBQSePwshrD0MLmLIslEsJx_B_","Click here to download the syllabus")</f>
        <v>Click here to download the syllabus</v>
      </c>
    </row>
    <row r="56" spans="1:11" ht="15">
      <c r="A56" s="27" t="s">
        <v>22</v>
      </c>
      <c r="B56" s="28" t="s">
        <v>199</v>
      </c>
      <c r="C56" s="28" t="s">
        <v>200</v>
      </c>
      <c r="D56" s="28" t="s">
        <v>99</v>
      </c>
      <c r="E56" s="33" t="s">
        <v>7</v>
      </c>
      <c r="F56" s="29">
        <v>43290</v>
      </c>
      <c r="G56" s="30">
        <v>43380</v>
      </c>
      <c r="H56" s="28" t="s">
        <v>25</v>
      </c>
      <c r="I56" s="34" t="s">
        <v>201</v>
      </c>
      <c r="J56" s="34" t="s">
        <v>202</v>
      </c>
      <c r="K56" s="31"/>
    </row>
    <row r="57" spans="1:11" ht="15">
      <c r="A57" s="27" t="s">
        <v>22</v>
      </c>
      <c r="B57" s="28" t="s">
        <v>203</v>
      </c>
      <c r="C57" s="28" t="s">
        <v>204</v>
      </c>
      <c r="D57" s="28" t="s">
        <v>60</v>
      </c>
      <c r="E57" s="28" t="s">
        <v>10</v>
      </c>
      <c r="F57" s="29">
        <v>43318</v>
      </c>
      <c r="G57" s="30">
        <v>43380</v>
      </c>
      <c r="H57" s="28" t="s">
        <v>25</v>
      </c>
      <c r="I57" s="34" t="s">
        <v>205</v>
      </c>
      <c r="J57" s="34" t="s">
        <v>206</v>
      </c>
      <c r="K57" s="31"/>
    </row>
    <row r="58" spans="1:11" ht="15">
      <c r="A58" s="27" t="s">
        <v>22</v>
      </c>
      <c r="B58" s="28" t="s">
        <v>207</v>
      </c>
      <c r="C58" s="28" t="s">
        <v>204</v>
      </c>
      <c r="D58" s="28" t="s">
        <v>60</v>
      </c>
      <c r="E58" s="33" t="s">
        <v>7</v>
      </c>
      <c r="F58" s="29">
        <v>43290</v>
      </c>
      <c r="G58" s="30">
        <v>43380</v>
      </c>
      <c r="H58" s="28" t="s">
        <v>25</v>
      </c>
      <c r="I58" s="34" t="s">
        <v>208</v>
      </c>
      <c r="J58" s="34" t="s">
        <v>209</v>
      </c>
      <c r="K58" s="31"/>
    </row>
    <row r="59" spans="1:11" ht="15">
      <c r="A59" s="27" t="s">
        <v>22</v>
      </c>
      <c r="B59" s="28" t="s">
        <v>210</v>
      </c>
      <c r="C59" s="28" t="s">
        <v>211</v>
      </c>
      <c r="D59" s="28" t="s">
        <v>60</v>
      </c>
      <c r="E59" s="33" t="s">
        <v>7</v>
      </c>
      <c r="F59" s="29">
        <v>43290</v>
      </c>
      <c r="G59" s="30">
        <v>43380</v>
      </c>
      <c r="H59" s="28" t="s">
        <v>25</v>
      </c>
      <c r="I59" s="34" t="s">
        <v>212</v>
      </c>
      <c r="J59" s="34" t="s">
        <v>213</v>
      </c>
      <c r="K59" s="31"/>
    </row>
    <row r="60" spans="1:11" ht="15">
      <c r="A60" s="27" t="s">
        <v>22</v>
      </c>
      <c r="B60" s="28" t="s">
        <v>214</v>
      </c>
      <c r="C60" s="28" t="s">
        <v>215</v>
      </c>
      <c r="D60" s="28" t="s">
        <v>60</v>
      </c>
      <c r="E60" s="33" t="s">
        <v>7</v>
      </c>
      <c r="F60" s="29">
        <v>43290</v>
      </c>
      <c r="G60" s="30">
        <v>43380</v>
      </c>
      <c r="H60" s="28" t="s">
        <v>23</v>
      </c>
      <c r="I60" s="31"/>
      <c r="J60" s="31"/>
      <c r="K60" s="36" t="str">
        <f>HYPERLINK("https://drive.google.com/open?id=1287FPOf_Yy2z6uS3rxENdvJTPX_2fXJc","Click here to download the syllabus")</f>
        <v>Click here to download the syllabus</v>
      </c>
    </row>
    <row r="61" spans="1:11" ht="15">
      <c r="A61" s="27" t="s">
        <v>22</v>
      </c>
      <c r="B61" s="28" t="s">
        <v>216</v>
      </c>
      <c r="C61" s="28" t="s">
        <v>217</v>
      </c>
      <c r="D61" s="28" t="s">
        <v>218</v>
      </c>
      <c r="E61" s="33" t="s">
        <v>7</v>
      </c>
      <c r="F61" s="29">
        <v>43290</v>
      </c>
      <c r="G61" s="30">
        <v>43380</v>
      </c>
      <c r="H61" s="28" t="s">
        <v>23</v>
      </c>
      <c r="I61" s="31"/>
      <c r="J61" s="31"/>
      <c r="K61" s="36" t="str">
        <f>HYPERLINK("https://drive.google.com/open?id=1ksFb22roufdxB-PwEIdVeORE1E7Psl8y","Click here to download the syllabus")</f>
        <v>Click here to download the syllabus</v>
      </c>
    </row>
    <row r="62" spans="1:11" ht="15">
      <c r="A62" s="27" t="s">
        <v>22</v>
      </c>
      <c r="B62" s="28" t="s">
        <v>219</v>
      </c>
      <c r="C62" s="28" t="s">
        <v>220</v>
      </c>
      <c r="D62" s="28" t="s">
        <v>99</v>
      </c>
      <c r="E62" s="28" t="s">
        <v>4</v>
      </c>
      <c r="F62" s="29">
        <v>43311</v>
      </c>
      <c r="G62" s="30">
        <v>43373</v>
      </c>
      <c r="H62" s="28" t="s">
        <v>25</v>
      </c>
      <c r="I62" s="34" t="s">
        <v>221</v>
      </c>
      <c r="J62" s="34" t="s">
        <v>222</v>
      </c>
      <c r="K62" s="31"/>
    </row>
    <row r="63" spans="1:11" ht="15">
      <c r="A63" s="27" t="s">
        <v>22</v>
      </c>
      <c r="B63" s="28" t="s">
        <v>223</v>
      </c>
      <c r="C63" s="28" t="s">
        <v>224</v>
      </c>
      <c r="D63" s="28" t="s">
        <v>79</v>
      </c>
      <c r="E63" s="33" t="s">
        <v>7</v>
      </c>
      <c r="F63" s="29">
        <v>43290</v>
      </c>
      <c r="G63" s="30">
        <v>43380</v>
      </c>
      <c r="H63" s="28" t="s">
        <v>23</v>
      </c>
      <c r="I63" s="31"/>
      <c r="J63" s="31"/>
      <c r="K63" s="31"/>
    </row>
    <row r="64" spans="1:11" ht="15">
      <c r="A64" s="52" t="s">
        <v>22</v>
      </c>
      <c r="B64" s="28" t="s">
        <v>225</v>
      </c>
      <c r="C64" s="28" t="s">
        <v>195</v>
      </c>
      <c r="D64" s="28" t="s">
        <v>196</v>
      </c>
      <c r="E64" s="33" t="s">
        <v>7</v>
      </c>
      <c r="F64" s="29">
        <v>43290</v>
      </c>
      <c r="G64" s="30">
        <v>43380</v>
      </c>
      <c r="H64" s="28" t="s">
        <v>23</v>
      </c>
      <c r="I64" s="31"/>
      <c r="J64" s="31"/>
      <c r="K64" s="31"/>
    </row>
    <row r="65" spans="1:11" ht="15">
      <c r="A65" s="32" t="s">
        <v>22</v>
      </c>
      <c r="B65" s="33" t="s">
        <v>226</v>
      </c>
      <c r="C65" s="33" t="s">
        <v>227</v>
      </c>
      <c r="D65" s="33" t="s">
        <v>86</v>
      </c>
      <c r="E65" s="33" t="s">
        <v>10</v>
      </c>
      <c r="F65" s="29">
        <v>43318</v>
      </c>
      <c r="G65" s="30">
        <v>43380</v>
      </c>
      <c r="H65" s="35" t="s">
        <v>23</v>
      </c>
      <c r="I65" s="31"/>
      <c r="J65" s="31"/>
      <c r="K65" s="31"/>
    </row>
    <row r="66" spans="1:11" ht="15">
      <c r="A66" s="52" t="s">
        <v>22</v>
      </c>
      <c r="B66" s="33" t="s">
        <v>228</v>
      </c>
      <c r="C66" s="33" t="s">
        <v>227</v>
      </c>
      <c r="D66" s="28" t="s">
        <v>86</v>
      </c>
      <c r="E66" s="33" t="s">
        <v>10</v>
      </c>
      <c r="F66" s="29">
        <v>43318</v>
      </c>
      <c r="G66" s="30">
        <v>43380</v>
      </c>
      <c r="H66" s="35" t="s">
        <v>25</v>
      </c>
      <c r="I66" s="34" t="s">
        <v>229</v>
      </c>
      <c r="J66" s="34" t="s">
        <v>230</v>
      </c>
      <c r="K66" s="31"/>
    </row>
    <row r="67" spans="1:11" ht="15">
      <c r="A67" s="27" t="s">
        <v>22</v>
      </c>
      <c r="B67" s="28" t="s">
        <v>231</v>
      </c>
      <c r="C67" s="28" t="s">
        <v>232</v>
      </c>
      <c r="D67" s="28" t="s">
        <v>196</v>
      </c>
      <c r="E67" s="33" t="s">
        <v>7</v>
      </c>
      <c r="F67" s="29">
        <v>43290</v>
      </c>
      <c r="G67" s="30">
        <v>43380</v>
      </c>
      <c r="H67" s="28" t="s">
        <v>25</v>
      </c>
      <c r="I67" s="34" t="s">
        <v>233</v>
      </c>
      <c r="J67" s="34" t="s">
        <v>234</v>
      </c>
      <c r="K67" s="31"/>
    </row>
    <row r="68" spans="1:11" ht="15">
      <c r="A68" s="32" t="s">
        <v>22</v>
      </c>
      <c r="B68" s="28" t="s">
        <v>235</v>
      </c>
      <c r="C68" s="28" t="s">
        <v>236</v>
      </c>
      <c r="D68" s="28" t="s">
        <v>79</v>
      </c>
      <c r="E68" s="28" t="s">
        <v>4</v>
      </c>
      <c r="F68" s="29">
        <v>43311</v>
      </c>
      <c r="G68" s="30">
        <v>43373</v>
      </c>
      <c r="H68" s="35" t="s">
        <v>25</v>
      </c>
      <c r="I68" s="34" t="s">
        <v>237</v>
      </c>
      <c r="J68" s="34" t="s">
        <v>238</v>
      </c>
      <c r="K68" s="31"/>
    </row>
    <row r="69" spans="1:11" ht="15">
      <c r="A69" s="27" t="s">
        <v>22</v>
      </c>
      <c r="B69" s="28" t="s">
        <v>239</v>
      </c>
      <c r="C69" s="28" t="s">
        <v>240</v>
      </c>
      <c r="D69" s="28" t="s">
        <v>50</v>
      </c>
      <c r="E69" s="28" t="s">
        <v>10</v>
      </c>
      <c r="F69" s="29">
        <v>43318</v>
      </c>
      <c r="G69" s="30">
        <v>43380</v>
      </c>
      <c r="H69" s="28" t="s">
        <v>23</v>
      </c>
      <c r="I69" s="31"/>
      <c r="J69" s="31"/>
      <c r="K69" s="36" t="str">
        <f>HYPERLINK("https://drive.google.com/open?id=1vHMkuu0EP3EKfjIpmfFnbljaaGCa_6Fp","Click here to download the syllabus")</f>
        <v>Click here to download the syllabus</v>
      </c>
    </row>
    <row r="70" spans="1:11" ht="15">
      <c r="A70" s="27" t="s">
        <v>22</v>
      </c>
      <c r="B70" s="28" t="s">
        <v>241</v>
      </c>
      <c r="C70" s="28" t="s">
        <v>242</v>
      </c>
      <c r="D70" s="28" t="s">
        <v>60</v>
      </c>
      <c r="E70" s="28" t="s">
        <v>4</v>
      </c>
      <c r="F70" s="29">
        <v>43311</v>
      </c>
      <c r="G70" s="30">
        <v>43373</v>
      </c>
      <c r="H70" s="28" t="s">
        <v>23</v>
      </c>
      <c r="I70" s="31"/>
      <c r="J70" s="31"/>
      <c r="K70" s="36" t="str">
        <f>HYPERLINK("https://drive.google.com/open?id=1YH-zRQ4k85R5Qg_nVo4u0bOs7AO51iqD","Click here to download the syllabus")</f>
        <v>Click here to download the syllabus</v>
      </c>
    </row>
    <row r="71" spans="1:11" ht="15">
      <c r="A71" s="27" t="s">
        <v>22</v>
      </c>
      <c r="B71" s="28" t="s">
        <v>243</v>
      </c>
      <c r="C71" s="28" t="s">
        <v>244</v>
      </c>
      <c r="D71" s="28" t="s">
        <v>147</v>
      </c>
      <c r="E71" s="33" t="s">
        <v>7</v>
      </c>
      <c r="F71" s="29">
        <v>43290</v>
      </c>
      <c r="G71" s="30">
        <v>43380</v>
      </c>
      <c r="H71" s="28" t="s">
        <v>23</v>
      </c>
      <c r="I71" s="31"/>
      <c r="J71" s="31"/>
      <c r="K71" s="53" t="str">
        <f>HYPERLINK("https://drive.google.com/open?id=1A-dU2uLCdvcdK2ZTq0dLLZja7ZaLe5Lx","Click here to download the syllabus")</f>
        <v>Click here to download the syllabus</v>
      </c>
    </row>
    <row r="72" spans="1:11" ht="15">
      <c r="A72" s="27" t="s">
        <v>22</v>
      </c>
      <c r="B72" s="28" t="s">
        <v>245</v>
      </c>
      <c r="C72" s="28" t="s">
        <v>246</v>
      </c>
      <c r="D72" s="28" t="s">
        <v>147</v>
      </c>
      <c r="E72" s="33" t="s">
        <v>7</v>
      </c>
      <c r="F72" s="29">
        <v>43290</v>
      </c>
      <c r="G72" s="30">
        <v>43380</v>
      </c>
      <c r="H72" s="28" t="s">
        <v>23</v>
      </c>
      <c r="I72" s="31"/>
      <c r="J72" s="31"/>
      <c r="K72" s="31"/>
    </row>
    <row r="73" spans="1:11" ht="15">
      <c r="A73" s="27" t="s">
        <v>24</v>
      </c>
      <c r="B73" s="28" t="s">
        <v>247</v>
      </c>
      <c r="C73" s="28" t="s">
        <v>248</v>
      </c>
      <c r="D73" s="28" t="s">
        <v>196</v>
      </c>
      <c r="E73" s="33" t="s">
        <v>7</v>
      </c>
      <c r="F73" s="29">
        <v>43290</v>
      </c>
      <c r="G73" s="30">
        <v>43380</v>
      </c>
      <c r="H73" s="28" t="s">
        <v>25</v>
      </c>
      <c r="I73" s="34" t="s">
        <v>249</v>
      </c>
      <c r="J73" s="39" t="s">
        <v>250</v>
      </c>
      <c r="K73" s="31"/>
    </row>
    <row r="74" spans="1:11" ht="15">
      <c r="A74" s="27" t="s">
        <v>24</v>
      </c>
      <c r="B74" s="38" t="s">
        <v>251</v>
      </c>
      <c r="C74" s="38" t="s">
        <v>252</v>
      </c>
      <c r="D74" s="38" t="s">
        <v>99</v>
      </c>
      <c r="E74" s="54" t="s">
        <v>7</v>
      </c>
      <c r="F74" s="55">
        <v>43290</v>
      </c>
      <c r="G74" s="56">
        <v>43380</v>
      </c>
      <c r="H74" s="38" t="s">
        <v>25</v>
      </c>
      <c r="I74" s="34"/>
      <c r="J74" s="39" t="s">
        <v>253</v>
      </c>
      <c r="K74" s="31"/>
    </row>
    <row r="75" spans="1:11" ht="15">
      <c r="A75" s="27" t="s">
        <v>24</v>
      </c>
      <c r="B75" s="28" t="s">
        <v>254</v>
      </c>
      <c r="C75" s="28" t="s">
        <v>255</v>
      </c>
      <c r="D75" s="28" t="s">
        <v>60</v>
      </c>
      <c r="E75" s="33" t="s">
        <v>7</v>
      </c>
      <c r="F75" s="29">
        <v>43290</v>
      </c>
      <c r="G75" s="30">
        <v>43380</v>
      </c>
      <c r="H75" s="28" t="s">
        <v>23</v>
      </c>
      <c r="I75" s="31"/>
      <c r="J75" s="31"/>
      <c r="K75" s="36" t="str">
        <f>HYPERLINK("https://drive.google.com/open?id=1TgZetpdGwCZoxCBHuNIM8iK7SSwSfEgX","Click here to download the syllabus")</f>
        <v>Click here to download the syllabus</v>
      </c>
    </row>
    <row r="76" spans="1:11" ht="15">
      <c r="A76" s="27" t="s">
        <v>24</v>
      </c>
      <c r="B76" s="28" t="s">
        <v>256</v>
      </c>
      <c r="C76" s="28" t="s">
        <v>257</v>
      </c>
      <c r="D76" s="28" t="s">
        <v>60</v>
      </c>
      <c r="E76" s="33" t="s">
        <v>7</v>
      </c>
      <c r="F76" s="29">
        <v>43290</v>
      </c>
      <c r="G76" s="30">
        <v>43380</v>
      </c>
      <c r="H76" s="28" t="s">
        <v>25</v>
      </c>
      <c r="I76" s="34" t="s">
        <v>258</v>
      </c>
      <c r="J76" s="34" t="s">
        <v>259</v>
      </c>
      <c r="K76" s="31"/>
    </row>
    <row r="77" spans="1:11" ht="15">
      <c r="A77" s="27" t="s">
        <v>24</v>
      </c>
      <c r="B77" s="28" t="s">
        <v>260</v>
      </c>
      <c r="C77" s="28" t="s">
        <v>261</v>
      </c>
      <c r="D77" s="28" t="s">
        <v>60</v>
      </c>
      <c r="E77" s="28" t="s">
        <v>4</v>
      </c>
      <c r="F77" s="29">
        <v>43311</v>
      </c>
      <c r="G77" s="30">
        <v>43373</v>
      </c>
      <c r="H77" s="28" t="s">
        <v>25</v>
      </c>
      <c r="I77" s="34" t="s">
        <v>262</v>
      </c>
      <c r="J77" s="34" t="s">
        <v>263</v>
      </c>
      <c r="K77" s="31"/>
    </row>
    <row r="78" spans="1:11" ht="15">
      <c r="A78" s="27" t="s">
        <v>24</v>
      </c>
      <c r="B78" s="28" t="s">
        <v>264</v>
      </c>
      <c r="C78" s="28" t="s">
        <v>265</v>
      </c>
      <c r="D78" s="28" t="s">
        <v>50</v>
      </c>
      <c r="E78" s="28" t="s">
        <v>4</v>
      </c>
      <c r="F78" s="29">
        <v>43318</v>
      </c>
      <c r="G78" s="30">
        <v>43380</v>
      </c>
      <c r="H78" s="28" t="s">
        <v>25</v>
      </c>
      <c r="I78" s="34" t="s">
        <v>266</v>
      </c>
      <c r="J78" s="34" t="s">
        <v>267</v>
      </c>
      <c r="K78" s="31"/>
    </row>
    <row r="79" spans="1:11" ht="15">
      <c r="A79" s="27" t="s">
        <v>24</v>
      </c>
      <c r="B79" s="28" t="s">
        <v>268</v>
      </c>
      <c r="C79" s="28" t="s">
        <v>269</v>
      </c>
      <c r="D79" s="28" t="s">
        <v>270</v>
      </c>
      <c r="E79" s="28" t="s">
        <v>4</v>
      </c>
      <c r="F79" s="29">
        <v>43311</v>
      </c>
      <c r="G79" s="30">
        <v>43373</v>
      </c>
      <c r="H79" s="28" t="s">
        <v>25</v>
      </c>
      <c r="I79" s="34" t="s">
        <v>271</v>
      </c>
      <c r="J79" s="34" t="s">
        <v>272</v>
      </c>
      <c r="K79" s="31"/>
    </row>
    <row r="80" spans="1:11" ht="15">
      <c r="A80" s="27" t="s">
        <v>24</v>
      </c>
      <c r="B80" s="80" t="s">
        <v>273</v>
      </c>
      <c r="C80" s="28" t="s">
        <v>274</v>
      </c>
      <c r="D80" s="28" t="s">
        <v>275</v>
      </c>
      <c r="E80" s="33" t="s">
        <v>7</v>
      </c>
      <c r="F80" s="29">
        <v>43290</v>
      </c>
      <c r="G80" s="30">
        <v>43380</v>
      </c>
      <c r="H80" s="28" t="s">
        <v>23</v>
      </c>
      <c r="I80" s="31"/>
      <c r="J80" s="31"/>
      <c r="K80" s="36" t="str">
        <f>HYPERLINK("https://drive.google.com/open?id=1MYu-umkm0IzjEADhoQGJLmEF0Jn8QEhr","Click here to download the syllabus")</f>
        <v>Click here to download the syllabus</v>
      </c>
    </row>
    <row r="81" spans="1:11" ht="15">
      <c r="A81" s="27" t="s">
        <v>24</v>
      </c>
      <c r="B81" s="28" t="s">
        <v>276</v>
      </c>
      <c r="C81" s="28" t="s">
        <v>261</v>
      </c>
      <c r="D81" s="28" t="s">
        <v>60</v>
      </c>
      <c r="E81" s="28" t="s">
        <v>4</v>
      </c>
      <c r="F81" s="29">
        <v>43311</v>
      </c>
      <c r="G81" s="30">
        <v>43373</v>
      </c>
      <c r="H81" s="28" t="s">
        <v>25</v>
      </c>
      <c r="I81" s="34" t="s">
        <v>277</v>
      </c>
      <c r="J81" s="34" t="s">
        <v>278</v>
      </c>
      <c r="K81" s="31"/>
    </row>
    <row r="82" spans="1:11" ht="15">
      <c r="A82" s="27" t="s">
        <v>24</v>
      </c>
      <c r="B82" s="28" t="s">
        <v>279</v>
      </c>
      <c r="C82" s="28" t="s">
        <v>269</v>
      </c>
      <c r="D82" s="28" t="s">
        <v>270</v>
      </c>
      <c r="E82" s="28" t="s">
        <v>4</v>
      </c>
      <c r="F82" s="29">
        <v>43318</v>
      </c>
      <c r="G82" s="30">
        <v>43380</v>
      </c>
      <c r="H82" s="28" t="s">
        <v>25</v>
      </c>
      <c r="I82" s="34" t="s">
        <v>280</v>
      </c>
      <c r="J82" s="34" t="s">
        <v>281</v>
      </c>
      <c r="K82" s="31"/>
    </row>
    <row r="83" spans="1:11" ht="15">
      <c r="A83" s="27" t="s">
        <v>24</v>
      </c>
      <c r="B83" s="28" t="s">
        <v>282</v>
      </c>
      <c r="C83" s="28" t="s">
        <v>283</v>
      </c>
      <c r="D83" s="28" t="s">
        <v>60</v>
      </c>
      <c r="E83" s="33" t="s">
        <v>7</v>
      </c>
      <c r="F83" s="29">
        <v>43290</v>
      </c>
      <c r="G83" s="30">
        <v>43380</v>
      </c>
      <c r="H83" s="28" t="s">
        <v>23</v>
      </c>
      <c r="I83" s="31"/>
      <c r="J83" s="31"/>
      <c r="K83" s="36" t="str">
        <f>HYPERLINK("https://drive.google.com/open?id=1V1Q8G1tGcUepwRQvIL-M3goM5QcTrHf5","Click here to download the syllabus")</f>
        <v>Click here to download the syllabus</v>
      </c>
    </row>
    <row r="84" spans="1:11" ht="15">
      <c r="A84" s="27" t="s">
        <v>24</v>
      </c>
      <c r="B84" s="80" t="s">
        <v>284</v>
      </c>
      <c r="C84" s="28" t="s">
        <v>285</v>
      </c>
      <c r="D84" s="28" t="s">
        <v>60</v>
      </c>
      <c r="E84" s="28" t="s">
        <v>4</v>
      </c>
      <c r="F84" s="29">
        <v>43311</v>
      </c>
      <c r="G84" s="30">
        <v>43373</v>
      </c>
      <c r="H84" s="28" t="s">
        <v>23</v>
      </c>
      <c r="I84" s="31"/>
      <c r="J84" s="31"/>
      <c r="K84" s="36" t="str">
        <f>HYPERLINK("https://drive.google.com/open?id=16LS0sFAl0AyXJ3_eZLu3Wz4Zqow5sMSV","Click here to download the syllabus")</f>
        <v>Click here to download the syllabus</v>
      </c>
    </row>
    <row r="85" spans="1:11" ht="15">
      <c r="A85" s="27" t="s">
        <v>24</v>
      </c>
      <c r="B85" s="28" t="s">
        <v>286</v>
      </c>
      <c r="C85" s="28" t="s">
        <v>287</v>
      </c>
      <c r="D85" s="28" t="s">
        <v>60</v>
      </c>
      <c r="E85" s="28" t="s">
        <v>4</v>
      </c>
      <c r="F85" s="29">
        <v>43318</v>
      </c>
      <c r="G85" s="30">
        <v>43380</v>
      </c>
      <c r="H85" s="28" t="s">
        <v>25</v>
      </c>
      <c r="I85" s="34" t="s">
        <v>288</v>
      </c>
      <c r="J85" s="34" t="s">
        <v>289</v>
      </c>
      <c r="K85" s="31"/>
    </row>
    <row r="86" spans="1:11" ht="15">
      <c r="A86" s="27" t="s">
        <v>24</v>
      </c>
      <c r="B86" s="47" t="s">
        <v>290</v>
      </c>
      <c r="C86" s="47" t="s">
        <v>291</v>
      </c>
      <c r="D86" s="47" t="s">
        <v>50</v>
      </c>
      <c r="E86" s="47" t="s">
        <v>4</v>
      </c>
      <c r="F86" s="49">
        <v>43311</v>
      </c>
      <c r="G86" s="50">
        <v>43373</v>
      </c>
      <c r="H86" s="47" t="s">
        <v>25</v>
      </c>
      <c r="I86" s="51" t="s">
        <v>292</v>
      </c>
      <c r="J86" s="51" t="s">
        <v>293</v>
      </c>
      <c r="K86" s="57"/>
    </row>
    <row r="87" spans="1:11" ht="15">
      <c r="A87" s="27" t="s">
        <v>24</v>
      </c>
      <c r="B87" s="80" t="s">
        <v>294</v>
      </c>
      <c r="C87" s="28" t="s">
        <v>295</v>
      </c>
      <c r="D87" s="28" t="s">
        <v>99</v>
      </c>
      <c r="E87" s="33" t="s">
        <v>7</v>
      </c>
      <c r="F87" s="29">
        <v>43290</v>
      </c>
      <c r="G87" s="30">
        <v>43380</v>
      </c>
      <c r="H87" s="28" t="s">
        <v>23</v>
      </c>
      <c r="I87" s="31"/>
      <c r="J87" s="31"/>
      <c r="K87" s="36" t="str">
        <f>HYPERLINK("https://drive.google.com/open?id=12g3gTi7lskYRZWV4Ibu-fimjOhX1OSPQ","Click here to download the syllabus")</f>
        <v>Click here to download the syllabus</v>
      </c>
    </row>
    <row r="88" spans="1:11" ht="15">
      <c r="A88" s="27" t="s">
        <v>24</v>
      </c>
      <c r="B88" s="28" t="s">
        <v>296</v>
      </c>
      <c r="C88" s="28" t="s">
        <v>297</v>
      </c>
      <c r="D88" s="28" t="s">
        <v>298</v>
      </c>
      <c r="E88" s="33" t="s">
        <v>7</v>
      </c>
      <c r="F88" s="29">
        <v>43290</v>
      </c>
      <c r="G88" s="30">
        <v>43380</v>
      </c>
      <c r="H88" s="28" t="s">
        <v>25</v>
      </c>
      <c r="I88" s="34" t="s">
        <v>299</v>
      </c>
      <c r="J88" s="34" t="s">
        <v>300</v>
      </c>
      <c r="K88" s="31"/>
    </row>
    <row r="89" spans="1:11" ht="15">
      <c r="A89" s="43" t="s">
        <v>24</v>
      </c>
      <c r="B89" s="35" t="s">
        <v>301</v>
      </c>
      <c r="C89" s="35" t="s">
        <v>302</v>
      </c>
      <c r="D89" s="28" t="s">
        <v>60</v>
      </c>
      <c r="E89" s="33" t="s">
        <v>7</v>
      </c>
      <c r="F89" s="29">
        <v>43290</v>
      </c>
      <c r="G89" s="30">
        <v>43380</v>
      </c>
      <c r="H89" s="28" t="s">
        <v>23</v>
      </c>
      <c r="I89" s="31"/>
      <c r="J89" s="31"/>
      <c r="K89" s="36" t="str">
        <f>HYPERLINK("https://drive.google.com/open?id=1aSfID_ifJvzzL9GdqPDsxKFU8V4JjG-Z","Click here to download the syllabus")</f>
        <v>Click here to download the syllabus</v>
      </c>
    </row>
    <row r="90" spans="1:11" ht="15">
      <c r="A90" s="27" t="s">
        <v>24</v>
      </c>
      <c r="B90" s="28" t="s">
        <v>303</v>
      </c>
      <c r="C90" s="28" t="s">
        <v>304</v>
      </c>
      <c r="D90" s="28" t="s">
        <v>60</v>
      </c>
      <c r="E90" s="28" t="s">
        <v>4</v>
      </c>
      <c r="F90" s="29">
        <v>43311</v>
      </c>
      <c r="G90" s="30">
        <v>43373</v>
      </c>
      <c r="H90" s="28" t="s">
        <v>25</v>
      </c>
      <c r="I90" s="31"/>
      <c r="J90" s="31"/>
      <c r="K90" s="31"/>
    </row>
    <row r="91" spans="1:11" ht="15">
      <c r="A91" s="27" t="s">
        <v>24</v>
      </c>
      <c r="B91" s="28" t="s">
        <v>305</v>
      </c>
      <c r="C91" s="28" t="s">
        <v>306</v>
      </c>
      <c r="D91" s="28" t="s">
        <v>50</v>
      </c>
      <c r="E91" s="28" t="s">
        <v>4</v>
      </c>
      <c r="F91" s="29">
        <v>43318</v>
      </c>
      <c r="G91" s="30">
        <v>43380</v>
      </c>
      <c r="H91" s="28" t="s">
        <v>23</v>
      </c>
      <c r="I91" s="31"/>
      <c r="J91" s="31"/>
      <c r="K91" s="31"/>
    </row>
    <row r="92" spans="1:11" ht="15">
      <c r="A92" s="27" t="s">
        <v>24</v>
      </c>
      <c r="B92" s="28" t="s">
        <v>307</v>
      </c>
      <c r="C92" s="28" t="s">
        <v>308</v>
      </c>
      <c r="D92" s="28" t="s">
        <v>60</v>
      </c>
      <c r="E92" s="33" t="s">
        <v>7</v>
      </c>
      <c r="F92" s="29">
        <v>43290</v>
      </c>
      <c r="G92" s="30">
        <v>43380</v>
      </c>
      <c r="H92" s="28" t="s">
        <v>25</v>
      </c>
      <c r="I92" s="31"/>
      <c r="J92" s="31"/>
      <c r="K92" s="31"/>
    </row>
    <row r="93" spans="1:11" ht="15">
      <c r="A93" s="37" t="s">
        <v>24</v>
      </c>
      <c r="B93" s="28" t="s">
        <v>309</v>
      </c>
      <c r="C93" s="28" t="s">
        <v>310</v>
      </c>
      <c r="D93" s="28" t="s">
        <v>311</v>
      </c>
      <c r="E93" s="33" t="s">
        <v>7</v>
      </c>
      <c r="F93" s="29">
        <v>43290</v>
      </c>
      <c r="G93" s="30">
        <v>43380</v>
      </c>
      <c r="H93" s="28" t="s">
        <v>23</v>
      </c>
      <c r="I93" s="31"/>
      <c r="J93" s="31"/>
      <c r="K93" s="36" t="str">
        <f>HYPERLINK("https://drive.google.com/open?id=1lvbghbWZtAawbU0TZBRvhjQX4FArgmt5","Click here to download the syllabus")</f>
        <v>Click here to download the syllabus</v>
      </c>
    </row>
    <row r="94" spans="1:11" ht="15">
      <c r="A94" s="27" t="s">
        <v>24</v>
      </c>
      <c r="B94" s="28" t="s">
        <v>312</v>
      </c>
      <c r="C94" s="28" t="s">
        <v>255</v>
      </c>
      <c r="D94" s="28" t="s">
        <v>60</v>
      </c>
      <c r="E94" s="33" t="s">
        <v>7</v>
      </c>
      <c r="F94" s="29">
        <v>43290</v>
      </c>
      <c r="G94" s="30">
        <v>43380</v>
      </c>
      <c r="H94" s="28" t="s">
        <v>25</v>
      </c>
      <c r="I94" s="34" t="s">
        <v>313</v>
      </c>
      <c r="J94" s="34" t="s">
        <v>314</v>
      </c>
      <c r="K94" s="31"/>
    </row>
    <row r="95" spans="1:11" ht="15">
      <c r="A95" s="27" t="s">
        <v>24</v>
      </c>
      <c r="B95" s="28" t="s">
        <v>315</v>
      </c>
      <c r="C95" s="28" t="s">
        <v>316</v>
      </c>
      <c r="D95" s="28" t="s">
        <v>270</v>
      </c>
      <c r="E95" s="33" t="s">
        <v>7</v>
      </c>
      <c r="F95" s="29">
        <v>43290</v>
      </c>
      <c r="G95" s="30">
        <v>43380</v>
      </c>
      <c r="H95" s="28" t="s">
        <v>25</v>
      </c>
      <c r="I95" s="34" t="s">
        <v>317</v>
      </c>
      <c r="J95" s="34" t="s">
        <v>318</v>
      </c>
      <c r="K95" s="31"/>
    </row>
    <row r="96" spans="1:11" ht="15">
      <c r="A96" s="27" t="s">
        <v>319</v>
      </c>
      <c r="B96" s="28" t="s">
        <v>320</v>
      </c>
      <c r="C96" s="28" t="s">
        <v>321</v>
      </c>
      <c r="D96" s="28" t="s">
        <v>147</v>
      </c>
      <c r="E96" s="28" t="s">
        <v>4</v>
      </c>
      <c r="F96" s="29">
        <v>43311</v>
      </c>
      <c r="G96" s="30">
        <v>43373</v>
      </c>
      <c r="H96" s="28" t="s">
        <v>23</v>
      </c>
      <c r="I96" s="31"/>
      <c r="J96" s="31"/>
      <c r="K96" s="31"/>
    </row>
    <row r="97" spans="1:11" ht="15">
      <c r="A97" s="27" t="s">
        <v>319</v>
      </c>
      <c r="B97" s="47" t="s">
        <v>322</v>
      </c>
      <c r="C97" s="47" t="s">
        <v>274</v>
      </c>
      <c r="D97" s="47" t="s">
        <v>275</v>
      </c>
      <c r="E97" s="48" t="s">
        <v>7</v>
      </c>
      <c r="F97" s="49">
        <v>43290</v>
      </c>
      <c r="G97" s="50">
        <v>43380</v>
      </c>
      <c r="H97" s="47" t="s">
        <v>23</v>
      </c>
      <c r="I97" s="57"/>
      <c r="J97" s="57"/>
      <c r="K97" s="58" t="str">
        <f>HYPERLINK("https://drive.google.com/open?id=1IGYti3xPHTHGzCb53VQpT0RNBFtP0trY","Click here to download the syllabus")</f>
        <v>Click here to download the syllabus</v>
      </c>
    </row>
    <row r="98" spans="1:11" ht="15">
      <c r="A98" s="27" t="s">
        <v>26</v>
      </c>
      <c r="B98" s="28" t="s">
        <v>323</v>
      </c>
      <c r="C98" s="28" t="s">
        <v>324</v>
      </c>
      <c r="D98" s="28" t="s">
        <v>147</v>
      </c>
      <c r="E98" s="33" t="s">
        <v>7</v>
      </c>
      <c r="F98" s="29">
        <v>43290</v>
      </c>
      <c r="G98" s="30">
        <v>43380</v>
      </c>
      <c r="H98" s="28" t="s">
        <v>23</v>
      </c>
      <c r="I98" s="31"/>
      <c r="J98" s="31"/>
      <c r="K98" s="44" t="str">
        <f>HYPERLINK("https://drive.google.com/open?id=1ILEr5DgWfezFC0T7Do5N3T6YU5PK_Xv-","Click here to download the syllabus")</f>
        <v>Click here to download the syllabus</v>
      </c>
    </row>
    <row r="99" spans="1:11" ht="15">
      <c r="A99" s="27" t="s">
        <v>26</v>
      </c>
      <c r="B99" s="28" t="s">
        <v>325</v>
      </c>
      <c r="C99" s="28" t="s">
        <v>326</v>
      </c>
      <c r="D99" s="28" t="s">
        <v>147</v>
      </c>
      <c r="E99" s="28" t="s">
        <v>10</v>
      </c>
      <c r="F99" s="29">
        <v>43311</v>
      </c>
      <c r="G99" s="30">
        <v>43373</v>
      </c>
      <c r="H99" s="28" t="s">
        <v>23</v>
      </c>
      <c r="I99" s="31"/>
      <c r="J99" s="31"/>
      <c r="K99" s="44" t="str">
        <f>HYPERLINK("https://drive.google.com/open?id=135EV63GTlL161oyzvqaOcqRqrlKnSP3p","Click here to download the syllabus")</f>
        <v>Click here to download the syllabus</v>
      </c>
    </row>
    <row r="100" spans="1:11" ht="15">
      <c r="A100" s="27" t="s">
        <v>26</v>
      </c>
      <c r="B100" s="28" t="s">
        <v>327</v>
      </c>
      <c r="C100" s="28" t="s">
        <v>328</v>
      </c>
      <c r="D100" s="28" t="s">
        <v>147</v>
      </c>
      <c r="E100" s="28" t="s">
        <v>10</v>
      </c>
      <c r="F100" s="29">
        <v>43311</v>
      </c>
      <c r="G100" s="30">
        <v>43373</v>
      </c>
      <c r="H100" s="28" t="s">
        <v>23</v>
      </c>
      <c r="I100" s="31"/>
      <c r="J100" s="31"/>
      <c r="K100" s="53" t="str">
        <f>HYPERLINK("https://drive.google.com/open?id=1-O8OfXVi9kiZ97D7JBPeimDO3AqhWQPF","Click here to download the syllabus")</f>
        <v>Click here to download the syllabus</v>
      </c>
    </row>
    <row r="101" spans="1:11" ht="15">
      <c r="A101" s="27" t="s">
        <v>27</v>
      </c>
      <c r="B101" s="28" t="s">
        <v>329</v>
      </c>
      <c r="C101" s="28" t="s">
        <v>330</v>
      </c>
      <c r="D101" s="28" t="s">
        <v>60</v>
      </c>
      <c r="E101" s="33" t="s">
        <v>7</v>
      </c>
      <c r="F101" s="29">
        <v>43290</v>
      </c>
      <c r="G101" s="30">
        <v>43380</v>
      </c>
      <c r="H101" s="28" t="s">
        <v>23</v>
      </c>
      <c r="I101" s="31"/>
      <c r="J101" s="31"/>
      <c r="K101" s="36" t="str">
        <f>HYPERLINK("https://drive.google.com/open?id=1HmxXEhrzGJSA7myrnWX8OMSyt5U6jEgt","Click here to download the syllabus")</f>
        <v>Click here to download the syllabus</v>
      </c>
    </row>
    <row r="102" spans="1:11" ht="15">
      <c r="A102" s="27" t="s">
        <v>27</v>
      </c>
      <c r="B102" s="28" t="s">
        <v>331</v>
      </c>
      <c r="C102" s="28" t="s">
        <v>332</v>
      </c>
      <c r="D102" s="28" t="s">
        <v>79</v>
      </c>
      <c r="E102" s="28" t="s">
        <v>4</v>
      </c>
      <c r="F102" s="29">
        <v>43311</v>
      </c>
      <c r="G102" s="30">
        <v>43373</v>
      </c>
      <c r="H102" s="28" t="s">
        <v>23</v>
      </c>
      <c r="I102" s="31"/>
      <c r="J102" s="31"/>
      <c r="K102" s="31"/>
    </row>
    <row r="103" spans="1:11" ht="15">
      <c r="A103" s="27" t="s">
        <v>27</v>
      </c>
      <c r="B103" s="28" t="s">
        <v>333</v>
      </c>
      <c r="C103" s="28" t="s">
        <v>330</v>
      </c>
      <c r="D103" s="28" t="s">
        <v>60</v>
      </c>
      <c r="E103" s="33" t="s">
        <v>7</v>
      </c>
      <c r="F103" s="29">
        <v>43290</v>
      </c>
      <c r="G103" s="30">
        <v>43380</v>
      </c>
      <c r="H103" s="28" t="s">
        <v>25</v>
      </c>
      <c r="I103" s="34" t="s">
        <v>334</v>
      </c>
      <c r="J103" s="34" t="s">
        <v>335</v>
      </c>
      <c r="K103" s="31"/>
    </row>
    <row r="104" spans="1:11" ht="15">
      <c r="A104" s="27" t="s">
        <v>27</v>
      </c>
      <c r="B104" s="28" t="s">
        <v>336</v>
      </c>
      <c r="C104" s="28" t="s">
        <v>337</v>
      </c>
      <c r="D104" s="28" t="s">
        <v>144</v>
      </c>
      <c r="E104" s="28" t="s">
        <v>10</v>
      </c>
      <c r="F104" s="29">
        <v>43318</v>
      </c>
      <c r="G104" s="30">
        <v>43380</v>
      </c>
      <c r="H104" s="28" t="s">
        <v>23</v>
      </c>
      <c r="I104" s="31"/>
      <c r="J104" s="31"/>
      <c r="K104" s="36" t="str">
        <f>HYPERLINK("https://drive.google.com/open?id=1WvH1qvYO4GxxMsXSOjEVZSzqBO_2OyFh","Click here to download the syllabus")</f>
        <v>Click here to download the syllabus</v>
      </c>
    </row>
    <row r="105" spans="1:11" ht="15">
      <c r="A105" s="27" t="s">
        <v>27</v>
      </c>
      <c r="B105" s="28" t="s">
        <v>338</v>
      </c>
      <c r="C105" s="28" t="s">
        <v>339</v>
      </c>
      <c r="D105" s="28" t="s">
        <v>99</v>
      </c>
      <c r="E105" s="33" t="s">
        <v>7</v>
      </c>
      <c r="F105" s="29">
        <v>43290</v>
      </c>
      <c r="G105" s="30">
        <v>43380</v>
      </c>
      <c r="H105" s="28" t="s">
        <v>25</v>
      </c>
      <c r="I105" s="34" t="s">
        <v>340</v>
      </c>
      <c r="J105" s="34" t="s">
        <v>341</v>
      </c>
      <c r="K105" s="31"/>
    </row>
    <row r="106" spans="1:11" ht="15">
      <c r="A106" s="27" t="s">
        <v>27</v>
      </c>
      <c r="B106" s="28" t="s">
        <v>342</v>
      </c>
      <c r="C106" s="28" t="s">
        <v>339</v>
      </c>
      <c r="D106" s="28" t="s">
        <v>99</v>
      </c>
      <c r="E106" s="33" t="s">
        <v>7</v>
      </c>
      <c r="F106" s="29">
        <v>43290</v>
      </c>
      <c r="G106" s="30">
        <v>43380</v>
      </c>
      <c r="H106" s="28" t="s">
        <v>25</v>
      </c>
      <c r="I106" s="34" t="s">
        <v>343</v>
      </c>
      <c r="J106" s="34" t="s">
        <v>344</v>
      </c>
      <c r="K106" s="31"/>
    </row>
    <row r="107" spans="1:11" ht="15">
      <c r="A107" s="27" t="s">
        <v>27</v>
      </c>
      <c r="B107" s="28" t="s">
        <v>345</v>
      </c>
      <c r="C107" s="28" t="s">
        <v>346</v>
      </c>
      <c r="D107" s="28" t="s">
        <v>99</v>
      </c>
      <c r="E107" s="33" t="s">
        <v>7</v>
      </c>
      <c r="F107" s="29">
        <v>43290</v>
      </c>
      <c r="G107" s="30">
        <v>43380</v>
      </c>
      <c r="H107" s="28" t="s">
        <v>25</v>
      </c>
      <c r="I107" s="34" t="s">
        <v>347</v>
      </c>
      <c r="J107" s="34" t="s">
        <v>348</v>
      </c>
      <c r="K107" s="31"/>
    </row>
    <row r="108" spans="1:11" ht="15">
      <c r="A108" s="27" t="s">
        <v>27</v>
      </c>
      <c r="B108" s="28" t="s">
        <v>349</v>
      </c>
      <c r="C108" s="28" t="s">
        <v>350</v>
      </c>
      <c r="D108" s="28" t="s">
        <v>50</v>
      </c>
      <c r="E108" s="33" t="s">
        <v>7</v>
      </c>
      <c r="F108" s="29">
        <v>43290</v>
      </c>
      <c r="G108" s="30">
        <v>43380</v>
      </c>
      <c r="H108" s="28" t="s">
        <v>25</v>
      </c>
      <c r="I108" s="34" t="s">
        <v>351</v>
      </c>
      <c r="J108" s="34" t="s">
        <v>352</v>
      </c>
      <c r="K108" s="31"/>
    </row>
    <row r="109" spans="1:11" ht="15">
      <c r="A109" s="27" t="s">
        <v>27</v>
      </c>
      <c r="B109" s="28" t="s">
        <v>353</v>
      </c>
      <c r="C109" s="28" t="s">
        <v>354</v>
      </c>
      <c r="D109" s="28" t="s">
        <v>86</v>
      </c>
      <c r="E109" s="33" t="s">
        <v>7</v>
      </c>
      <c r="F109" s="29">
        <v>43290</v>
      </c>
      <c r="G109" s="30">
        <v>43380</v>
      </c>
      <c r="H109" s="28" t="s">
        <v>23</v>
      </c>
      <c r="I109" s="31"/>
      <c r="J109" s="31"/>
      <c r="K109" s="36" t="str">
        <f>HYPERLINK("https://drive.google.com/open?id=1V5HQ9BjzCANCdWxkPxLyVgCxYm0FxZOg","Click here to download the syllabus")</f>
        <v>Click here to download the syllabus</v>
      </c>
    </row>
    <row r="110" spans="1:11" ht="15">
      <c r="A110" s="27" t="s">
        <v>27</v>
      </c>
      <c r="B110" s="28" t="s">
        <v>355</v>
      </c>
      <c r="C110" s="28" t="s">
        <v>356</v>
      </c>
      <c r="D110" s="28" t="s">
        <v>60</v>
      </c>
      <c r="E110" s="28" t="s">
        <v>4</v>
      </c>
      <c r="F110" s="29">
        <v>43311</v>
      </c>
      <c r="G110" s="30">
        <v>43373</v>
      </c>
      <c r="H110" s="28" t="s">
        <v>23</v>
      </c>
      <c r="I110" s="31"/>
      <c r="J110" s="31"/>
      <c r="K110" s="36" t="str">
        <f>HYPERLINK("https://drive.google.com/open?id=1D-AmnTQZ0sUazvOQOMcz74FW8LFTHuKz","Click here to download the syllabus")</f>
        <v>Click here to download the syllabus</v>
      </c>
    </row>
    <row r="111" spans="1:11" ht="15">
      <c r="A111" s="27" t="s">
        <v>27</v>
      </c>
      <c r="B111" s="28" t="s">
        <v>357</v>
      </c>
      <c r="C111" s="28" t="s">
        <v>358</v>
      </c>
      <c r="D111" s="28" t="s">
        <v>99</v>
      </c>
      <c r="E111" s="33" t="s">
        <v>7</v>
      </c>
      <c r="F111" s="29">
        <v>43290</v>
      </c>
      <c r="G111" s="30">
        <v>43380</v>
      </c>
      <c r="H111" s="28" t="s">
        <v>25</v>
      </c>
      <c r="I111" s="34" t="s">
        <v>359</v>
      </c>
      <c r="J111" s="34" t="s">
        <v>360</v>
      </c>
      <c r="K111" s="31"/>
    </row>
    <row r="112" spans="1:11" ht="15">
      <c r="A112" s="27" t="s">
        <v>27</v>
      </c>
      <c r="B112" s="28" t="s">
        <v>361</v>
      </c>
      <c r="C112" s="28" t="s">
        <v>362</v>
      </c>
      <c r="D112" s="28" t="s">
        <v>79</v>
      </c>
      <c r="E112" s="28" t="s">
        <v>4</v>
      </c>
      <c r="F112" s="29">
        <v>43318</v>
      </c>
      <c r="G112" s="30">
        <v>43380</v>
      </c>
      <c r="H112" s="28" t="s">
        <v>23</v>
      </c>
      <c r="I112" s="31"/>
      <c r="J112" s="31"/>
      <c r="K112" s="31"/>
    </row>
    <row r="113" spans="1:11" ht="15">
      <c r="A113" s="27" t="s">
        <v>27</v>
      </c>
      <c r="B113" s="28" t="s">
        <v>363</v>
      </c>
      <c r="C113" s="28" t="s">
        <v>364</v>
      </c>
      <c r="D113" s="28" t="s">
        <v>60</v>
      </c>
      <c r="E113" s="33" t="s">
        <v>7</v>
      </c>
      <c r="F113" s="29">
        <v>43290</v>
      </c>
      <c r="G113" s="30">
        <v>43380</v>
      </c>
      <c r="H113" s="28" t="s">
        <v>25</v>
      </c>
      <c r="I113" s="34" t="s">
        <v>365</v>
      </c>
      <c r="J113" s="34" t="s">
        <v>366</v>
      </c>
      <c r="K113" s="31"/>
    </row>
    <row r="114" spans="1:11" ht="15">
      <c r="A114" s="27" t="s">
        <v>27</v>
      </c>
      <c r="B114" s="28" t="s">
        <v>367</v>
      </c>
      <c r="C114" s="28" t="s">
        <v>368</v>
      </c>
      <c r="D114" s="28" t="s">
        <v>86</v>
      </c>
      <c r="E114" s="33" t="s">
        <v>7</v>
      </c>
      <c r="F114" s="29">
        <v>43290</v>
      </c>
      <c r="G114" s="30">
        <v>43380</v>
      </c>
      <c r="H114" s="35" t="s">
        <v>23</v>
      </c>
      <c r="I114" s="31"/>
      <c r="J114" s="31"/>
      <c r="K114" s="36" t="str">
        <f>HYPERLINK("https://drive.google.com/open?id=1CHWlsHABXw5AVdS-skjwDjLs3iZTd-O4","Click here to download the syllabus")</f>
        <v>Click here to download the syllabus</v>
      </c>
    </row>
    <row r="115" spans="1:11" ht="15">
      <c r="A115" s="59" t="s">
        <v>27</v>
      </c>
      <c r="B115" s="31" t="s">
        <v>369</v>
      </c>
      <c r="C115" s="31" t="s">
        <v>370</v>
      </c>
      <c r="D115" s="31" t="s">
        <v>50</v>
      </c>
      <c r="E115" s="31" t="s">
        <v>7</v>
      </c>
      <c r="F115" s="29">
        <v>43290</v>
      </c>
      <c r="G115" s="30">
        <v>43380</v>
      </c>
      <c r="H115" s="28" t="s">
        <v>25</v>
      </c>
      <c r="I115" s="60" t="s">
        <v>371</v>
      </c>
      <c r="J115" s="61" t="s">
        <v>344</v>
      </c>
      <c r="K115" s="31"/>
    </row>
    <row r="116" spans="1:11" ht="15">
      <c r="A116" s="27" t="s">
        <v>27</v>
      </c>
      <c r="B116" s="28" t="s">
        <v>372</v>
      </c>
      <c r="C116" s="28" t="s">
        <v>373</v>
      </c>
      <c r="D116" s="28" t="s">
        <v>99</v>
      </c>
      <c r="E116" s="33" t="s">
        <v>7</v>
      </c>
      <c r="F116" s="29">
        <v>43290</v>
      </c>
      <c r="G116" s="30">
        <v>43380</v>
      </c>
      <c r="H116" s="28" t="s">
        <v>25</v>
      </c>
      <c r="I116" s="34" t="s">
        <v>374</v>
      </c>
      <c r="J116" s="34" t="s">
        <v>375</v>
      </c>
      <c r="K116" s="31"/>
    </row>
    <row r="117" spans="1:11" ht="15">
      <c r="A117" s="27" t="s">
        <v>27</v>
      </c>
      <c r="B117" s="28" t="s">
        <v>376</v>
      </c>
      <c r="C117" s="28" t="s">
        <v>377</v>
      </c>
      <c r="D117" s="28" t="s">
        <v>60</v>
      </c>
      <c r="E117" s="28" t="s">
        <v>4</v>
      </c>
      <c r="F117" s="29">
        <v>43311</v>
      </c>
      <c r="G117" s="30">
        <v>43373</v>
      </c>
      <c r="H117" s="28" t="s">
        <v>25</v>
      </c>
      <c r="I117" s="34" t="s">
        <v>378</v>
      </c>
      <c r="J117" s="34" t="s">
        <v>379</v>
      </c>
      <c r="K117" s="31"/>
    </row>
    <row r="118" spans="1:11" ht="15">
      <c r="A118" s="27" t="s">
        <v>27</v>
      </c>
      <c r="B118" s="28" t="s">
        <v>380</v>
      </c>
      <c r="C118" s="28" t="s">
        <v>350</v>
      </c>
      <c r="D118" s="28" t="s">
        <v>50</v>
      </c>
      <c r="E118" s="33" t="s">
        <v>7</v>
      </c>
      <c r="F118" s="29">
        <v>43290</v>
      </c>
      <c r="G118" s="30">
        <v>43380</v>
      </c>
      <c r="H118" s="28" t="s">
        <v>23</v>
      </c>
      <c r="I118" s="31"/>
      <c r="J118" s="31"/>
      <c r="K118" s="31"/>
    </row>
    <row r="119" spans="1:11" ht="15">
      <c r="A119" s="27" t="s">
        <v>27</v>
      </c>
      <c r="B119" s="28" t="s">
        <v>381</v>
      </c>
      <c r="C119" s="28" t="s">
        <v>382</v>
      </c>
      <c r="D119" s="28" t="s">
        <v>144</v>
      </c>
      <c r="E119" s="33" t="s">
        <v>7</v>
      </c>
      <c r="F119" s="29">
        <v>43290</v>
      </c>
      <c r="G119" s="30">
        <v>43380</v>
      </c>
      <c r="H119" s="28" t="s">
        <v>23</v>
      </c>
      <c r="I119" s="31"/>
      <c r="J119" s="31"/>
      <c r="K119" s="36" t="str">
        <f>HYPERLINK("https://drive.google.com/open?id=1T4CBhnGisZJVmiwSjPCDyax0e7bf9X8r","Click here to download the syllabus")</f>
        <v>Click here to download the syllabus</v>
      </c>
    </row>
    <row r="120" spans="1:11" ht="15">
      <c r="A120" s="27" t="s">
        <v>27</v>
      </c>
      <c r="B120" s="28" t="s">
        <v>383</v>
      </c>
      <c r="C120" s="28" t="s">
        <v>384</v>
      </c>
      <c r="D120" s="28" t="s">
        <v>60</v>
      </c>
      <c r="E120" s="33" t="s">
        <v>7</v>
      </c>
      <c r="F120" s="29">
        <v>43290</v>
      </c>
      <c r="G120" s="30">
        <v>43380</v>
      </c>
      <c r="H120" s="28" t="s">
        <v>23</v>
      </c>
      <c r="I120" s="31"/>
      <c r="J120" s="31"/>
      <c r="K120" s="36" t="str">
        <f>HYPERLINK("https://drive.google.com/open?id=1lpksgYbRX2kD7LXLk62B-LSnd8tSXz2k","Click here to download the syllabus")</f>
        <v>Click here to download the syllabus</v>
      </c>
    </row>
    <row r="121" spans="1:11" ht="15">
      <c r="A121" s="27" t="s">
        <v>27</v>
      </c>
      <c r="B121" s="28" t="s">
        <v>385</v>
      </c>
      <c r="C121" s="28" t="s">
        <v>386</v>
      </c>
      <c r="D121" s="28" t="s">
        <v>387</v>
      </c>
      <c r="E121" s="28" t="s">
        <v>4</v>
      </c>
      <c r="F121" s="29">
        <v>43311</v>
      </c>
      <c r="G121" s="30">
        <v>43373</v>
      </c>
      <c r="H121" s="28" t="s">
        <v>23</v>
      </c>
      <c r="I121" s="31"/>
      <c r="J121" s="31"/>
      <c r="K121" s="36" t="str">
        <f>HYPERLINK("https://drive.google.com/open?id=1qTOlHJSEAzSY7-nE58kIHunAhTDJPimJ","Click here to download the syllabus")</f>
        <v>Click here to download the syllabus</v>
      </c>
    </row>
    <row r="122" spans="1:11" ht="15">
      <c r="A122" s="27" t="s">
        <v>27</v>
      </c>
      <c r="B122" s="28" t="s">
        <v>388</v>
      </c>
      <c r="C122" s="28" t="s">
        <v>389</v>
      </c>
      <c r="D122" s="28" t="s">
        <v>144</v>
      </c>
      <c r="E122" s="33" t="s">
        <v>7</v>
      </c>
      <c r="F122" s="29">
        <v>43290</v>
      </c>
      <c r="G122" s="30">
        <v>43380</v>
      </c>
      <c r="H122" s="28" t="s">
        <v>25</v>
      </c>
      <c r="I122" s="34" t="s">
        <v>390</v>
      </c>
      <c r="J122" s="34" t="s">
        <v>391</v>
      </c>
      <c r="K122" s="31"/>
    </row>
    <row r="123" spans="1:11" ht="15">
      <c r="A123" s="27" t="s">
        <v>27</v>
      </c>
      <c r="B123" s="28" t="s">
        <v>392</v>
      </c>
      <c r="C123" s="28" t="s">
        <v>393</v>
      </c>
      <c r="D123" s="28" t="s">
        <v>144</v>
      </c>
      <c r="E123" s="33" t="s">
        <v>7</v>
      </c>
      <c r="F123" s="29">
        <v>43290</v>
      </c>
      <c r="G123" s="30">
        <v>43380</v>
      </c>
      <c r="H123" s="28" t="s">
        <v>23</v>
      </c>
      <c r="I123" s="31"/>
      <c r="J123" s="31"/>
      <c r="K123" s="36" t="str">
        <f>HYPERLINK("https://drive.google.com/open?id=1aEIJHhsirIee18M7AkjX0_K6AnwI_N05","Click here to download the syllabus")</f>
        <v>Click here to download the syllabus</v>
      </c>
    </row>
    <row r="124" spans="1:11" ht="15">
      <c r="A124" s="27" t="s">
        <v>27</v>
      </c>
      <c r="B124" s="28" t="s">
        <v>394</v>
      </c>
      <c r="C124" s="28" t="s">
        <v>393</v>
      </c>
      <c r="D124" s="28" t="s">
        <v>144</v>
      </c>
      <c r="E124" s="33" t="s">
        <v>7</v>
      </c>
      <c r="F124" s="29">
        <v>43290</v>
      </c>
      <c r="G124" s="30">
        <v>43380</v>
      </c>
      <c r="H124" s="28" t="s">
        <v>23</v>
      </c>
      <c r="I124" s="31"/>
      <c r="J124" s="31"/>
      <c r="K124" s="36" t="str">
        <f>HYPERLINK("https://drive.google.com/open?id=1frFXlmXrc6V7NA6mGd3v09A2RJRcOoK7","Click here to download the syllabus")</f>
        <v>Click here to download the syllabus</v>
      </c>
    </row>
    <row r="125" spans="1:11" ht="15">
      <c r="A125" s="37" t="s">
        <v>27</v>
      </c>
      <c r="B125" s="35" t="s">
        <v>395</v>
      </c>
      <c r="C125" s="35" t="s">
        <v>396</v>
      </c>
      <c r="D125" s="35" t="s">
        <v>144</v>
      </c>
      <c r="E125" s="28" t="s">
        <v>4</v>
      </c>
      <c r="F125" s="29">
        <v>43311</v>
      </c>
      <c r="G125" s="30">
        <v>43373</v>
      </c>
      <c r="H125" s="35" t="s">
        <v>23</v>
      </c>
      <c r="I125" s="31"/>
      <c r="J125" s="31"/>
      <c r="K125" s="36" t="str">
        <f>HYPERLINK("https://drive.google.com/open?id=1WV7RpWzq0M4bA5h0H8q0k40EtvCie3dS","Click here to download the syllabus")</f>
        <v>Click here to download the syllabus</v>
      </c>
    </row>
    <row r="126" spans="1:11" ht="15">
      <c r="A126" s="27" t="s">
        <v>27</v>
      </c>
      <c r="B126" s="28" t="s">
        <v>397</v>
      </c>
      <c r="C126" s="28" t="s">
        <v>398</v>
      </c>
      <c r="D126" s="28" t="s">
        <v>196</v>
      </c>
      <c r="E126" s="33" t="s">
        <v>7</v>
      </c>
      <c r="F126" s="29">
        <v>43290</v>
      </c>
      <c r="G126" s="30">
        <v>43380</v>
      </c>
      <c r="H126" s="38" t="s">
        <v>25</v>
      </c>
      <c r="I126" s="31"/>
      <c r="J126" s="34" t="s">
        <v>399</v>
      </c>
      <c r="K126" s="31"/>
    </row>
    <row r="127" spans="1:11" ht="15">
      <c r="A127" s="27" t="s">
        <v>27</v>
      </c>
      <c r="B127" s="28" t="s">
        <v>400</v>
      </c>
      <c r="C127" s="28" t="s">
        <v>401</v>
      </c>
      <c r="D127" s="28" t="s">
        <v>60</v>
      </c>
      <c r="E127" s="33" t="s">
        <v>7</v>
      </c>
      <c r="F127" s="29">
        <v>43290</v>
      </c>
      <c r="G127" s="30">
        <v>43380</v>
      </c>
      <c r="H127" s="28" t="s">
        <v>25</v>
      </c>
      <c r="I127" s="34" t="s">
        <v>402</v>
      </c>
      <c r="J127" s="34" t="s">
        <v>403</v>
      </c>
      <c r="K127" s="31"/>
    </row>
    <row r="128" spans="1:11" ht="15">
      <c r="A128" s="27" t="s">
        <v>27</v>
      </c>
      <c r="B128" s="28" t="s">
        <v>404</v>
      </c>
      <c r="C128" s="28" t="s">
        <v>405</v>
      </c>
      <c r="D128" s="28" t="s">
        <v>99</v>
      </c>
      <c r="E128" s="33" t="s">
        <v>7</v>
      </c>
      <c r="F128" s="29">
        <v>43290</v>
      </c>
      <c r="G128" s="30">
        <v>43380</v>
      </c>
      <c r="H128" s="28" t="s">
        <v>23</v>
      </c>
      <c r="I128" s="31"/>
      <c r="J128" s="31"/>
      <c r="K128" s="36" t="str">
        <f>HYPERLINK("https://drive.google.com/open?id=10gq4WYOkVBkhqk7dc2BrlkTAa5Jl1LSO","Click here to download the syllabus")</f>
        <v>Click here to download the syllabus</v>
      </c>
    </row>
    <row r="129" spans="1:11" ht="15">
      <c r="A129" s="27" t="s">
        <v>27</v>
      </c>
      <c r="B129" s="28" t="s">
        <v>406</v>
      </c>
      <c r="C129" s="28" t="s">
        <v>407</v>
      </c>
      <c r="D129" s="28" t="s">
        <v>79</v>
      </c>
      <c r="E129" s="28" t="s">
        <v>4</v>
      </c>
      <c r="F129" s="29">
        <v>43311</v>
      </c>
      <c r="G129" s="30">
        <v>43373</v>
      </c>
      <c r="H129" s="28" t="s">
        <v>23</v>
      </c>
      <c r="I129" s="31"/>
      <c r="J129" s="31"/>
      <c r="K129" s="31"/>
    </row>
    <row r="130" spans="1:11" ht="15">
      <c r="A130" s="27" t="s">
        <v>27</v>
      </c>
      <c r="B130" s="28" t="s">
        <v>408</v>
      </c>
      <c r="C130" s="28" t="s">
        <v>409</v>
      </c>
      <c r="D130" s="28" t="s">
        <v>147</v>
      </c>
      <c r="E130" s="28" t="s">
        <v>4</v>
      </c>
      <c r="F130" s="29">
        <v>43311</v>
      </c>
      <c r="G130" s="30">
        <v>43373</v>
      </c>
      <c r="H130" s="28" t="s">
        <v>23</v>
      </c>
      <c r="I130" s="31"/>
      <c r="J130" s="31"/>
      <c r="K130" s="31"/>
    </row>
    <row r="131" spans="1:11" ht="15">
      <c r="A131" s="27" t="s">
        <v>27</v>
      </c>
      <c r="B131" s="28" t="s">
        <v>410</v>
      </c>
      <c r="C131" s="28" t="s">
        <v>411</v>
      </c>
      <c r="D131" s="28" t="s">
        <v>79</v>
      </c>
      <c r="E131" s="28" t="s">
        <v>4</v>
      </c>
      <c r="F131" s="29">
        <v>43311</v>
      </c>
      <c r="G131" s="30">
        <v>43373</v>
      </c>
      <c r="H131" s="28" t="s">
        <v>23</v>
      </c>
      <c r="I131" s="31"/>
      <c r="J131" s="31"/>
      <c r="K131" s="31"/>
    </row>
    <row r="132" spans="1:11" ht="15">
      <c r="A132" s="27" t="s">
        <v>27</v>
      </c>
      <c r="B132" s="28" t="s">
        <v>412</v>
      </c>
      <c r="C132" s="28" t="s">
        <v>413</v>
      </c>
      <c r="D132" s="28" t="s">
        <v>196</v>
      </c>
      <c r="E132" s="33" t="s">
        <v>7</v>
      </c>
      <c r="F132" s="29">
        <v>43290</v>
      </c>
      <c r="G132" s="30">
        <v>43380</v>
      </c>
      <c r="H132" s="28" t="s">
        <v>23</v>
      </c>
      <c r="I132" s="31"/>
      <c r="J132" s="31"/>
      <c r="K132" s="31"/>
    </row>
    <row r="133" spans="1:11" ht="15">
      <c r="A133" s="27" t="s">
        <v>27</v>
      </c>
      <c r="B133" s="28" t="s">
        <v>414</v>
      </c>
      <c r="C133" s="28" t="s">
        <v>415</v>
      </c>
      <c r="D133" s="28" t="s">
        <v>196</v>
      </c>
      <c r="E133" s="28" t="s">
        <v>10</v>
      </c>
      <c r="F133" s="29">
        <v>43311</v>
      </c>
      <c r="G133" s="30">
        <v>43373</v>
      </c>
      <c r="H133" s="28" t="s">
        <v>23</v>
      </c>
      <c r="I133" s="31"/>
      <c r="J133" s="31"/>
      <c r="K133" s="31"/>
    </row>
    <row r="134" spans="1:11" ht="15">
      <c r="A134" s="27" t="s">
        <v>28</v>
      </c>
      <c r="B134" s="28" t="s">
        <v>416</v>
      </c>
      <c r="C134" s="28" t="s">
        <v>417</v>
      </c>
      <c r="D134" s="28" t="s">
        <v>99</v>
      </c>
      <c r="E134" s="28" t="s">
        <v>4</v>
      </c>
      <c r="F134" s="29">
        <v>43311</v>
      </c>
      <c r="G134" s="30">
        <v>43373</v>
      </c>
      <c r="H134" s="28" t="s">
        <v>25</v>
      </c>
      <c r="I134" s="34" t="s">
        <v>418</v>
      </c>
      <c r="J134" s="34" t="s">
        <v>419</v>
      </c>
      <c r="K134" s="31"/>
    </row>
    <row r="135" spans="1:11" ht="15">
      <c r="A135" s="27" t="s">
        <v>28</v>
      </c>
      <c r="B135" s="28" t="s">
        <v>420</v>
      </c>
      <c r="C135" s="28" t="s">
        <v>417</v>
      </c>
      <c r="D135" s="28" t="s">
        <v>99</v>
      </c>
      <c r="E135" s="33" t="s">
        <v>7</v>
      </c>
      <c r="F135" s="29">
        <v>43290</v>
      </c>
      <c r="G135" s="30">
        <v>43380</v>
      </c>
      <c r="H135" s="28" t="s">
        <v>25</v>
      </c>
      <c r="I135" s="34" t="s">
        <v>421</v>
      </c>
      <c r="J135" s="34" t="s">
        <v>422</v>
      </c>
      <c r="K135" s="31"/>
    </row>
    <row r="136" spans="1:11" ht="15">
      <c r="A136" s="27" t="s">
        <v>28</v>
      </c>
      <c r="B136" s="28" t="s">
        <v>423</v>
      </c>
      <c r="C136" s="28" t="s">
        <v>424</v>
      </c>
      <c r="D136" s="28" t="s">
        <v>79</v>
      </c>
      <c r="E136" s="33" t="s">
        <v>7</v>
      </c>
      <c r="F136" s="29">
        <v>43290</v>
      </c>
      <c r="G136" s="30">
        <v>43380</v>
      </c>
      <c r="H136" s="28" t="s">
        <v>25</v>
      </c>
      <c r="I136" s="34" t="s">
        <v>425</v>
      </c>
      <c r="J136" s="34" t="s">
        <v>426</v>
      </c>
      <c r="K136" s="31"/>
    </row>
    <row r="137" spans="1:11" ht="15">
      <c r="A137" s="27" t="s">
        <v>28</v>
      </c>
      <c r="B137" s="28" t="s">
        <v>427</v>
      </c>
      <c r="C137" s="28" t="s">
        <v>428</v>
      </c>
      <c r="D137" s="28" t="s">
        <v>50</v>
      </c>
      <c r="E137" s="28" t="s">
        <v>4</v>
      </c>
      <c r="F137" s="29">
        <v>43311</v>
      </c>
      <c r="G137" s="30">
        <v>43373</v>
      </c>
      <c r="H137" s="28" t="s">
        <v>25</v>
      </c>
      <c r="I137" s="34" t="s">
        <v>429</v>
      </c>
      <c r="J137" s="34" t="s">
        <v>430</v>
      </c>
      <c r="K137" s="31"/>
    </row>
    <row r="138" spans="1:11" ht="15">
      <c r="A138" s="27" t="s">
        <v>28</v>
      </c>
      <c r="B138" s="28" t="s">
        <v>431</v>
      </c>
      <c r="C138" s="28" t="s">
        <v>432</v>
      </c>
      <c r="D138" s="28" t="s">
        <v>50</v>
      </c>
      <c r="E138" s="28" t="s">
        <v>4</v>
      </c>
      <c r="F138" s="29">
        <v>43311</v>
      </c>
      <c r="G138" s="30">
        <v>43373</v>
      </c>
      <c r="H138" s="28" t="s">
        <v>23</v>
      </c>
      <c r="I138" s="31"/>
      <c r="J138" s="31"/>
      <c r="K138" s="31"/>
    </row>
    <row r="139" spans="1:11" ht="15">
      <c r="A139" s="27" t="s">
        <v>28</v>
      </c>
      <c r="B139" s="28" t="s">
        <v>433</v>
      </c>
      <c r="C139" s="28" t="s">
        <v>434</v>
      </c>
      <c r="D139" s="28" t="s">
        <v>99</v>
      </c>
      <c r="E139" s="33" t="s">
        <v>7</v>
      </c>
      <c r="F139" s="29">
        <v>43290</v>
      </c>
      <c r="G139" s="30">
        <v>43380</v>
      </c>
      <c r="H139" s="28" t="s">
        <v>25</v>
      </c>
      <c r="I139" s="34" t="s">
        <v>435</v>
      </c>
      <c r="J139" s="34" t="s">
        <v>436</v>
      </c>
      <c r="K139" s="31"/>
    </row>
    <row r="140" spans="1:11" ht="15">
      <c r="A140" s="27" t="s">
        <v>28</v>
      </c>
      <c r="B140" s="28" t="s">
        <v>437</v>
      </c>
      <c r="C140" s="28" t="s">
        <v>434</v>
      </c>
      <c r="D140" s="28" t="s">
        <v>99</v>
      </c>
      <c r="E140" s="33" t="s">
        <v>7</v>
      </c>
      <c r="F140" s="29">
        <v>43290</v>
      </c>
      <c r="G140" s="30">
        <v>43380</v>
      </c>
      <c r="H140" s="28" t="s">
        <v>23</v>
      </c>
      <c r="I140" s="31"/>
      <c r="J140" s="31"/>
      <c r="K140" s="36" t="str">
        <f>HYPERLINK("https://drive.google.com/open?id=1qytUgaRJ5bZbsJi_v3KFPD7_K1h3IXfN","Click here to download the syllabus")</f>
        <v>Click here to download the syllabus</v>
      </c>
    </row>
    <row r="141" spans="1:11" ht="15">
      <c r="A141" s="27" t="s">
        <v>28</v>
      </c>
      <c r="B141" s="28" t="s">
        <v>438</v>
      </c>
      <c r="C141" s="28" t="s">
        <v>439</v>
      </c>
      <c r="D141" s="28" t="s">
        <v>99</v>
      </c>
      <c r="E141" s="33" t="s">
        <v>7</v>
      </c>
      <c r="F141" s="29">
        <v>43290</v>
      </c>
      <c r="G141" s="30">
        <v>43380</v>
      </c>
      <c r="H141" s="28" t="s">
        <v>25</v>
      </c>
      <c r="I141" s="34" t="s">
        <v>440</v>
      </c>
      <c r="J141" s="34" t="s">
        <v>441</v>
      </c>
      <c r="K141" s="31"/>
    </row>
    <row r="142" spans="1:11" ht="15">
      <c r="A142" s="27" t="s">
        <v>28</v>
      </c>
      <c r="B142" s="28" t="s">
        <v>442</v>
      </c>
      <c r="C142" s="28" t="s">
        <v>443</v>
      </c>
      <c r="D142" s="28" t="s">
        <v>60</v>
      </c>
      <c r="E142" s="28" t="s">
        <v>10</v>
      </c>
      <c r="F142" s="29">
        <v>43318</v>
      </c>
      <c r="G142" s="30">
        <v>43380</v>
      </c>
      <c r="H142" s="28" t="s">
        <v>23</v>
      </c>
      <c r="I142" s="31"/>
      <c r="J142" s="31"/>
      <c r="K142" s="36" t="str">
        <f>HYPERLINK("https://drive.google.com/open?id=1tNSvU3ksW2Rp3pSSAbTaaATM44IO1-Xo","Click here to download the syllabus")</f>
        <v>Click here to download the syllabus</v>
      </c>
    </row>
    <row r="143" spans="1:11" ht="15">
      <c r="A143" s="27" t="s">
        <v>28</v>
      </c>
      <c r="B143" s="28" t="s">
        <v>444</v>
      </c>
      <c r="C143" s="28" t="s">
        <v>445</v>
      </c>
      <c r="D143" s="28" t="s">
        <v>60</v>
      </c>
      <c r="E143" s="28" t="s">
        <v>10</v>
      </c>
      <c r="F143" s="29">
        <v>43318</v>
      </c>
      <c r="G143" s="30">
        <v>43380</v>
      </c>
      <c r="H143" s="28" t="s">
        <v>23</v>
      </c>
      <c r="I143" s="31"/>
      <c r="J143" s="31"/>
      <c r="K143" s="36" t="str">
        <f>HYPERLINK("https://drive.google.com/open?id=1CQUTbZT82SdqLOpNCOhfYgIc-aVs3bJY","Click here to download the syllabus")</f>
        <v>Click here to download the syllabus</v>
      </c>
    </row>
    <row r="144" spans="1:11" ht="15">
      <c r="A144" s="27" t="s">
        <v>28</v>
      </c>
      <c r="B144" s="28" t="s">
        <v>446</v>
      </c>
      <c r="C144" s="28" t="s">
        <v>447</v>
      </c>
      <c r="D144" s="28" t="s">
        <v>50</v>
      </c>
      <c r="E144" s="28" t="s">
        <v>10</v>
      </c>
      <c r="F144" s="29">
        <v>43311</v>
      </c>
      <c r="G144" s="30">
        <v>43373</v>
      </c>
      <c r="H144" s="28" t="s">
        <v>23</v>
      </c>
      <c r="I144" s="31"/>
      <c r="J144" s="31"/>
      <c r="K144" s="31"/>
    </row>
    <row r="145" spans="1:11" ht="15">
      <c r="A145" s="27" t="s">
        <v>28</v>
      </c>
      <c r="B145" s="62" t="s">
        <v>448</v>
      </c>
      <c r="C145" s="28" t="s">
        <v>449</v>
      </c>
      <c r="D145" s="28" t="s">
        <v>60</v>
      </c>
      <c r="E145" s="28" t="s">
        <v>10</v>
      </c>
      <c r="F145" s="29">
        <v>43318</v>
      </c>
      <c r="G145" s="30">
        <v>43380</v>
      </c>
      <c r="H145" s="28" t="s">
        <v>25</v>
      </c>
      <c r="I145" s="34" t="s">
        <v>450</v>
      </c>
      <c r="J145" s="34" t="s">
        <v>451</v>
      </c>
      <c r="K145" s="31"/>
    </row>
    <row r="146" spans="1:11" ht="15">
      <c r="A146" s="27" t="s">
        <v>28</v>
      </c>
      <c r="B146" s="28" t="s">
        <v>452</v>
      </c>
      <c r="C146" s="28" t="s">
        <v>453</v>
      </c>
      <c r="D146" s="28" t="s">
        <v>99</v>
      </c>
      <c r="E146" s="33" t="s">
        <v>7</v>
      </c>
      <c r="F146" s="29">
        <v>43290</v>
      </c>
      <c r="G146" s="30">
        <v>43380</v>
      </c>
      <c r="H146" s="28" t="s">
        <v>23</v>
      </c>
      <c r="I146" s="31"/>
      <c r="J146" s="31"/>
      <c r="K146" s="36" t="str">
        <f>HYPERLINK("https://drive.google.com/open?id=1MwnoXiSP8X0u96WtWzB4cry-JBv5nJ__","Click here to download the syllabus")</f>
        <v>Click here to download the syllabus</v>
      </c>
    </row>
    <row r="147" spans="1:11" ht="15">
      <c r="A147" s="27" t="s">
        <v>28</v>
      </c>
      <c r="B147" s="28" t="s">
        <v>454</v>
      </c>
      <c r="C147" s="28" t="s">
        <v>455</v>
      </c>
      <c r="D147" s="28" t="s">
        <v>147</v>
      </c>
      <c r="E147" s="33" t="s">
        <v>7</v>
      </c>
      <c r="F147" s="29">
        <v>43290</v>
      </c>
      <c r="G147" s="30">
        <v>43380</v>
      </c>
      <c r="H147" s="28" t="s">
        <v>23</v>
      </c>
      <c r="I147" s="31"/>
      <c r="J147" s="31"/>
      <c r="K147" s="31"/>
    </row>
    <row r="148" spans="1:11" ht="15">
      <c r="A148" s="27" t="s">
        <v>28</v>
      </c>
      <c r="B148" s="28" t="s">
        <v>456</v>
      </c>
      <c r="C148" s="28" t="s">
        <v>457</v>
      </c>
      <c r="D148" s="28" t="s">
        <v>50</v>
      </c>
      <c r="E148" s="28" t="s">
        <v>10</v>
      </c>
      <c r="F148" s="29">
        <v>43311</v>
      </c>
      <c r="G148" s="30">
        <v>43373</v>
      </c>
      <c r="H148" s="28" t="s">
        <v>25</v>
      </c>
      <c r="I148" s="34" t="s">
        <v>458</v>
      </c>
      <c r="J148" s="34" t="s">
        <v>459</v>
      </c>
      <c r="K148" s="31"/>
    </row>
    <row r="149" spans="1:11" ht="15">
      <c r="A149" s="27" t="s">
        <v>28</v>
      </c>
      <c r="B149" s="28" t="s">
        <v>460</v>
      </c>
      <c r="C149" s="28" t="s">
        <v>461</v>
      </c>
      <c r="D149" s="28" t="s">
        <v>50</v>
      </c>
      <c r="E149" s="28" t="s">
        <v>10</v>
      </c>
      <c r="F149" s="29">
        <v>43311</v>
      </c>
      <c r="G149" s="30">
        <v>43373</v>
      </c>
      <c r="H149" s="28" t="s">
        <v>25</v>
      </c>
      <c r="I149" s="34" t="s">
        <v>462</v>
      </c>
      <c r="J149" s="34" t="s">
        <v>463</v>
      </c>
      <c r="K149" s="31"/>
    </row>
    <row r="150" spans="1:11" ht="15">
      <c r="A150" s="27" t="s">
        <v>28</v>
      </c>
      <c r="B150" s="28" t="s">
        <v>464</v>
      </c>
      <c r="C150" s="28" t="s">
        <v>465</v>
      </c>
      <c r="D150" s="28" t="s">
        <v>147</v>
      </c>
      <c r="E150" s="28" t="s">
        <v>4</v>
      </c>
      <c r="F150" s="29">
        <v>43311</v>
      </c>
      <c r="G150" s="30">
        <v>43373</v>
      </c>
      <c r="H150" s="28" t="s">
        <v>23</v>
      </c>
      <c r="I150" s="31"/>
      <c r="J150" s="31"/>
      <c r="K150" s="44" t="str">
        <f>HYPERLINK("https://drive.google.com/open?id=1QDkxDjdXiiZ-gn2WiK0BaauFS7WZb9HW","Click here to download the sylabus")</f>
        <v>Click here to download the sylabus</v>
      </c>
    </row>
    <row r="151" spans="1:11" ht="15">
      <c r="A151" s="27" t="s">
        <v>28</v>
      </c>
      <c r="B151" s="28" t="s">
        <v>466</v>
      </c>
      <c r="C151" s="28" t="s">
        <v>467</v>
      </c>
      <c r="D151" s="28" t="s">
        <v>60</v>
      </c>
      <c r="E151" s="28" t="s">
        <v>4</v>
      </c>
      <c r="F151" s="29">
        <v>43311</v>
      </c>
      <c r="G151" s="30">
        <v>43373</v>
      </c>
      <c r="H151" s="28" t="s">
        <v>25</v>
      </c>
      <c r="I151" s="34" t="s">
        <v>468</v>
      </c>
      <c r="J151" s="34" t="s">
        <v>469</v>
      </c>
      <c r="K151" s="31"/>
    </row>
    <row r="152" spans="1:11" ht="15">
      <c r="A152" s="27" t="s">
        <v>28</v>
      </c>
      <c r="B152" s="28" t="s">
        <v>470</v>
      </c>
      <c r="C152" s="28" t="s">
        <v>471</v>
      </c>
      <c r="D152" s="28" t="s">
        <v>99</v>
      </c>
      <c r="E152" s="33" t="s">
        <v>7</v>
      </c>
      <c r="F152" s="29">
        <v>43290</v>
      </c>
      <c r="G152" s="30">
        <v>43380</v>
      </c>
      <c r="H152" s="28" t="s">
        <v>23</v>
      </c>
      <c r="I152" s="31"/>
      <c r="J152" s="31"/>
      <c r="K152" s="36" t="str">
        <f>HYPERLINK("https://drive.google.com/open?id=1aVpFIKp3cYfsxVV3fvBXL1Mnow6A1l7P","Click here to download the syllabus")</f>
        <v>Click here to download the syllabus</v>
      </c>
    </row>
    <row r="153" spans="1:11" ht="15">
      <c r="A153" s="27" t="s">
        <v>29</v>
      </c>
      <c r="B153" s="28" t="s">
        <v>472</v>
      </c>
      <c r="C153" s="28" t="s">
        <v>473</v>
      </c>
      <c r="D153" s="28" t="s">
        <v>147</v>
      </c>
      <c r="E153" s="28" t="s">
        <v>4</v>
      </c>
      <c r="F153" s="29">
        <v>43311</v>
      </c>
      <c r="G153" s="30">
        <v>43373</v>
      </c>
      <c r="H153" s="28" t="s">
        <v>23</v>
      </c>
      <c r="I153" s="31"/>
      <c r="J153" s="31"/>
      <c r="K153" s="31"/>
    </row>
    <row r="154" spans="1:11" ht="15">
      <c r="A154" s="27" t="s">
        <v>29</v>
      </c>
      <c r="B154" s="28" t="s">
        <v>474</v>
      </c>
      <c r="C154" s="28" t="s">
        <v>475</v>
      </c>
      <c r="D154" s="28" t="s">
        <v>50</v>
      </c>
      <c r="E154" s="28" t="s">
        <v>4</v>
      </c>
      <c r="F154" s="29">
        <v>43311</v>
      </c>
      <c r="G154" s="30">
        <v>43373</v>
      </c>
      <c r="H154" s="28" t="s">
        <v>23</v>
      </c>
      <c r="I154" s="31"/>
      <c r="J154" s="31"/>
      <c r="K154" s="36" t="str">
        <f>HYPERLINK("https://drive.google.com/open?id=1AzwHFREwdDWhHZH140w_KNMNf2x-11Dz","Click here to download the syllabus")</f>
        <v>Click here to download the syllabus</v>
      </c>
    </row>
    <row r="155" spans="1:11" ht="15">
      <c r="A155" s="27" t="s">
        <v>29</v>
      </c>
      <c r="B155" s="28" t="s">
        <v>476</v>
      </c>
      <c r="C155" s="28" t="s">
        <v>477</v>
      </c>
      <c r="D155" s="28" t="s">
        <v>50</v>
      </c>
      <c r="E155" s="28" t="s">
        <v>4</v>
      </c>
      <c r="F155" s="29">
        <v>43318</v>
      </c>
      <c r="G155" s="30">
        <v>43380</v>
      </c>
      <c r="H155" s="28" t="s">
        <v>23</v>
      </c>
      <c r="I155" s="31"/>
      <c r="J155" s="31"/>
      <c r="K155" s="31"/>
    </row>
    <row r="156" spans="1:11" ht="15">
      <c r="A156" s="27" t="s">
        <v>29</v>
      </c>
      <c r="B156" s="28" t="s">
        <v>478</v>
      </c>
      <c r="C156" s="28" t="s">
        <v>479</v>
      </c>
      <c r="D156" s="28" t="s">
        <v>60</v>
      </c>
      <c r="E156" s="33" t="s">
        <v>7</v>
      </c>
      <c r="F156" s="29">
        <v>43290</v>
      </c>
      <c r="G156" s="30">
        <v>43380</v>
      </c>
      <c r="H156" s="28" t="s">
        <v>23</v>
      </c>
      <c r="I156" s="31"/>
      <c r="J156" s="31"/>
      <c r="K156" s="36" t="str">
        <f>HYPERLINK("https://drive.google.com/open?id=1jB_qwqd9rE6yUrqT4TwNy-k35BHcvyfP","Click here to download the syllabus")</f>
        <v>Click here to download the syllabus</v>
      </c>
    </row>
    <row r="157" spans="1:11" ht="15">
      <c r="A157" s="27" t="s">
        <v>29</v>
      </c>
      <c r="B157" s="28" t="s">
        <v>480</v>
      </c>
      <c r="C157" s="28" t="s">
        <v>481</v>
      </c>
      <c r="D157" s="28" t="s">
        <v>60</v>
      </c>
      <c r="E157" s="28" t="s">
        <v>4</v>
      </c>
      <c r="F157" s="29">
        <v>43318</v>
      </c>
      <c r="G157" s="30">
        <v>43380</v>
      </c>
      <c r="H157" s="28" t="s">
        <v>23</v>
      </c>
      <c r="I157" s="31"/>
      <c r="J157" s="31"/>
      <c r="K157" s="36" t="str">
        <f>HYPERLINK("https://drive.google.com/open?id=12uSkgrpIEd_Z7mbHelqbGgp6tt7vU-CM","Click here to download the syllabus")</f>
        <v>Click here to download the syllabus</v>
      </c>
    </row>
    <row r="158" spans="1:11" ht="15">
      <c r="A158" s="27" t="s">
        <v>29</v>
      </c>
      <c r="B158" s="28" t="s">
        <v>482</v>
      </c>
      <c r="C158" s="28" t="s">
        <v>483</v>
      </c>
      <c r="D158" s="28" t="s">
        <v>60</v>
      </c>
      <c r="E158" s="33" t="s">
        <v>7</v>
      </c>
      <c r="F158" s="29">
        <v>43290</v>
      </c>
      <c r="G158" s="30">
        <v>43380</v>
      </c>
      <c r="H158" s="28" t="s">
        <v>25</v>
      </c>
      <c r="I158" s="34" t="s">
        <v>484</v>
      </c>
      <c r="J158" s="34" t="s">
        <v>485</v>
      </c>
      <c r="K158" s="31"/>
    </row>
    <row r="159" spans="1:11" ht="15">
      <c r="A159" s="27" t="s">
        <v>29</v>
      </c>
      <c r="B159" s="28" t="s">
        <v>486</v>
      </c>
      <c r="C159" s="28" t="s">
        <v>487</v>
      </c>
      <c r="D159" s="28" t="s">
        <v>60</v>
      </c>
      <c r="E159" s="28" t="s">
        <v>4</v>
      </c>
      <c r="F159" s="29">
        <v>43311</v>
      </c>
      <c r="G159" s="30">
        <v>43373</v>
      </c>
      <c r="H159" s="28" t="s">
        <v>25</v>
      </c>
      <c r="I159" s="34" t="s">
        <v>488</v>
      </c>
      <c r="J159" s="34" t="s">
        <v>489</v>
      </c>
      <c r="K159" s="31"/>
    </row>
    <row r="160" spans="1:11" ht="15">
      <c r="A160" s="27" t="s">
        <v>29</v>
      </c>
      <c r="B160" s="28" t="s">
        <v>490</v>
      </c>
      <c r="C160" s="28" t="s">
        <v>491</v>
      </c>
      <c r="D160" s="28" t="s">
        <v>79</v>
      </c>
      <c r="E160" s="33" t="s">
        <v>7</v>
      </c>
      <c r="F160" s="29">
        <v>43290</v>
      </c>
      <c r="G160" s="30">
        <v>43380</v>
      </c>
      <c r="H160" s="28" t="s">
        <v>25</v>
      </c>
      <c r="I160" s="34" t="s">
        <v>492</v>
      </c>
      <c r="J160" s="34" t="s">
        <v>493</v>
      </c>
      <c r="K160" s="31"/>
    </row>
    <row r="161" spans="1:11" ht="15">
      <c r="A161" s="27" t="s">
        <v>29</v>
      </c>
      <c r="B161" s="28" t="s">
        <v>494</v>
      </c>
      <c r="C161" s="28" t="s">
        <v>495</v>
      </c>
      <c r="D161" s="28" t="s">
        <v>60</v>
      </c>
      <c r="E161" s="28" t="s">
        <v>10</v>
      </c>
      <c r="F161" s="29">
        <v>43318</v>
      </c>
      <c r="G161" s="30">
        <v>43380</v>
      </c>
      <c r="H161" s="38" t="s">
        <v>25</v>
      </c>
      <c r="I161" s="31"/>
      <c r="J161" s="34" t="s">
        <v>496</v>
      </c>
      <c r="K161" s="31"/>
    </row>
    <row r="162" spans="1:11" ht="15">
      <c r="A162" s="27" t="s">
        <v>29</v>
      </c>
      <c r="B162" s="28" t="s">
        <v>497</v>
      </c>
      <c r="C162" s="28" t="s">
        <v>498</v>
      </c>
      <c r="D162" s="28" t="s">
        <v>50</v>
      </c>
      <c r="E162" s="28" t="s">
        <v>4</v>
      </c>
      <c r="F162" s="29">
        <v>43311</v>
      </c>
      <c r="G162" s="30">
        <v>43373</v>
      </c>
      <c r="H162" s="28" t="s">
        <v>25</v>
      </c>
      <c r="I162" s="34" t="s">
        <v>499</v>
      </c>
      <c r="J162" s="34" t="s">
        <v>500</v>
      </c>
      <c r="K162" s="31"/>
    </row>
    <row r="163" spans="1:11" ht="15">
      <c r="A163" s="27" t="s">
        <v>29</v>
      </c>
      <c r="B163" s="28" t="s">
        <v>501</v>
      </c>
      <c r="C163" s="28" t="s">
        <v>502</v>
      </c>
      <c r="D163" s="28" t="s">
        <v>79</v>
      </c>
      <c r="E163" s="28" t="s">
        <v>4</v>
      </c>
      <c r="F163" s="29">
        <v>43311</v>
      </c>
      <c r="G163" s="30">
        <v>43373</v>
      </c>
      <c r="H163" s="28" t="s">
        <v>25</v>
      </c>
      <c r="I163" s="34" t="s">
        <v>503</v>
      </c>
      <c r="J163" s="34" t="s">
        <v>504</v>
      </c>
      <c r="K163" s="31"/>
    </row>
    <row r="164" spans="1:11" ht="15">
      <c r="A164" s="27" t="s">
        <v>29</v>
      </c>
      <c r="B164" s="28" t="s">
        <v>505</v>
      </c>
      <c r="C164" s="28" t="s">
        <v>506</v>
      </c>
      <c r="D164" s="28" t="s">
        <v>60</v>
      </c>
      <c r="E164" s="28" t="s">
        <v>4</v>
      </c>
      <c r="F164" s="29">
        <v>43311</v>
      </c>
      <c r="G164" s="30">
        <v>43373</v>
      </c>
      <c r="H164" s="28" t="s">
        <v>23</v>
      </c>
      <c r="I164" s="31"/>
      <c r="J164" s="31"/>
      <c r="K164" s="36" t="str">
        <f>HYPERLINK("https://drive.google.com/open?id=1epiLjgow0S2b7w-tOOf-l2SVRc6o_yCQ","Click here to download the syllabus")</f>
        <v>Click here to download the syllabus</v>
      </c>
    </row>
    <row r="165" spans="1:11" ht="15">
      <c r="A165" s="27" t="s">
        <v>29</v>
      </c>
      <c r="B165" s="28" t="s">
        <v>507</v>
      </c>
      <c r="C165" s="28" t="s">
        <v>508</v>
      </c>
      <c r="D165" s="28" t="s">
        <v>50</v>
      </c>
      <c r="E165" s="33" t="s">
        <v>7</v>
      </c>
      <c r="F165" s="29">
        <v>43290</v>
      </c>
      <c r="G165" s="30">
        <v>43380</v>
      </c>
      <c r="H165" s="28" t="s">
        <v>23</v>
      </c>
      <c r="I165" s="31"/>
      <c r="J165" s="31"/>
      <c r="K165" s="31"/>
    </row>
    <row r="166" spans="1:11" ht="15">
      <c r="A166" s="27" t="s">
        <v>29</v>
      </c>
      <c r="B166" s="28" t="s">
        <v>509</v>
      </c>
      <c r="C166" s="28" t="s">
        <v>510</v>
      </c>
      <c r="D166" s="28" t="s">
        <v>79</v>
      </c>
      <c r="E166" s="28" t="s">
        <v>10</v>
      </c>
      <c r="F166" s="29">
        <v>43311</v>
      </c>
      <c r="G166" s="30">
        <v>43373</v>
      </c>
      <c r="H166" s="28" t="s">
        <v>23</v>
      </c>
      <c r="I166" s="31"/>
      <c r="J166" s="31"/>
      <c r="K166" s="31"/>
    </row>
    <row r="167" spans="1:11" ht="15">
      <c r="A167" s="27" t="s">
        <v>29</v>
      </c>
      <c r="B167" s="28" t="s">
        <v>511</v>
      </c>
      <c r="C167" s="28" t="s">
        <v>512</v>
      </c>
      <c r="D167" s="28" t="s">
        <v>60</v>
      </c>
      <c r="E167" s="33" t="s">
        <v>7</v>
      </c>
      <c r="F167" s="29">
        <v>43290</v>
      </c>
      <c r="G167" s="30">
        <v>43380</v>
      </c>
      <c r="H167" s="28" t="s">
        <v>25</v>
      </c>
      <c r="I167" s="34" t="s">
        <v>513</v>
      </c>
      <c r="J167" s="34" t="s">
        <v>514</v>
      </c>
      <c r="K167" s="36" t="s">
        <v>515</v>
      </c>
    </row>
    <row r="168" spans="1:11" ht="15">
      <c r="A168" s="27" t="s">
        <v>29</v>
      </c>
      <c r="B168" s="28" t="s">
        <v>516</v>
      </c>
      <c r="C168" s="28" t="s">
        <v>517</v>
      </c>
      <c r="D168" s="28" t="s">
        <v>79</v>
      </c>
      <c r="E168" s="28" t="s">
        <v>4</v>
      </c>
      <c r="F168" s="29">
        <v>43311</v>
      </c>
      <c r="G168" s="30">
        <v>43373</v>
      </c>
      <c r="H168" s="28" t="s">
        <v>23</v>
      </c>
      <c r="I168" s="31"/>
      <c r="J168" s="31"/>
      <c r="K168" s="31"/>
    </row>
    <row r="169" spans="1:11" ht="15">
      <c r="A169" s="27" t="s">
        <v>29</v>
      </c>
      <c r="B169" s="28" t="s">
        <v>518</v>
      </c>
      <c r="C169" s="28" t="s">
        <v>519</v>
      </c>
      <c r="D169" s="28" t="s">
        <v>50</v>
      </c>
      <c r="E169" s="28" t="s">
        <v>4</v>
      </c>
      <c r="F169" s="29">
        <v>43318</v>
      </c>
      <c r="G169" s="30">
        <v>43380</v>
      </c>
      <c r="H169" s="28" t="s">
        <v>23</v>
      </c>
      <c r="I169" s="31"/>
      <c r="J169" s="31"/>
      <c r="K169" s="31"/>
    </row>
    <row r="170" spans="1:11" ht="15">
      <c r="A170" s="32" t="s">
        <v>29</v>
      </c>
      <c r="B170" s="33" t="s">
        <v>520</v>
      </c>
      <c r="C170" s="33" t="s">
        <v>521</v>
      </c>
      <c r="D170" s="28" t="s">
        <v>50</v>
      </c>
      <c r="E170" s="33" t="s">
        <v>4</v>
      </c>
      <c r="F170" s="29">
        <v>43318</v>
      </c>
      <c r="G170" s="30">
        <v>43380</v>
      </c>
      <c r="H170" s="28" t="s">
        <v>25</v>
      </c>
      <c r="I170" s="34" t="s">
        <v>522</v>
      </c>
      <c r="J170" s="34" t="s">
        <v>523</v>
      </c>
      <c r="K170" s="31"/>
    </row>
    <row r="171" spans="1:11" ht="15">
      <c r="A171" s="32" t="s">
        <v>29</v>
      </c>
      <c r="B171" s="33" t="s">
        <v>524</v>
      </c>
      <c r="C171" s="33" t="s">
        <v>508</v>
      </c>
      <c r="D171" s="28" t="s">
        <v>50</v>
      </c>
      <c r="E171" s="28" t="s">
        <v>4</v>
      </c>
      <c r="F171" s="29">
        <v>43311</v>
      </c>
      <c r="G171" s="30">
        <v>43373</v>
      </c>
      <c r="H171" s="28" t="s">
        <v>25</v>
      </c>
      <c r="I171" s="34" t="s">
        <v>525</v>
      </c>
      <c r="J171" s="34" t="s">
        <v>526</v>
      </c>
      <c r="K171" s="31"/>
    </row>
    <row r="172" spans="1:11" ht="15">
      <c r="A172" s="27" t="s">
        <v>29</v>
      </c>
      <c r="B172" s="28" t="s">
        <v>527</v>
      </c>
      <c r="C172" s="28" t="s">
        <v>528</v>
      </c>
      <c r="D172" s="28" t="s">
        <v>79</v>
      </c>
      <c r="E172" s="33" t="s">
        <v>7</v>
      </c>
      <c r="F172" s="29">
        <v>43290</v>
      </c>
      <c r="G172" s="30">
        <v>43380</v>
      </c>
      <c r="H172" s="28" t="s">
        <v>23</v>
      </c>
      <c r="I172" s="31"/>
      <c r="J172" s="31"/>
      <c r="K172" s="31"/>
    </row>
    <row r="173" spans="1:11" ht="15">
      <c r="A173" s="27" t="s">
        <v>29</v>
      </c>
      <c r="B173" s="28" t="s">
        <v>529</v>
      </c>
      <c r="C173" s="28" t="s">
        <v>530</v>
      </c>
      <c r="D173" s="28" t="s">
        <v>99</v>
      </c>
      <c r="E173" s="28" t="s">
        <v>4</v>
      </c>
      <c r="F173" s="29">
        <v>43311</v>
      </c>
      <c r="G173" s="30">
        <v>43373</v>
      </c>
      <c r="H173" s="28" t="s">
        <v>25</v>
      </c>
      <c r="I173" s="34" t="s">
        <v>531</v>
      </c>
      <c r="J173" s="34" t="s">
        <v>532</v>
      </c>
      <c r="K173" s="31"/>
    </row>
    <row r="174" spans="1:11" ht="15">
      <c r="A174" s="27" t="s">
        <v>29</v>
      </c>
      <c r="B174" s="28" t="s">
        <v>533</v>
      </c>
      <c r="C174" s="28" t="s">
        <v>534</v>
      </c>
      <c r="D174" s="28" t="s">
        <v>60</v>
      </c>
      <c r="E174" s="33" t="s">
        <v>7</v>
      </c>
      <c r="F174" s="29">
        <v>43290</v>
      </c>
      <c r="G174" s="30">
        <v>43380</v>
      </c>
      <c r="H174" s="28" t="s">
        <v>23</v>
      </c>
      <c r="I174" s="31"/>
      <c r="J174" s="31"/>
      <c r="K174" s="36" t="str">
        <f>HYPERLINK("https://drive.google.com/open?id=1j14A2o-eXdtt1asdxeFmfpS_wdwLGIZu","Click here to download the syllabus")</f>
        <v>Click here to download the syllabus</v>
      </c>
    </row>
    <row r="175" spans="1:11" ht="15">
      <c r="A175" s="27" t="s">
        <v>29</v>
      </c>
      <c r="B175" s="28" t="s">
        <v>535</v>
      </c>
      <c r="C175" s="28" t="s">
        <v>536</v>
      </c>
      <c r="D175" s="28" t="s">
        <v>60</v>
      </c>
      <c r="E175" s="33" t="s">
        <v>7</v>
      </c>
      <c r="F175" s="29">
        <v>43290</v>
      </c>
      <c r="G175" s="30">
        <v>43380</v>
      </c>
      <c r="H175" s="28" t="s">
        <v>23</v>
      </c>
      <c r="I175" s="31"/>
      <c r="J175" s="31"/>
      <c r="K175" s="36" t="str">
        <f>HYPERLINK("https://drive.google.com/open?id=17ZnbnzIzn2JtFBTLF5GVAPvAD2ofT0aM","Click here to download the syllabus")</f>
        <v>Click here to download the syllabus</v>
      </c>
    </row>
    <row r="176" spans="1:11" ht="15">
      <c r="A176" s="27" t="s">
        <v>30</v>
      </c>
      <c r="B176" s="28" t="s">
        <v>537</v>
      </c>
      <c r="C176" s="28" t="s">
        <v>530</v>
      </c>
      <c r="D176" s="28" t="s">
        <v>99</v>
      </c>
      <c r="E176" s="28" t="s">
        <v>10</v>
      </c>
      <c r="F176" s="29">
        <v>43311</v>
      </c>
      <c r="G176" s="30">
        <v>43373</v>
      </c>
      <c r="H176" s="28" t="s">
        <v>23</v>
      </c>
      <c r="I176" s="31"/>
      <c r="J176" s="31"/>
      <c r="K176" s="36" t="str">
        <f>HYPERLINK("https://drive.google.com/open?id=1ygAFyfYRU1SrHHO1WrxsSOT4Kgkgbu6B","Click here to download the syllabus")</f>
        <v>Click here to download the syllabus</v>
      </c>
    </row>
    <row r="177" spans="1:11" ht="15">
      <c r="A177" s="27" t="s">
        <v>30</v>
      </c>
      <c r="B177" s="28" t="s">
        <v>538</v>
      </c>
      <c r="C177" s="28" t="s">
        <v>539</v>
      </c>
      <c r="D177" s="28" t="s">
        <v>50</v>
      </c>
      <c r="E177" s="28" t="s">
        <v>4</v>
      </c>
      <c r="F177" s="29">
        <v>43311</v>
      </c>
      <c r="G177" s="30">
        <v>43373</v>
      </c>
      <c r="H177" s="28" t="s">
        <v>25</v>
      </c>
      <c r="I177" s="34" t="s">
        <v>540</v>
      </c>
      <c r="J177" s="34" t="s">
        <v>541</v>
      </c>
      <c r="K177" s="31"/>
    </row>
    <row r="178" spans="1:11" ht="15">
      <c r="A178" s="27" t="s">
        <v>30</v>
      </c>
      <c r="B178" s="28" t="s">
        <v>542</v>
      </c>
      <c r="C178" s="28" t="s">
        <v>543</v>
      </c>
      <c r="D178" s="28" t="s">
        <v>79</v>
      </c>
      <c r="E178" s="33" t="s">
        <v>7</v>
      </c>
      <c r="F178" s="29">
        <v>43290</v>
      </c>
      <c r="G178" s="30">
        <v>43380</v>
      </c>
      <c r="H178" s="28" t="s">
        <v>25</v>
      </c>
      <c r="I178" s="34" t="s">
        <v>544</v>
      </c>
      <c r="J178" s="34" t="s">
        <v>545</v>
      </c>
      <c r="K178" s="31"/>
    </row>
    <row r="179" spans="1:11" ht="15">
      <c r="A179" s="43" t="s">
        <v>30</v>
      </c>
      <c r="B179" s="35" t="s">
        <v>546</v>
      </c>
      <c r="C179" s="35" t="s">
        <v>547</v>
      </c>
      <c r="D179" s="28" t="s">
        <v>79</v>
      </c>
      <c r="E179" s="33" t="s">
        <v>7</v>
      </c>
      <c r="F179" s="29">
        <v>43290</v>
      </c>
      <c r="G179" s="30">
        <v>43380</v>
      </c>
      <c r="H179" s="28" t="s">
        <v>23</v>
      </c>
      <c r="I179" s="31"/>
      <c r="J179" s="31"/>
      <c r="K179" s="31"/>
    </row>
    <row r="180" spans="1:11" ht="15">
      <c r="A180" s="27" t="s">
        <v>30</v>
      </c>
      <c r="B180" s="28" t="s">
        <v>548</v>
      </c>
      <c r="C180" s="28" t="s">
        <v>549</v>
      </c>
      <c r="D180" s="28" t="s">
        <v>79</v>
      </c>
      <c r="E180" s="28" t="s">
        <v>4</v>
      </c>
      <c r="F180" s="29">
        <v>43311</v>
      </c>
      <c r="G180" s="30">
        <v>43373</v>
      </c>
      <c r="H180" s="28" t="s">
        <v>25</v>
      </c>
      <c r="I180" s="34" t="s">
        <v>550</v>
      </c>
      <c r="J180" s="34" t="s">
        <v>551</v>
      </c>
      <c r="K180" s="31"/>
    </row>
    <row r="181" spans="1:11" ht="15">
      <c r="A181" s="27" t="s">
        <v>30</v>
      </c>
      <c r="B181" s="28" t="s">
        <v>552</v>
      </c>
      <c r="C181" s="28" t="s">
        <v>553</v>
      </c>
      <c r="D181" s="28" t="s">
        <v>99</v>
      </c>
      <c r="E181" s="33" t="s">
        <v>7</v>
      </c>
      <c r="F181" s="29">
        <v>43290</v>
      </c>
      <c r="G181" s="30">
        <v>43380</v>
      </c>
      <c r="H181" s="28" t="s">
        <v>23</v>
      </c>
      <c r="I181" s="31"/>
      <c r="J181" s="31"/>
      <c r="K181" s="36" t="str">
        <f>HYPERLINK("https://drive.google.com/open?id=1Vm3m0NyNa3bJTa-0ZpqflCM1rIKA5G7O","Click here to download the syllabus")</f>
        <v>Click here to download the syllabus</v>
      </c>
    </row>
    <row r="182" spans="1:11" ht="15">
      <c r="A182" s="27" t="s">
        <v>30</v>
      </c>
      <c r="B182" s="28" t="s">
        <v>554</v>
      </c>
      <c r="C182" s="28" t="s">
        <v>555</v>
      </c>
      <c r="D182" s="28" t="s">
        <v>79</v>
      </c>
      <c r="E182" s="28" t="s">
        <v>4</v>
      </c>
      <c r="F182" s="29">
        <v>43311</v>
      </c>
      <c r="G182" s="30">
        <v>43373</v>
      </c>
      <c r="H182" s="28" t="s">
        <v>23</v>
      </c>
      <c r="I182" s="31"/>
      <c r="J182" s="31"/>
      <c r="K182" s="31"/>
    </row>
    <row r="183" spans="1:11" ht="15">
      <c r="A183" s="27" t="s">
        <v>30</v>
      </c>
      <c r="B183" s="28" t="s">
        <v>556</v>
      </c>
      <c r="C183" s="28" t="s">
        <v>557</v>
      </c>
      <c r="D183" s="28" t="s">
        <v>270</v>
      </c>
      <c r="E183" s="28" t="s">
        <v>4</v>
      </c>
      <c r="F183" s="29">
        <v>43318</v>
      </c>
      <c r="G183" s="30">
        <v>43380</v>
      </c>
      <c r="H183" s="28" t="s">
        <v>23</v>
      </c>
      <c r="I183" s="31"/>
      <c r="J183" s="31"/>
      <c r="K183" s="36" t="str">
        <f>HYPERLINK("https://drive.google.com/open?id=1PRmZRv06ZcBY3ERBcAdRngqqY6Lpy-N8","Click here to download the syllabus")</f>
        <v>Click here to download the syllabus</v>
      </c>
    </row>
    <row r="184" spans="1:11" ht="15">
      <c r="A184" s="27" t="s">
        <v>30</v>
      </c>
      <c r="B184" s="28" t="s">
        <v>558</v>
      </c>
      <c r="C184" s="28" t="s">
        <v>559</v>
      </c>
      <c r="D184" s="28" t="s">
        <v>60</v>
      </c>
      <c r="E184" s="28" t="s">
        <v>4</v>
      </c>
      <c r="F184" s="29">
        <v>43318</v>
      </c>
      <c r="G184" s="30">
        <v>43380</v>
      </c>
      <c r="H184" s="28" t="s">
        <v>23</v>
      </c>
      <c r="I184" s="31"/>
      <c r="J184" s="31"/>
      <c r="K184" s="36" t="str">
        <f>HYPERLINK("https://drive.google.com/open?id=1dZmrhwsMY-qkiq6JxTxWdVF9P7b4mucA","Click here to download the syllabus")</f>
        <v>Click here to download the syllabus</v>
      </c>
    </row>
    <row r="185" spans="1:11" ht="15">
      <c r="A185" s="52" t="s">
        <v>30</v>
      </c>
      <c r="B185" s="28" t="s">
        <v>560</v>
      </c>
      <c r="C185" s="28" t="s">
        <v>561</v>
      </c>
      <c r="D185" s="28" t="s">
        <v>86</v>
      </c>
      <c r="E185" s="33" t="s">
        <v>7</v>
      </c>
      <c r="F185" s="29">
        <v>43290</v>
      </c>
      <c r="G185" s="30">
        <v>43380</v>
      </c>
      <c r="H185" s="28" t="s">
        <v>25</v>
      </c>
      <c r="I185" s="34" t="s">
        <v>562</v>
      </c>
      <c r="J185" s="34" t="s">
        <v>563</v>
      </c>
      <c r="K185" s="31"/>
    </row>
    <row r="186" spans="1:11" ht="30">
      <c r="A186" s="27" t="s">
        <v>30</v>
      </c>
      <c r="B186" s="63" t="s">
        <v>564</v>
      </c>
      <c r="C186" s="64" t="s">
        <v>565</v>
      </c>
      <c r="D186" s="28" t="s">
        <v>79</v>
      </c>
      <c r="E186" s="64" t="s">
        <v>10</v>
      </c>
      <c r="F186" s="29">
        <v>43318</v>
      </c>
      <c r="G186" s="30">
        <v>43380</v>
      </c>
      <c r="H186" s="28" t="s">
        <v>23</v>
      </c>
      <c r="I186" s="31"/>
      <c r="J186" s="31"/>
      <c r="K186" s="31"/>
    </row>
    <row r="187" spans="1:11" ht="25.5">
      <c r="A187" s="52" t="s">
        <v>30</v>
      </c>
      <c r="B187" s="65" t="s">
        <v>566</v>
      </c>
      <c r="C187" s="33" t="s">
        <v>567</v>
      </c>
      <c r="D187" s="28" t="s">
        <v>196</v>
      </c>
      <c r="E187" s="33" t="s">
        <v>7</v>
      </c>
      <c r="F187" s="29">
        <v>43290</v>
      </c>
      <c r="G187" s="30">
        <v>43380</v>
      </c>
      <c r="H187" s="28" t="s">
        <v>23</v>
      </c>
      <c r="I187" s="31"/>
      <c r="J187" s="31"/>
      <c r="K187" s="31"/>
    </row>
    <row r="188" spans="1:11" ht="15">
      <c r="A188" s="43" t="s">
        <v>30</v>
      </c>
      <c r="B188" s="35" t="s">
        <v>568</v>
      </c>
      <c r="C188" s="35" t="s">
        <v>569</v>
      </c>
      <c r="D188" s="28" t="s">
        <v>79</v>
      </c>
      <c r="E188" s="28" t="s">
        <v>10</v>
      </c>
      <c r="F188" s="29">
        <v>43318</v>
      </c>
      <c r="G188" s="30">
        <v>43380</v>
      </c>
      <c r="H188" s="28" t="s">
        <v>25</v>
      </c>
      <c r="I188" s="34" t="s">
        <v>570</v>
      </c>
      <c r="J188" s="34" t="s">
        <v>571</v>
      </c>
      <c r="K188" s="31"/>
    </row>
    <row r="189" spans="1:11" ht="15">
      <c r="A189" s="52" t="s">
        <v>31</v>
      </c>
      <c r="B189" s="65" t="s">
        <v>572</v>
      </c>
      <c r="C189" s="33" t="s">
        <v>573</v>
      </c>
      <c r="D189" s="28" t="s">
        <v>60</v>
      </c>
      <c r="E189" s="33" t="s">
        <v>7</v>
      </c>
      <c r="F189" s="29">
        <v>43290</v>
      </c>
      <c r="G189" s="30">
        <v>43380</v>
      </c>
      <c r="H189" s="28" t="s">
        <v>23</v>
      </c>
      <c r="I189" s="31"/>
      <c r="J189" s="31"/>
      <c r="K189" s="36" t="str">
        <f>HYPERLINK("https://drive.google.com/open?id=1Gv32vaW2btdo6p0PIkiBcqvRkeBReEcJ","Click here to download the syllabus")</f>
        <v>Click here to download the syllabus</v>
      </c>
    </row>
    <row r="190" spans="1:11" ht="15">
      <c r="A190" s="32" t="s">
        <v>31</v>
      </c>
      <c r="B190" s="28" t="s">
        <v>574</v>
      </c>
      <c r="C190" s="28" t="s">
        <v>575</v>
      </c>
      <c r="D190" s="28" t="s">
        <v>196</v>
      </c>
      <c r="E190" s="28" t="s">
        <v>10</v>
      </c>
      <c r="F190" s="29">
        <v>43311</v>
      </c>
      <c r="G190" s="30">
        <v>43373</v>
      </c>
      <c r="H190" s="28" t="s">
        <v>23</v>
      </c>
      <c r="I190" s="31"/>
      <c r="J190" s="31"/>
      <c r="K190" s="31"/>
    </row>
    <row r="191" spans="1:11" ht="15">
      <c r="A191" s="27" t="s">
        <v>31</v>
      </c>
      <c r="B191" s="28" t="s">
        <v>576</v>
      </c>
      <c r="C191" s="28" t="s">
        <v>577</v>
      </c>
      <c r="D191" s="28" t="s">
        <v>60</v>
      </c>
      <c r="E191" s="33" t="s">
        <v>7</v>
      </c>
      <c r="F191" s="29">
        <v>43290</v>
      </c>
      <c r="G191" s="30">
        <v>43380</v>
      </c>
      <c r="H191" s="28" t="s">
        <v>23</v>
      </c>
      <c r="I191" s="31"/>
      <c r="J191" s="31"/>
      <c r="K191" s="36" t="str">
        <f>HYPERLINK("https://drive.google.com/open?id=1JBdcRPei9or5VDU1AUjHEvKzBJlpOzUc","Click here to download the syllabus")</f>
        <v>Click here to download the syllabus</v>
      </c>
    </row>
    <row r="192" spans="1:11" ht="15">
      <c r="A192" s="27" t="s">
        <v>31</v>
      </c>
      <c r="B192" s="28" t="s">
        <v>578</v>
      </c>
      <c r="C192" s="28" t="s">
        <v>579</v>
      </c>
      <c r="D192" s="28" t="s">
        <v>60</v>
      </c>
      <c r="E192" s="33" t="s">
        <v>7</v>
      </c>
      <c r="F192" s="29">
        <v>43290</v>
      </c>
      <c r="G192" s="30">
        <v>43380</v>
      </c>
      <c r="H192" s="28" t="s">
        <v>25</v>
      </c>
      <c r="I192" s="34" t="s">
        <v>580</v>
      </c>
      <c r="J192" s="34" t="s">
        <v>581</v>
      </c>
      <c r="K192" s="31"/>
    </row>
    <row r="193" spans="1:11" ht="15">
      <c r="A193" s="27" t="s">
        <v>31</v>
      </c>
      <c r="B193" s="28" t="s">
        <v>582</v>
      </c>
      <c r="C193" s="28" t="s">
        <v>583</v>
      </c>
      <c r="D193" s="28" t="s">
        <v>60</v>
      </c>
      <c r="E193" s="28" t="s">
        <v>10</v>
      </c>
      <c r="F193" s="29">
        <v>43311</v>
      </c>
      <c r="G193" s="30">
        <v>43373</v>
      </c>
      <c r="H193" s="28" t="s">
        <v>25</v>
      </c>
      <c r="I193" s="34" t="s">
        <v>584</v>
      </c>
      <c r="J193" s="34" t="s">
        <v>585</v>
      </c>
      <c r="K193" s="31"/>
    </row>
    <row r="194" spans="1:11" ht="15">
      <c r="A194" s="27" t="s">
        <v>31</v>
      </c>
      <c r="B194" s="28" t="s">
        <v>586</v>
      </c>
      <c r="C194" s="28" t="s">
        <v>587</v>
      </c>
      <c r="D194" s="28" t="s">
        <v>79</v>
      </c>
      <c r="E194" s="28" t="s">
        <v>4</v>
      </c>
      <c r="F194" s="29">
        <v>43311</v>
      </c>
      <c r="G194" s="30">
        <v>43373</v>
      </c>
      <c r="H194" s="28" t="s">
        <v>25</v>
      </c>
      <c r="I194" s="34" t="s">
        <v>588</v>
      </c>
      <c r="J194" s="34" t="s">
        <v>589</v>
      </c>
      <c r="K194" s="31"/>
    </row>
    <row r="195" spans="1:11" ht="15">
      <c r="A195" s="27" t="s">
        <v>31</v>
      </c>
      <c r="B195" s="28" t="s">
        <v>590</v>
      </c>
      <c r="C195" s="28" t="s">
        <v>591</v>
      </c>
      <c r="D195" s="28" t="s">
        <v>99</v>
      </c>
      <c r="E195" s="28" t="s">
        <v>4</v>
      </c>
      <c r="F195" s="29">
        <v>43311</v>
      </c>
      <c r="G195" s="30">
        <v>43373</v>
      </c>
      <c r="H195" s="28" t="s">
        <v>25</v>
      </c>
      <c r="I195" s="34" t="s">
        <v>592</v>
      </c>
      <c r="J195" s="34" t="s">
        <v>593</v>
      </c>
      <c r="K195" s="31"/>
    </row>
    <row r="196" spans="1:11" ht="15">
      <c r="A196" s="27" t="s">
        <v>31</v>
      </c>
      <c r="B196" s="28" t="s">
        <v>594</v>
      </c>
      <c r="C196" s="28" t="s">
        <v>595</v>
      </c>
      <c r="D196" s="28" t="s">
        <v>60</v>
      </c>
      <c r="E196" s="33" t="s">
        <v>7</v>
      </c>
      <c r="F196" s="29">
        <v>43290</v>
      </c>
      <c r="G196" s="30">
        <v>43380</v>
      </c>
      <c r="H196" s="38" t="s">
        <v>25</v>
      </c>
      <c r="I196" s="31"/>
      <c r="J196" s="31"/>
      <c r="K196" s="31"/>
    </row>
    <row r="197" spans="1:11" ht="15">
      <c r="A197" s="27" t="s">
        <v>31</v>
      </c>
      <c r="B197" s="28" t="s">
        <v>596</v>
      </c>
      <c r="C197" s="28" t="s">
        <v>597</v>
      </c>
      <c r="D197" s="28" t="s">
        <v>79</v>
      </c>
      <c r="E197" s="28" t="s">
        <v>4</v>
      </c>
      <c r="F197" s="29">
        <v>43311</v>
      </c>
      <c r="G197" s="30">
        <v>43373</v>
      </c>
      <c r="H197" s="28" t="s">
        <v>23</v>
      </c>
      <c r="I197" s="31"/>
      <c r="J197" s="31"/>
      <c r="K197" s="31"/>
    </row>
    <row r="198" spans="1:11" ht="15">
      <c r="A198" s="27" t="s">
        <v>31</v>
      </c>
      <c r="B198" s="28" t="s">
        <v>598</v>
      </c>
      <c r="C198" s="28" t="s">
        <v>599</v>
      </c>
      <c r="D198" s="28" t="s">
        <v>79</v>
      </c>
      <c r="E198" s="28" t="s">
        <v>4</v>
      </c>
      <c r="F198" s="29">
        <v>43311</v>
      </c>
      <c r="G198" s="30">
        <v>43373</v>
      </c>
      <c r="H198" s="28" t="s">
        <v>25</v>
      </c>
      <c r="I198" s="34" t="s">
        <v>600</v>
      </c>
      <c r="J198" s="34" t="s">
        <v>601</v>
      </c>
      <c r="K198" s="31"/>
    </row>
    <row r="199" spans="1:11" ht="15">
      <c r="A199" s="27" t="s">
        <v>31</v>
      </c>
      <c r="B199" s="28" t="s">
        <v>602</v>
      </c>
      <c r="C199" s="28" t="s">
        <v>603</v>
      </c>
      <c r="D199" s="28" t="s">
        <v>79</v>
      </c>
      <c r="E199" s="33" t="s">
        <v>7</v>
      </c>
      <c r="F199" s="29">
        <v>43290</v>
      </c>
      <c r="G199" s="30">
        <v>43380</v>
      </c>
      <c r="H199" s="28" t="s">
        <v>25</v>
      </c>
      <c r="I199" s="34" t="s">
        <v>604</v>
      </c>
      <c r="J199" s="34" t="s">
        <v>605</v>
      </c>
      <c r="K199" s="31"/>
    </row>
    <row r="200" spans="1:11" ht="15">
      <c r="A200" s="37" t="s">
        <v>31</v>
      </c>
      <c r="B200" s="28" t="s">
        <v>606</v>
      </c>
      <c r="C200" s="28" t="s">
        <v>607</v>
      </c>
      <c r="D200" s="28" t="s">
        <v>50</v>
      </c>
      <c r="E200" s="33" t="s">
        <v>7</v>
      </c>
      <c r="F200" s="29">
        <v>43290</v>
      </c>
      <c r="G200" s="30">
        <v>43380</v>
      </c>
      <c r="H200" s="28" t="s">
        <v>25</v>
      </c>
      <c r="I200" s="34" t="s">
        <v>608</v>
      </c>
      <c r="J200" s="31" t="s">
        <v>609</v>
      </c>
      <c r="K200" s="31"/>
    </row>
    <row r="201" spans="1:11" ht="15">
      <c r="A201" s="27" t="s">
        <v>31</v>
      </c>
      <c r="B201" s="28" t="s">
        <v>610</v>
      </c>
      <c r="C201" s="28" t="s">
        <v>611</v>
      </c>
      <c r="D201" s="28" t="s">
        <v>99</v>
      </c>
      <c r="E201" s="28" t="s">
        <v>4</v>
      </c>
      <c r="F201" s="29">
        <v>43311</v>
      </c>
      <c r="G201" s="30">
        <v>43373</v>
      </c>
      <c r="H201" s="28" t="s">
        <v>23</v>
      </c>
      <c r="I201" s="31"/>
      <c r="J201" s="31"/>
      <c r="K201" s="31"/>
    </row>
    <row r="202" spans="1:11" ht="15">
      <c r="A202" s="27" t="s">
        <v>31</v>
      </c>
      <c r="B202" s="28" t="s">
        <v>612</v>
      </c>
      <c r="C202" s="28" t="s">
        <v>613</v>
      </c>
      <c r="D202" s="28" t="s">
        <v>60</v>
      </c>
      <c r="E202" s="28" t="s">
        <v>4</v>
      </c>
      <c r="F202" s="29">
        <v>43311</v>
      </c>
      <c r="G202" s="30">
        <v>43373</v>
      </c>
      <c r="H202" s="28" t="s">
        <v>23</v>
      </c>
      <c r="I202" s="31"/>
      <c r="J202" s="31"/>
      <c r="K202" s="36" t="str">
        <f>HYPERLINK("https://drive.google.com/open?id=11IoMiKbL_VYyZTYSK10DdyRbDfd85cym","click here to download the syllabus")</f>
        <v>click here to download the syllabus</v>
      </c>
    </row>
    <row r="203" spans="1:11" ht="15">
      <c r="A203" s="27" t="s">
        <v>31</v>
      </c>
      <c r="B203" s="28" t="s">
        <v>614</v>
      </c>
      <c r="C203" s="28" t="s">
        <v>615</v>
      </c>
      <c r="D203" s="28" t="s">
        <v>99</v>
      </c>
      <c r="E203" s="33" t="s">
        <v>7</v>
      </c>
      <c r="F203" s="29">
        <v>43290</v>
      </c>
      <c r="G203" s="30">
        <v>43380</v>
      </c>
      <c r="H203" s="28" t="s">
        <v>23</v>
      </c>
      <c r="I203" s="31"/>
      <c r="J203" s="31"/>
      <c r="K203" s="36" t="str">
        <f>HYPERLINK("https://drive.google.com/open?id=1BiUzOdAmRhyglzL97BWIMg-aOb7J9rCs","Click here to download the syllabus")</f>
        <v>Click here to download the syllabus</v>
      </c>
    </row>
    <row r="204" spans="1:11" ht="15">
      <c r="A204" s="27" t="s">
        <v>31</v>
      </c>
      <c r="B204" s="28" t="s">
        <v>616</v>
      </c>
      <c r="C204" s="28" t="s">
        <v>617</v>
      </c>
      <c r="D204" s="28" t="s">
        <v>147</v>
      </c>
      <c r="E204" s="28" t="s">
        <v>4</v>
      </c>
      <c r="F204" s="29">
        <v>43311</v>
      </c>
      <c r="G204" s="30">
        <v>43373</v>
      </c>
      <c r="H204" s="28" t="s">
        <v>23</v>
      </c>
      <c r="I204" s="31"/>
      <c r="J204" s="31"/>
      <c r="K204" s="31"/>
    </row>
    <row r="205" spans="1:11" ht="15">
      <c r="A205" s="27" t="s">
        <v>31</v>
      </c>
      <c r="B205" s="28" t="s">
        <v>618</v>
      </c>
      <c r="C205" s="28" t="s">
        <v>619</v>
      </c>
      <c r="D205" s="28" t="s">
        <v>79</v>
      </c>
      <c r="E205" s="28" t="s">
        <v>4</v>
      </c>
      <c r="F205" s="29">
        <v>43311</v>
      </c>
      <c r="G205" s="30">
        <v>43373</v>
      </c>
      <c r="H205" s="28" t="s">
        <v>25</v>
      </c>
      <c r="I205" s="34" t="s">
        <v>620</v>
      </c>
      <c r="J205" s="34" t="s">
        <v>621</v>
      </c>
      <c r="K205" s="31"/>
    </row>
    <row r="206" spans="1:11" ht="15">
      <c r="A206" s="27" t="s">
        <v>31</v>
      </c>
      <c r="B206" s="28" t="s">
        <v>622</v>
      </c>
      <c r="C206" s="28" t="s">
        <v>623</v>
      </c>
      <c r="D206" s="28" t="s">
        <v>50</v>
      </c>
      <c r="E206" s="28" t="s">
        <v>4</v>
      </c>
      <c r="F206" s="29">
        <v>43311</v>
      </c>
      <c r="G206" s="30">
        <v>43373</v>
      </c>
      <c r="H206" s="28" t="s">
        <v>23</v>
      </c>
      <c r="I206" s="31"/>
      <c r="J206" s="31"/>
      <c r="K206" s="31"/>
    </row>
    <row r="207" spans="1:11" ht="15">
      <c r="A207" s="27" t="s">
        <v>31</v>
      </c>
      <c r="B207" s="28" t="s">
        <v>624</v>
      </c>
      <c r="C207" s="28" t="s">
        <v>625</v>
      </c>
      <c r="D207" s="28" t="s">
        <v>50</v>
      </c>
      <c r="E207" s="28" t="s">
        <v>4</v>
      </c>
      <c r="F207" s="29">
        <v>43311</v>
      </c>
      <c r="G207" s="30">
        <v>43373</v>
      </c>
      <c r="H207" s="28" t="s">
        <v>25</v>
      </c>
      <c r="I207" s="34" t="s">
        <v>626</v>
      </c>
      <c r="J207" s="34" t="s">
        <v>627</v>
      </c>
      <c r="K207" s="31"/>
    </row>
    <row r="208" spans="1:11" ht="15">
      <c r="A208" s="27" t="s">
        <v>31</v>
      </c>
      <c r="B208" s="28" t="s">
        <v>628</v>
      </c>
      <c r="C208" s="28" t="s">
        <v>629</v>
      </c>
      <c r="D208" s="28" t="s">
        <v>50</v>
      </c>
      <c r="E208" s="28" t="s">
        <v>4</v>
      </c>
      <c r="F208" s="29">
        <v>43311</v>
      </c>
      <c r="G208" s="30">
        <v>43373</v>
      </c>
      <c r="H208" s="28" t="s">
        <v>23</v>
      </c>
      <c r="I208" s="31"/>
      <c r="J208" s="31"/>
      <c r="K208" s="31"/>
    </row>
    <row r="209" spans="1:11" ht="15">
      <c r="A209" s="27" t="s">
        <v>31</v>
      </c>
      <c r="B209" s="28" t="s">
        <v>630</v>
      </c>
      <c r="C209" s="28" t="s">
        <v>631</v>
      </c>
      <c r="D209" s="28" t="s">
        <v>60</v>
      </c>
      <c r="E209" s="28" t="s">
        <v>4</v>
      </c>
      <c r="F209" s="29">
        <v>43311</v>
      </c>
      <c r="G209" s="30">
        <v>43373</v>
      </c>
      <c r="H209" s="28" t="s">
        <v>23</v>
      </c>
      <c r="I209" s="31"/>
      <c r="J209" s="31"/>
      <c r="K209" s="36" t="str">
        <f>HYPERLINK("https://drive.google.com/open?id=1JLrnFJwTsNatr8TuzbhBAZrup1pJArve","Click here to download the syllabus")</f>
        <v>Click here to download the syllabus</v>
      </c>
    </row>
    <row r="210" spans="1:11" ht="15">
      <c r="A210" s="27" t="s">
        <v>31</v>
      </c>
      <c r="B210" s="28" t="s">
        <v>632</v>
      </c>
      <c r="C210" s="28" t="s">
        <v>633</v>
      </c>
      <c r="D210" s="28" t="s">
        <v>634</v>
      </c>
      <c r="E210" s="33" t="s">
        <v>7</v>
      </c>
      <c r="F210" s="29">
        <v>43290</v>
      </c>
      <c r="G210" s="30">
        <v>43380</v>
      </c>
      <c r="H210" s="28" t="s">
        <v>23</v>
      </c>
      <c r="I210" s="31"/>
      <c r="J210" s="31"/>
      <c r="K210" s="31"/>
    </row>
    <row r="211" spans="1:11" ht="15">
      <c r="A211" s="27" t="s">
        <v>31</v>
      </c>
      <c r="B211" s="28" t="s">
        <v>635</v>
      </c>
      <c r="C211" s="28" t="s">
        <v>623</v>
      </c>
      <c r="D211" s="28" t="s">
        <v>50</v>
      </c>
      <c r="E211" s="33" t="s">
        <v>7</v>
      </c>
      <c r="F211" s="29">
        <v>43290</v>
      </c>
      <c r="G211" s="30">
        <v>43380</v>
      </c>
      <c r="H211" s="28" t="s">
        <v>25</v>
      </c>
      <c r="I211" s="34" t="s">
        <v>636</v>
      </c>
      <c r="J211" s="34" t="s">
        <v>515</v>
      </c>
      <c r="K211" s="31"/>
    </row>
    <row r="212" spans="1:11" ht="15">
      <c r="A212" s="27" t="s">
        <v>31</v>
      </c>
      <c r="B212" s="28" t="s">
        <v>637</v>
      </c>
      <c r="C212" s="28" t="s">
        <v>638</v>
      </c>
      <c r="D212" s="28" t="s">
        <v>147</v>
      </c>
      <c r="E212" s="28" t="s">
        <v>4</v>
      </c>
      <c r="F212" s="29">
        <v>43311</v>
      </c>
      <c r="G212" s="30">
        <v>43373</v>
      </c>
      <c r="H212" s="28" t="s">
        <v>23</v>
      </c>
      <c r="I212" s="31"/>
      <c r="J212" s="31"/>
      <c r="K212" s="31"/>
    </row>
    <row r="213" spans="1:11" ht="15">
      <c r="A213" s="27" t="s">
        <v>31</v>
      </c>
      <c r="B213" s="28" t="s">
        <v>639</v>
      </c>
      <c r="C213" s="28" t="s">
        <v>640</v>
      </c>
      <c r="D213" s="28" t="s">
        <v>147</v>
      </c>
      <c r="E213" s="28" t="s">
        <v>10</v>
      </c>
      <c r="F213" s="29">
        <v>43311</v>
      </c>
      <c r="G213" s="30">
        <v>43373</v>
      </c>
      <c r="H213" s="28" t="s">
        <v>23</v>
      </c>
      <c r="I213" s="31"/>
      <c r="J213" s="31"/>
      <c r="K213" s="31"/>
    </row>
    <row r="214" spans="1:11" ht="15">
      <c r="A214" s="32" t="s">
        <v>31</v>
      </c>
      <c r="B214" s="33" t="s">
        <v>641</v>
      </c>
      <c r="C214" s="33" t="s">
        <v>642</v>
      </c>
      <c r="D214" s="28" t="s">
        <v>79</v>
      </c>
      <c r="E214" s="33" t="s">
        <v>7</v>
      </c>
      <c r="F214" s="29">
        <v>43290</v>
      </c>
      <c r="G214" s="30">
        <v>43380</v>
      </c>
      <c r="H214" s="35" t="s">
        <v>23</v>
      </c>
      <c r="I214" s="31"/>
      <c r="J214" s="31"/>
      <c r="K214" s="31"/>
    </row>
    <row r="215" spans="1:11" ht="15">
      <c r="A215" s="27" t="s">
        <v>31</v>
      </c>
      <c r="B215" s="28" t="s">
        <v>643</v>
      </c>
      <c r="C215" s="28" t="s">
        <v>611</v>
      </c>
      <c r="D215" s="28" t="s">
        <v>99</v>
      </c>
      <c r="E215" s="28" t="s">
        <v>10</v>
      </c>
      <c r="F215" s="29">
        <v>43311</v>
      </c>
      <c r="G215" s="30">
        <v>43373</v>
      </c>
      <c r="H215" s="28" t="s">
        <v>23</v>
      </c>
      <c r="I215" s="31"/>
      <c r="J215" s="31"/>
      <c r="K215" s="36" t="str">
        <f>HYPERLINK("https://drive.google.com/open?id=1TV88lwe6tVuGnW1jDxf9lk3duL5sOSxc","Click here to download the syllabus")</f>
        <v>Click here to download the syllabus</v>
      </c>
    </row>
    <row r="216" spans="1:11" ht="15">
      <c r="A216" s="27" t="s">
        <v>31</v>
      </c>
      <c r="B216" s="28" t="s">
        <v>644</v>
      </c>
      <c r="C216" s="28" t="s">
        <v>619</v>
      </c>
      <c r="D216" s="28" t="s">
        <v>79</v>
      </c>
      <c r="E216" s="33" t="s">
        <v>7</v>
      </c>
      <c r="F216" s="29">
        <v>43290</v>
      </c>
      <c r="G216" s="30">
        <v>43380</v>
      </c>
      <c r="H216" s="28" t="s">
        <v>23</v>
      </c>
      <c r="I216" s="31"/>
      <c r="J216" s="31"/>
      <c r="K216" s="31"/>
    </row>
    <row r="217" spans="1:11" ht="15">
      <c r="A217" s="27" t="s">
        <v>31</v>
      </c>
      <c r="B217" s="28" t="s">
        <v>645</v>
      </c>
      <c r="C217" s="28" t="s">
        <v>607</v>
      </c>
      <c r="D217" s="28" t="s">
        <v>50</v>
      </c>
      <c r="E217" s="28" t="s">
        <v>4</v>
      </c>
      <c r="F217" s="29">
        <v>43311</v>
      </c>
      <c r="G217" s="30">
        <v>43373</v>
      </c>
      <c r="H217" s="28" t="s">
        <v>23</v>
      </c>
      <c r="I217" s="31"/>
      <c r="J217" s="31"/>
      <c r="K217" s="36" t="str">
        <f>HYPERLINK("https://drive.google.com/open?id=1DPdHvdYs9PpU4IFhUtWTg8oSanBq6fK1","Click here to download the syllabus")</f>
        <v>Click here to download the syllabus</v>
      </c>
    </row>
    <row r="218" spans="1:11" ht="15">
      <c r="A218" s="27" t="s">
        <v>31</v>
      </c>
      <c r="B218" s="28" t="s">
        <v>646</v>
      </c>
      <c r="C218" s="38" t="s">
        <v>647</v>
      </c>
      <c r="D218" s="28" t="s">
        <v>147</v>
      </c>
      <c r="E218" s="28" t="s">
        <v>4</v>
      </c>
      <c r="F218" s="29">
        <v>43311</v>
      </c>
      <c r="G218" s="30">
        <v>43373</v>
      </c>
      <c r="H218" s="28" t="s">
        <v>23</v>
      </c>
      <c r="I218" s="31"/>
      <c r="J218" s="31"/>
      <c r="K218" s="31"/>
    </row>
    <row r="219" spans="1:11" ht="15">
      <c r="A219" s="27" t="s">
        <v>32</v>
      </c>
      <c r="B219" s="28" t="s">
        <v>648</v>
      </c>
      <c r="C219" s="28" t="s">
        <v>649</v>
      </c>
      <c r="D219" s="28" t="s">
        <v>50</v>
      </c>
      <c r="E219" s="28" t="s">
        <v>4</v>
      </c>
      <c r="F219" s="29">
        <v>43311</v>
      </c>
      <c r="G219" s="30">
        <v>43373</v>
      </c>
      <c r="H219" s="28" t="s">
        <v>25</v>
      </c>
      <c r="I219" s="34" t="s">
        <v>650</v>
      </c>
      <c r="J219" s="34" t="s">
        <v>651</v>
      </c>
      <c r="K219" s="31"/>
    </row>
    <row r="220" spans="1:11" ht="15">
      <c r="A220" s="27" t="s">
        <v>32</v>
      </c>
      <c r="B220" s="28" t="s">
        <v>652</v>
      </c>
      <c r="C220" s="28" t="s">
        <v>653</v>
      </c>
      <c r="D220" s="28" t="s">
        <v>50</v>
      </c>
      <c r="E220" s="28" t="s">
        <v>4</v>
      </c>
      <c r="F220" s="29">
        <v>43311</v>
      </c>
      <c r="G220" s="30">
        <v>43373</v>
      </c>
      <c r="H220" s="28" t="s">
        <v>23</v>
      </c>
      <c r="I220" s="31"/>
      <c r="J220" s="31"/>
      <c r="K220" s="31"/>
    </row>
    <row r="221" spans="1:11" ht="15">
      <c r="A221" s="27" t="s">
        <v>32</v>
      </c>
      <c r="B221" s="28" t="s">
        <v>654</v>
      </c>
      <c r="C221" s="28" t="s">
        <v>655</v>
      </c>
      <c r="D221" s="28" t="s">
        <v>60</v>
      </c>
      <c r="E221" s="33" t="s">
        <v>7</v>
      </c>
      <c r="F221" s="29">
        <v>43290</v>
      </c>
      <c r="G221" s="30">
        <v>43380</v>
      </c>
      <c r="H221" s="28" t="s">
        <v>23</v>
      </c>
      <c r="I221" s="31"/>
      <c r="J221" s="31"/>
      <c r="K221" s="36" t="str">
        <f>HYPERLINK("https://drive.google.com/open?id=11nLJ3yHBtntZi6_MMO4XUpGyZV4q-vop","Click here to download the syllabus")</f>
        <v>Click here to download the syllabus</v>
      </c>
    </row>
    <row r="222" spans="1:11" ht="15">
      <c r="A222" s="43" t="s">
        <v>32</v>
      </c>
      <c r="B222" s="66" t="s">
        <v>656</v>
      </c>
      <c r="C222" s="66" t="s">
        <v>657</v>
      </c>
      <c r="D222" s="28" t="s">
        <v>79</v>
      </c>
      <c r="E222" s="28" t="s">
        <v>10</v>
      </c>
      <c r="F222" s="29">
        <v>43311</v>
      </c>
      <c r="G222" s="30">
        <v>43373</v>
      </c>
      <c r="H222" s="28" t="s">
        <v>23</v>
      </c>
      <c r="I222" s="31"/>
      <c r="J222" s="31"/>
      <c r="K222" s="31"/>
    </row>
    <row r="223" spans="1:11" ht="15">
      <c r="A223" s="27" t="s">
        <v>32</v>
      </c>
      <c r="B223" s="28" t="s">
        <v>658</v>
      </c>
      <c r="C223" s="28" t="s">
        <v>659</v>
      </c>
      <c r="D223" s="28" t="s">
        <v>50</v>
      </c>
      <c r="E223" s="28" t="s">
        <v>4</v>
      </c>
      <c r="F223" s="29">
        <v>43311</v>
      </c>
      <c r="G223" s="30">
        <v>43373</v>
      </c>
      <c r="H223" s="28" t="s">
        <v>23</v>
      </c>
      <c r="I223" s="31"/>
      <c r="J223" s="31"/>
      <c r="K223" s="31"/>
    </row>
    <row r="224" spans="1:11" ht="15">
      <c r="A224" s="27" t="s">
        <v>32</v>
      </c>
      <c r="B224" s="28" t="s">
        <v>660</v>
      </c>
      <c r="C224" s="28" t="s">
        <v>661</v>
      </c>
      <c r="D224" s="28" t="s">
        <v>99</v>
      </c>
      <c r="E224" s="28" t="s">
        <v>4</v>
      </c>
      <c r="F224" s="29">
        <v>43311</v>
      </c>
      <c r="G224" s="30">
        <v>43373</v>
      </c>
      <c r="H224" s="28" t="s">
        <v>25</v>
      </c>
      <c r="I224" s="34" t="s">
        <v>662</v>
      </c>
      <c r="J224" s="34" t="s">
        <v>663</v>
      </c>
      <c r="K224" s="31"/>
    </row>
    <row r="225" spans="1:11" ht="15">
      <c r="A225" s="27" t="s">
        <v>32</v>
      </c>
      <c r="B225" s="28" t="s">
        <v>664</v>
      </c>
      <c r="C225" s="28" t="s">
        <v>665</v>
      </c>
      <c r="D225" s="28" t="s">
        <v>99</v>
      </c>
      <c r="E225" s="33" t="s">
        <v>7</v>
      </c>
      <c r="F225" s="29">
        <v>43290</v>
      </c>
      <c r="G225" s="30">
        <v>43380</v>
      </c>
      <c r="H225" s="28" t="s">
        <v>25</v>
      </c>
      <c r="I225" s="34" t="s">
        <v>666</v>
      </c>
      <c r="J225" s="34" t="s">
        <v>667</v>
      </c>
      <c r="K225" s="31"/>
    </row>
    <row r="226" spans="1:11" ht="15">
      <c r="A226" s="27" t="s">
        <v>32</v>
      </c>
      <c r="B226" s="28" t="s">
        <v>668</v>
      </c>
      <c r="C226" s="28" t="s">
        <v>669</v>
      </c>
      <c r="D226" s="28" t="s">
        <v>86</v>
      </c>
      <c r="E226" s="33" t="s">
        <v>7</v>
      </c>
      <c r="F226" s="29">
        <v>43290</v>
      </c>
      <c r="G226" s="30">
        <v>43380</v>
      </c>
      <c r="H226" s="28" t="s">
        <v>25</v>
      </c>
      <c r="I226" s="34" t="s">
        <v>670</v>
      </c>
      <c r="J226" s="34" t="s">
        <v>671</v>
      </c>
      <c r="K226" s="31"/>
    </row>
    <row r="227" spans="1:11" ht="15">
      <c r="A227" s="27" t="s">
        <v>32</v>
      </c>
      <c r="B227" s="28" t="s">
        <v>672</v>
      </c>
      <c r="C227" s="28" t="s">
        <v>673</v>
      </c>
      <c r="D227" s="28" t="s">
        <v>99</v>
      </c>
      <c r="E227" s="28" t="s">
        <v>10</v>
      </c>
      <c r="F227" s="29">
        <v>43311</v>
      </c>
      <c r="G227" s="30">
        <v>43373</v>
      </c>
      <c r="H227" s="28" t="s">
        <v>23</v>
      </c>
      <c r="I227" s="31"/>
      <c r="J227" s="31"/>
      <c r="K227" s="36" t="str">
        <f>HYPERLINK("https://drive.google.com/open?id=1D0rZB2fLnIGAkXP_AW0DZQWFoV1g6Lw4","Click here to download the syllabus")</f>
        <v>Click here to download the syllabus</v>
      </c>
    </row>
    <row r="228" spans="1:11" ht="15">
      <c r="A228" s="43" t="s">
        <v>33</v>
      </c>
      <c r="B228" s="35" t="s">
        <v>674</v>
      </c>
      <c r="C228" s="35" t="s">
        <v>675</v>
      </c>
      <c r="D228" s="28" t="s">
        <v>60</v>
      </c>
      <c r="E228" s="28" t="s">
        <v>4</v>
      </c>
      <c r="F228" s="29">
        <v>43311</v>
      </c>
      <c r="G228" s="30">
        <v>43373</v>
      </c>
      <c r="H228" s="28" t="s">
        <v>23</v>
      </c>
      <c r="I228" s="31"/>
      <c r="J228" s="31"/>
      <c r="K228" s="36" t="str">
        <f>HYPERLINK("https://drive.google.com/open?id=1K-ObDu7TyZ-CId4NBc-oVTjf94JLYVth","Click here to download the syllabus")</f>
        <v>Click here to download the syllabus</v>
      </c>
    </row>
    <row r="229" spans="1:11" ht="15">
      <c r="A229" s="27" t="s">
        <v>34</v>
      </c>
      <c r="B229" s="28" t="s">
        <v>676</v>
      </c>
      <c r="C229" s="28" t="s">
        <v>677</v>
      </c>
      <c r="D229" s="28" t="s">
        <v>678</v>
      </c>
      <c r="E229" s="28" t="s">
        <v>4</v>
      </c>
      <c r="F229" s="29">
        <v>43311</v>
      </c>
      <c r="G229" s="30">
        <v>43373</v>
      </c>
      <c r="H229" s="28" t="s">
        <v>25</v>
      </c>
      <c r="I229" s="34" t="s">
        <v>679</v>
      </c>
      <c r="J229" s="34" t="s">
        <v>680</v>
      </c>
      <c r="K229" s="31"/>
    </row>
    <row r="230" spans="1:11" ht="15">
      <c r="A230" s="27" t="s">
        <v>34</v>
      </c>
      <c r="B230" s="28" t="s">
        <v>681</v>
      </c>
      <c r="C230" s="28" t="s">
        <v>682</v>
      </c>
      <c r="D230" s="28" t="s">
        <v>99</v>
      </c>
      <c r="E230" s="28" t="s">
        <v>4</v>
      </c>
      <c r="F230" s="29">
        <v>43311</v>
      </c>
      <c r="G230" s="30">
        <v>43373</v>
      </c>
      <c r="H230" s="28" t="s">
        <v>25</v>
      </c>
      <c r="I230" s="34" t="s">
        <v>683</v>
      </c>
      <c r="J230" s="34" t="s">
        <v>684</v>
      </c>
      <c r="K230" s="31"/>
    </row>
    <row r="231" spans="1:11" ht="15">
      <c r="A231" s="27" t="s">
        <v>34</v>
      </c>
      <c r="B231" s="28" t="s">
        <v>685</v>
      </c>
      <c r="C231" s="28" t="s">
        <v>686</v>
      </c>
      <c r="D231" s="28" t="s">
        <v>99</v>
      </c>
      <c r="E231" s="33" t="s">
        <v>7</v>
      </c>
      <c r="F231" s="29">
        <v>43290</v>
      </c>
      <c r="G231" s="30">
        <v>43380</v>
      </c>
      <c r="H231" s="28" t="s">
        <v>23</v>
      </c>
      <c r="I231" s="31"/>
      <c r="J231" s="31"/>
      <c r="K231" s="36" t="str">
        <f>HYPERLINK("https://drive.google.com/open?id=1OymAtYCMnpnw4cxBFvN_OOA21piz0A76","Click here to download the syllabus")</f>
        <v>Click here to download the syllabus</v>
      </c>
    </row>
    <row r="232" spans="1:11" ht="15">
      <c r="A232" s="27" t="s">
        <v>34</v>
      </c>
      <c r="B232" s="28" t="s">
        <v>687</v>
      </c>
      <c r="C232" s="28" t="s">
        <v>688</v>
      </c>
      <c r="D232" s="28" t="s">
        <v>99</v>
      </c>
      <c r="E232" s="33" t="s">
        <v>7</v>
      </c>
      <c r="F232" s="29">
        <v>43290</v>
      </c>
      <c r="G232" s="30">
        <v>43380</v>
      </c>
      <c r="H232" s="28" t="s">
        <v>23</v>
      </c>
      <c r="I232" s="31"/>
      <c r="J232" s="31"/>
      <c r="K232" s="36" t="str">
        <f>HYPERLINK("https://drive.google.com/open?id=1JxH9ku8KU6gsYd3j4aWHQH7641HqP3Fy","Click here to download the syllabus")</f>
        <v>Click here to download the syllabus</v>
      </c>
    </row>
    <row r="233" spans="1:11" ht="15">
      <c r="A233" s="27" t="s">
        <v>34</v>
      </c>
      <c r="B233" s="28" t="s">
        <v>689</v>
      </c>
      <c r="C233" s="28" t="s">
        <v>690</v>
      </c>
      <c r="D233" s="28" t="s">
        <v>60</v>
      </c>
      <c r="E233" s="28" t="s">
        <v>10</v>
      </c>
      <c r="F233" s="29">
        <v>43318</v>
      </c>
      <c r="G233" s="30">
        <v>43380</v>
      </c>
      <c r="H233" s="28" t="s">
        <v>25</v>
      </c>
      <c r="I233" s="34" t="s">
        <v>691</v>
      </c>
      <c r="J233" s="34" t="s">
        <v>692</v>
      </c>
      <c r="K233" s="31"/>
    </row>
    <row r="234" spans="1:11" ht="15">
      <c r="A234" s="27" t="s">
        <v>34</v>
      </c>
      <c r="B234" s="28" t="s">
        <v>693</v>
      </c>
      <c r="C234" s="28" t="s">
        <v>694</v>
      </c>
      <c r="D234" s="28" t="s">
        <v>695</v>
      </c>
      <c r="E234" s="28" t="s">
        <v>4</v>
      </c>
      <c r="F234" s="29">
        <v>43318</v>
      </c>
      <c r="G234" s="30">
        <v>43380</v>
      </c>
      <c r="H234" s="28" t="s">
        <v>23</v>
      </c>
      <c r="I234" s="31"/>
      <c r="J234" s="31"/>
      <c r="K234" s="44" t="str">
        <f>HYPERLINK("https://drive.google.com/open?id=1kAsSPfluH8qh7iIvjbyJws9l8AOoXY4Z","Click here to download the syllabus ")</f>
        <v xml:space="preserve">Click here to download the syllabus </v>
      </c>
    </row>
    <row r="235" spans="1:11" ht="15">
      <c r="A235" s="27" t="s">
        <v>34</v>
      </c>
      <c r="B235" s="28" t="s">
        <v>696</v>
      </c>
      <c r="C235" s="28" t="s">
        <v>697</v>
      </c>
      <c r="D235" s="28" t="s">
        <v>99</v>
      </c>
      <c r="E235" s="33" t="s">
        <v>7</v>
      </c>
      <c r="F235" s="29">
        <v>43290</v>
      </c>
      <c r="G235" s="30">
        <v>43380</v>
      </c>
      <c r="H235" s="28" t="s">
        <v>23</v>
      </c>
      <c r="I235" s="31"/>
      <c r="J235" s="31"/>
      <c r="K235" s="53" t="str">
        <f>HYPERLINK("https://drive.google.com/open?id=1pe-rihqhJyGrgAmoZVkhXtUU06e47jmP","Click here to download the syllabus ")</f>
        <v xml:space="preserve">Click here to download the syllabus </v>
      </c>
    </row>
    <row r="236" spans="1:11" ht="15">
      <c r="A236" s="27" t="s">
        <v>34</v>
      </c>
      <c r="B236" s="28" t="s">
        <v>698</v>
      </c>
      <c r="C236" s="28" t="s">
        <v>699</v>
      </c>
      <c r="D236" s="28" t="s">
        <v>60</v>
      </c>
      <c r="E236" s="28" t="s">
        <v>4</v>
      </c>
      <c r="F236" s="29">
        <v>43311</v>
      </c>
      <c r="G236" s="30">
        <v>43373</v>
      </c>
      <c r="H236" s="28" t="s">
        <v>25</v>
      </c>
      <c r="I236" s="34" t="s">
        <v>700</v>
      </c>
      <c r="J236" s="34" t="s">
        <v>701</v>
      </c>
      <c r="K236" s="31"/>
    </row>
    <row r="237" spans="1:11" ht="15">
      <c r="A237" s="27" t="s">
        <v>34</v>
      </c>
      <c r="B237" s="28" t="s">
        <v>702</v>
      </c>
      <c r="C237" s="28" t="s">
        <v>703</v>
      </c>
      <c r="D237" s="28" t="s">
        <v>60</v>
      </c>
      <c r="E237" s="28" t="s">
        <v>10</v>
      </c>
      <c r="F237" s="29">
        <v>43311</v>
      </c>
      <c r="G237" s="30">
        <v>43373</v>
      </c>
      <c r="H237" s="28" t="s">
        <v>704</v>
      </c>
      <c r="I237" s="34" t="s">
        <v>705</v>
      </c>
      <c r="J237" s="34" t="s">
        <v>706</v>
      </c>
      <c r="K237" s="31"/>
    </row>
    <row r="238" spans="1:11" ht="15">
      <c r="A238" s="27" t="s">
        <v>35</v>
      </c>
      <c r="B238" s="28" t="s">
        <v>707</v>
      </c>
      <c r="C238" s="35" t="s">
        <v>708</v>
      </c>
      <c r="D238" s="28" t="s">
        <v>99</v>
      </c>
      <c r="E238" s="33" t="s">
        <v>7</v>
      </c>
      <c r="F238" s="29">
        <v>43290</v>
      </c>
      <c r="G238" s="30">
        <v>43380</v>
      </c>
      <c r="H238" s="28" t="s">
        <v>25</v>
      </c>
      <c r="I238" s="34" t="s">
        <v>709</v>
      </c>
      <c r="J238" s="34" t="s">
        <v>710</v>
      </c>
      <c r="K238" s="31"/>
    </row>
    <row r="239" spans="1:11" ht="15">
      <c r="A239" s="27" t="s">
        <v>35</v>
      </c>
      <c r="B239" s="28" t="s">
        <v>711</v>
      </c>
      <c r="C239" s="35" t="s">
        <v>712</v>
      </c>
      <c r="D239" s="28" t="s">
        <v>99</v>
      </c>
      <c r="E239" s="33" t="s">
        <v>7</v>
      </c>
      <c r="F239" s="29">
        <v>43290</v>
      </c>
      <c r="G239" s="30">
        <v>43380</v>
      </c>
      <c r="H239" s="28" t="s">
        <v>23</v>
      </c>
      <c r="I239" s="31"/>
      <c r="J239" s="31"/>
      <c r="K239" s="36" t="str">
        <f>HYPERLINK("https://drive.google.com/open?id=14GgqelfCGkynIx9fm2AzkTgJ3uK1HSzX","Click here to download the syllabus")</f>
        <v>Click here to download the syllabus</v>
      </c>
    </row>
    <row r="240" spans="1:11" ht="15">
      <c r="A240" s="52" t="s">
        <v>36</v>
      </c>
      <c r="B240" s="33" t="s">
        <v>713</v>
      </c>
      <c r="C240" s="28" t="s">
        <v>714</v>
      </c>
      <c r="D240" s="28" t="s">
        <v>50</v>
      </c>
      <c r="E240" s="28" t="s">
        <v>4</v>
      </c>
      <c r="F240" s="29">
        <v>43311</v>
      </c>
      <c r="G240" s="30">
        <v>43373</v>
      </c>
      <c r="H240" s="33" t="s">
        <v>25</v>
      </c>
      <c r="I240" s="67" t="s">
        <v>715</v>
      </c>
      <c r="J240" s="67" t="s">
        <v>716</v>
      </c>
      <c r="K240" s="31"/>
    </row>
    <row r="241" spans="1:11" ht="15">
      <c r="A241" s="52" t="s">
        <v>36</v>
      </c>
      <c r="B241" s="33" t="s">
        <v>717</v>
      </c>
      <c r="C241" s="28" t="s">
        <v>718</v>
      </c>
      <c r="D241" s="33" t="s">
        <v>60</v>
      </c>
      <c r="E241" s="33" t="s">
        <v>7</v>
      </c>
      <c r="F241" s="29">
        <v>43290</v>
      </c>
      <c r="G241" s="30">
        <v>43380</v>
      </c>
      <c r="H241" s="31" t="s">
        <v>25</v>
      </c>
      <c r="I241" s="34" t="s">
        <v>719</v>
      </c>
      <c r="J241" s="34" t="s">
        <v>720</v>
      </c>
      <c r="K241" s="31"/>
    </row>
    <row r="242" spans="1:11" ht="15">
      <c r="A242" s="52" t="s">
        <v>36</v>
      </c>
      <c r="B242" s="33" t="s">
        <v>721</v>
      </c>
      <c r="C242" s="28" t="s">
        <v>722</v>
      </c>
      <c r="D242" s="33" t="s">
        <v>60</v>
      </c>
      <c r="E242" s="33" t="s">
        <v>7</v>
      </c>
      <c r="F242" s="29">
        <v>43290</v>
      </c>
      <c r="G242" s="30">
        <v>43380</v>
      </c>
      <c r="H242" s="31" t="s">
        <v>23</v>
      </c>
      <c r="I242" s="31"/>
      <c r="J242" s="31"/>
      <c r="K242" s="36" t="str">
        <f>HYPERLINK("https://drive.google.com/open?id=1GnH5c_5fsYL-coYGCRaCOcQe4msWBLPC","Click here to download the syllabus")</f>
        <v>Click here to download the syllabus</v>
      </c>
    </row>
    <row r="243" spans="1:11" ht="15">
      <c r="A243" s="68" t="s">
        <v>36</v>
      </c>
      <c r="B243" s="31" t="s">
        <v>723</v>
      </c>
      <c r="C243" s="31" t="s">
        <v>724</v>
      </c>
      <c r="D243" s="31" t="s">
        <v>60</v>
      </c>
      <c r="E243" s="33" t="s">
        <v>7</v>
      </c>
      <c r="F243" s="29">
        <v>43290</v>
      </c>
      <c r="G243" s="30">
        <v>43380</v>
      </c>
      <c r="H243" s="31" t="s">
        <v>23</v>
      </c>
      <c r="I243" s="31"/>
      <c r="J243" s="31"/>
      <c r="K243" s="36" t="str">
        <f>HYPERLINK("https://drive.google.com/open?id=18XxPgqZou-A5cMKqsrMamDYc-tWLUYdM","Click here to download the syllabus")</f>
        <v>Click here to download the syllabus</v>
      </c>
    </row>
    <row r="244" spans="1:11" ht="15">
      <c r="A244" s="68" t="s">
        <v>36</v>
      </c>
      <c r="B244" s="31" t="s">
        <v>725</v>
      </c>
      <c r="C244" s="31" t="s">
        <v>726</v>
      </c>
      <c r="D244" s="31" t="s">
        <v>86</v>
      </c>
      <c r="E244" s="33" t="s">
        <v>7</v>
      </c>
      <c r="F244" s="29">
        <v>43290</v>
      </c>
      <c r="G244" s="30">
        <v>43380</v>
      </c>
      <c r="H244" s="31" t="s">
        <v>23</v>
      </c>
      <c r="I244" s="31"/>
      <c r="J244" s="31"/>
      <c r="K244" s="36" t="str">
        <f>HYPERLINK("https://drive.google.com/open?id=18A3aqZ9QFG9ZKq1MzeTvc2Lm5v8EWGos","Click here to download the syllabus")</f>
        <v>Click here to download the syllabus</v>
      </c>
    </row>
    <row r="245" spans="1:11" ht="15">
      <c r="A245" s="68" t="s">
        <v>36</v>
      </c>
      <c r="B245" s="31" t="s">
        <v>727</v>
      </c>
      <c r="C245" s="31" t="s">
        <v>728</v>
      </c>
      <c r="D245" s="31" t="s">
        <v>147</v>
      </c>
      <c r="E245" s="28" t="s">
        <v>4</v>
      </c>
      <c r="F245" s="29">
        <v>43311</v>
      </c>
      <c r="G245" s="30">
        <v>43373</v>
      </c>
      <c r="H245" s="31" t="s">
        <v>23</v>
      </c>
      <c r="I245" s="31"/>
      <c r="J245" s="31"/>
      <c r="K245" s="31"/>
    </row>
    <row r="246" spans="1:11" ht="15">
      <c r="A246" s="68" t="s">
        <v>36</v>
      </c>
      <c r="B246" s="31" t="s">
        <v>148</v>
      </c>
      <c r="C246" s="31" t="s">
        <v>729</v>
      </c>
      <c r="D246" s="31" t="s">
        <v>79</v>
      </c>
      <c r="E246" s="33" t="s">
        <v>7</v>
      </c>
      <c r="F246" s="29">
        <v>43290</v>
      </c>
      <c r="G246" s="30">
        <v>43380</v>
      </c>
      <c r="H246" s="31" t="s">
        <v>23</v>
      </c>
      <c r="I246" s="31"/>
      <c r="J246" s="31"/>
      <c r="K246" s="53" t="str">
        <f>HYPERLINK("https://drive.google.com/open?id=1aDhL4utbzxq8gMLiNef0Kwi63seaq-0o","Click here to download the syllabus")</f>
        <v>Click here to download the syllabus</v>
      </c>
    </row>
    <row r="247" spans="1:11" ht="15">
      <c r="A247" s="68" t="s">
        <v>36</v>
      </c>
      <c r="B247" s="31" t="s">
        <v>730</v>
      </c>
      <c r="C247" s="31" t="s">
        <v>731</v>
      </c>
      <c r="D247" s="31" t="s">
        <v>147</v>
      </c>
      <c r="E247" s="28" t="s">
        <v>4</v>
      </c>
      <c r="F247" s="29">
        <v>43311</v>
      </c>
      <c r="G247" s="30">
        <v>43373</v>
      </c>
      <c r="H247" s="31" t="s">
        <v>23</v>
      </c>
      <c r="I247" s="31"/>
      <c r="J247" s="31"/>
      <c r="K247" s="31"/>
    </row>
    <row r="248" spans="1:11" ht="15">
      <c r="A248" s="68" t="s">
        <v>36</v>
      </c>
      <c r="B248" s="31" t="s">
        <v>732</v>
      </c>
      <c r="C248" s="31" t="s">
        <v>733</v>
      </c>
      <c r="D248" s="31" t="s">
        <v>60</v>
      </c>
      <c r="E248" s="33" t="s">
        <v>7</v>
      </c>
      <c r="F248" s="29">
        <v>43290</v>
      </c>
      <c r="G248" s="30">
        <v>43380</v>
      </c>
      <c r="H248" s="31" t="s">
        <v>23</v>
      </c>
      <c r="I248" s="31"/>
      <c r="J248" s="31"/>
      <c r="K248" s="36" t="str">
        <f>HYPERLINK("https://drive.google.com/open?id=1j5jf0RwpbMIePr_0cZVWKZ-hLTp69kXJ","Click here to download the syllabus")</f>
        <v>Click here to download the syllabus</v>
      </c>
    </row>
    <row r="249" spans="1:11" ht="15">
      <c r="A249" s="68" t="s">
        <v>36</v>
      </c>
      <c r="B249" s="31" t="s">
        <v>734</v>
      </c>
      <c r="C249" s="31" t="s">
        <v>735</v>
      </c>
      <c r="D249" s="31" t="s">
        <v>144</v>
      </c>
      <c r="E249" s="33" t="s">
        <v>7</v>
      </c>
      <c r="F249" s="29">
        <v>43290</v>
      </c>
      <c r="G249" s="30">
        <v>43380</v>
      </c>
      <c r="H249" s="31" t="s">
        <v>23</v>
      </c>
      <c r="I249" s="31"/>
      <c r="J249" s="31"/>
      <c r="K249" s="36" t="str">
        <f>HYPERLINK("https://drive.google.com/open?id=1kBNc0OBODDVK8bX1lGl4y3v1s-cLErpS","Click here to download the syllabus")</f>
        <v>Click here to download the syllabus</v>
      </c>
    </row>
    <row r="250" spans="1:11" ht="15">
      <c r="A250" s="68" t="s">
        <v>37</v>
      </c>
      <c r="B250" s="31" t="s">
        <v>736</v>
      </c>
      <c r="C250" s="31" t="s">
        <v>737</v>
      </c>
      <c r="D250" s="31" t="s">
        <v>196</v>
      </c>
      <c r="E250" s="28" t="s">
        <v>4</v>
      </c>
      <c r="F250" s="29">
        <v>43311</v>
      </c>
      <c r="G250" s="30">
        <v>43373</v>
      </c>
      <c r="H250" s="31" t="s">
        <v>23</v>
      </c>
      <c r="I250" s="31"/>
      <c r="J250" s="31"/>
      <c r="K250" s="31"/>
    </row>
  </sheetData>
  <mergeCells count="1">
    <mergeCell ref="A1:G1"/>
  </mergeCells>
  <hyperlinks>
    <hyperlink ref="I4" r:id="rId1"/>
    <hyperlink ref="J4" r:id="rId2"/>
    <hyperlink ref="I5" r:id="rId3"/>
    <hyperlink ref="J5" r:id="rId4"/>
    <hyperlink ref="I13" r:id="rId5"/>
    <hyperlink ref="J13" r:id="rId6"/>
    <hyperlink ref="I19" r:id="rId7"/>
    <hyperlink ref="J19" r:id="rId8"/>
    <hyperlink ref="I20" r:id="rId9"/>
    <hyperlink ref="J20" r:id="rId10"/>
    <hyperlink ref="I21" r:id="rId11"/>
    <hyperlink ref="J21" r:id="rId12"/>
    <hyperlink ref="I22" r:id="rId13"/>
    <hyperlink ref="J22" r:id="rId14"/>
    <hyperlink ref="I24" r:id="rId15"/>
    <hyperlink ref="J24" r:id="rId16"/>
    <hyperlink ref="I25" r:id="rId17"/>
    <hyperlink ref="J25" r:id="rId18"/>
    <hyperlink ref="I28" r:id="rId19"/>
    <hyperlink ref="J28" r:id="rId20"/>
    <hyperlink ref="I30" r:id="rId21"/>
    <hyperlink ref="J30" r:id="rId22"/>
    <hyperlink ref="I31" r:id="rId23"/>
    <hyperlink ref="J31" r:id="rId24"/>
    <hyperlink ref="I32" r:id="rId25"/>
    <hyperlink ref="J32" r:id="rId26"/>
    <hyperlink ref="I35" r:id="rId27"/>
    <hyperlink ref="J35" r:id="rId28"/>
    <hyperlink ref="I40" r:id="rId29"/>
    <hyperlink ref="J40" r:id="rId30"/>
    <hyperlink ref="I41" r:id="rId31"/>
    <hyperlink ref="J41" r:id="rId32"/>
    <hyperlink ref="I45" r:id="rId33"/>
    <hyperlink ref="J45" r:id="rId34"/>
    <hyperlink ref="I46" r:id="rId35"/>
    <hyperlink ref="J46" r:id="rId36"/>
    <hyperlink ref="I48" r:id="rId37"/>
    <hyperlink ref="J48" r:id="rId38"/>
    <hyperlink ref="I49" r:id="rId39"/>
    <hyperlink ref="J49" r:id="rId40"/>
    <hyperlink ref="I51" r:id="rId41"/>
    <hyperlink ref="J51" r:id="rId42"/>
    <hyperlink ref="I56" r:id="rId43"/>
    <hyperlink ref="J56" r:id="rId44"/>
    <hyperlink ref="I57" r:id="rId45"/>
    <hyperlink ref="J57" r:id="rId46"/>
    <hyperlink ref="I58" r:id="rId47"/>
    <hyperlink ref="J58" r:id="rId48"/>
    <hyperlink ref="I59" r:id="rId49"/>
    <hyperlink ref="J59" r:id="rId50"/>
    <hyperlink ref="I62" r:id="rId51"/>
    <hyperlink ref="J62" r:id="rId52"/>
    <hyperlink ref="I66" r:id="rId53"/>
    <hyperlink ref="J66" r:id="rId54"/>
    <hyperlink ref="I67" r:id="rId55"/>
    <hyperlink ref="J67" r:id="rId56"/>
    <hyperlink ref="I68" r:id="rId57"/>
    <hyperlink ref="J68" r:id="rId58"/>
    <hyperlink ref="I73" r:id="rId59"/>
    <hyperlink ref="J73" r:id="rId60"/>
    <hyperlink ref="J74" r:id="rId61"/>
    <hyperlink ref="I76" r:id="rId62"/>
    <hyperlink ref="J76" r:id="rId63"/>
    <hyperlink ref="I77" r:id="rId64"/>
    <hyperlink ref="J77" r:id="rId65"/>
    <hyperlink ref="I78" r:id="rId66"/>
    <hyperlink ref="J78" r:id="rId67"/>
    <hyperlink ref="I79" r:id="rId68"/>
    <hyperlink ref="J79" r:id="rId69"/>
    <hyperlink ref="I81" r:id="rId70"/>
    <hyperlink ref="J81" r:id="rId71"/>
    <hyperlink ref="I82" r:id="rId72"/>
    <hyperlink ref="J82" r:id="rId73"/>
    <hyperlink ref="I85" r:id="rId74"/>
    <hyperlink ref="J85" r:id="rId75"/>
    <hyperlink ref="I86" r:id="rId76"/>
    <hyperlink ref="J86" r:id="rId77"/>
    <hyperlink ref="I88" r:id="rId78"/>
    <hyperlink ref="J88" r:id="rId79"/>
    <hyperlink ref="I94" r:id="rId80"/>
    <hyperlink ref="J94" r:id="rId81"/>
    <hyperlink ref="I95" r:id="rId82"/>
    <hyperlink ref="J95" r:id="rId83"/>
    <hyperlink ref="I103" r:id="rId84"/>
    <hyperlink ref="J103" r:id="rId85"/>
    <hyperlink ref="I105" r:id="rId86"/>
    <hyperlink ref="J105" r:id="rId87"/>
    <hyperlink ref="I106" r:id="rId88"/>
    <hyperlink ref="J106" r:id="rId89"/>
    <hyperlink ref="I107" r:id="rId90"/>
    <hyperlink ref="J107" r:id="rId91"/>
    <hyperlink ref="I108" r:id="rId92"/>
    <hyperlink ref="J108" r:id="rId93"/>
    <hyperlink ref="I111" r:id="rId94"/>
    <hyperlink ref="J111" r:id="rId95"/>
    <hyperlink ref="I113" r:id="rId96"/>
    <hyperlink ref="J113" r:id="rId97"/>
    <hyperlink ref="I115" r:id="rId98"/>
    <hyperlink ref="J115" r:id="rId99"/>
    <hyperlink ref="I116" r:id="rId100"/>
    <hyperlink ref="J116" r:id="rId101"/>
    <hyperlink ref="I117" r:id="rId102"/>
    <hyperlink ref="J117" r:id="rId103"/>
    <hyperlink ref="I122" r:id="rId104"/>
    <hyperlink ref="J122" r:id="rId105"/>
    <hyperlink ref="J126" r:id="rId106"/>
    <hyperlink ref="I127" r:id="rId107"/>
    <hyperlink ref="J127" r:id="rId108"/>
    <hyperlink ref="I134" r:id="rId109"/>
    <hyperlink ref="J134" r:id="rId110"/>
    <hyperlink ref="I135" r:id="rId111"/>
    <hyperlink ref="J135" r:id="rId112"/>
    <hyperlink ref="I136" r:id="rId113"/>
    <hyperlink ref="J136" r:id="rId114"/>
    <hyperlink ref="I137" r:id="rId115"/>
    <hyperlink ref="J137" r:id="rId116"/>
    <hyperlink ref="I139" r:id="rId117"/>
    <hyperlink ref="J139" r:id="rId118"/>
    <hyperlink ref="I141" r:id="rId119"/>
    <hyperlink ref="J141" r:id="rId120"/>
    <hyperlink ref="I145" r:id="rId121"/>
    <hyperlink ref="J145" r:id="rId122"/>
    <hyperlink ref="I148" r:id="rId123"/>
    <hyperlink ref="J148" r:id="rId124"/>
    <hyperlink ref="I149" r:id="rId125"/>
    <hyperlink ref="J149" r:id="rId126"/>
    <hyperlink ref="I151" r:id="rId127"/>
    <hyperlink ref="J151" r:id="rId128"/>
    <hyperlink ref="I158" r:id="rId129"/>
    <hyperlink ref="J158" r:id="rId130"/>
    <hyperlink ref="I159" r:id="rId131"/>
    <hyperlink ref="J159" r:id="rId132"/>
    <hyperlink ref="I160" r:id="rId133"/>
    <hyperlink ref="J160" r:id="rId134"/>
    <hyperlink ref="J161" r:id="rId135"/>
    <hyperlink ref="I162" r:id="rId136"/>
    <hyperlink ref="J162" r:id="rId137"/>
    <hyperlink ref="I163" r:id="rId138"/>
    <hyperlink ref="J163" r:id="rId139"/>
    <hyperlink ref="I167" r:id="rId140"/>
    <hyperlink ref="J167" r:id="rId141"/>
    <hyperlink ref="K167" r:id="rId142"/>
    <hyperlink ref="I170" r:id="rId143"/>
    <hyperlink ref="J170" r:id="rId144"/>
    <hyperlink ref="I171" r:id="rId145"/>
    <hyperlink ref="J171" r:id="rId146"/>
    <hyperlink ref="I173" r:id="rId147"/>
    <hyperlink ref="J173" r:id="rId148"/>
    <hyperlink ref="I177" r:id="rId149"/>
    <hyperlink ref="J177" r:id="rId150"/>
    <hyperlink ref="I178" r:id="rId151"/>
    <hyperlink ref="J178" r:id="rId152"/>
    <hyperlink ref="I180" r:id="rId153"/>
    <hyperlink ref="J180" r:id="rId154"/>
    <hyperlink ref="I185" r:id="rId155"/>
    <hyperlink ref="J185" r:id="rId156"/>
    <hyperlink ref="I188" r:id="rId157"/>
    <hyperlink ref="J188" r:id="rId158"/>
    <hyperlink ref="I192" r:id="rId159"/>
    <hyperlink ref="J192" r:id="rId160"/>
    <hyperlink ref="I193" r:id="rId161"/>
    <hyperlink ref="J193" r:id="rId162"/>
    <hyperlink ref="I194" r:id="rId163"/>
    <hyperlink ref="J194" r:id="rId164"/>
    <hyperlink ref="I195" r:id="rId165"/>
    <hyperlink ref="J195" r:id="rId166"/>
    <hyperlink ref="I198" r:id="rId167"/>
    <hyperlink ref="J198" r:id="rId168"/>
    <hyperlink ref="I199" r:id="rId169"/>
    <hyperlink ref="J199" r:id="rId170"/>
    <hyperlink ref="I200" r:id="rId171"/>
    <hyperlink ref="I205" r:id="rId172"/>
    <hyperlink ref="J205" r:id="rId173"/>
    <hyperlink ref="I207" r:id="rId174"/>
    <hyperlink ref="J207" r:id="rId175"/>
    <hyperlink ref="I211" r:id="rId176"/>
    <hyperlink ref="J211" r:id="rId177"/>
    <hyperlink ref="I219" r:id="rId178"/>
    <hyperlink ref="J219" r:id="rId179"/>
    <hyperlink ref="I224" r:id="rId180"/>
    <hyperlink ref="J224" r:id="rId181"/>
    <hyperlink ref="I225" r:id="rId182"/>
    <hyperlink ref="J225" r:id="rId183"/>
    <hyperlink ref="I226" r:id="rId184"/>
    <hyperlink ref="J226" r:id="rId185"/>
    <hyperlink ref="I229" r:id="rId186"/>
    <hyperlink ref="J229" r:id="rId187"/>
    <hyperlink ref="I230" r:id="rId188"/>
    <hyperlink ref="J230" r:id="rId189"/>
    <hyperlink ref="I233" r:id="rId190"/>
    <hyperlink ref="J233" r:id="rId191"/>
    <hyperlink ref="I236" r:id="rId192"/>
    <hyperlink ref="J236" r:id="rId193"/>
    <hyperlink ref="I237" r:id="rId194"/>
    <hyperlink ref="J237" r:id="rId195"/>
    <hyperlink ref="I238" r:id="rId196"/>
    <hyperlink ref="J238" r:id="rId197"/>
    <hyperlink ref="I240" r:id="rId198"/>
    <hyperlink ref="J240" r:id="rId199"/>
    <hyperlink ref="I241" r:id="rId200"/>
    <hyperlink ref="J241" r:id="rId2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1"/>
  <sheetViews>
    <sheetView workbookViewId="0"/>
  </sheetViews>
  <sheetFormatPr defaultColWidth="14.42578125" defaultRowHeight="15.75" customHeight="1"/>
  <cols>
    <col min="1" max="1" width="31.42578125" customWidth="1"/>
    <col min="2" max="2" width="14.42578125" customWidth="1"/>
    <col min="3" max="3" width="6.42578125" customWidth="1"/>
    <col min="4" max="4" width="13.5703125" customWidth="1"/>
    <col min="5" max="5" width="30.85546875" customWidth="1"/>
    <col min="6" max="6" width="8.140625" customWidth="1"/>
    <col min="7" max="7" width="23.7109375" customWidth="1"/>
    <col min="8" max="8" width="19.5703125" customWidth="1"/>
    <col min="9" max="9" width="26.28515625" customWidth="1"/>
    <col min="12" max="12" width="19.28515625" customWidth="1"/>
    <col min="13" max="13" width="18.28515625" customWidth="1"/>
  </cols>
  <sheetData>
    <row r="1" spans="1:13" ht="26.25">
      <c r="A1" s="1" t="s">
        <v>0</v>
      </c>
      <c r="B1" s="2" t="s">
        <v>1</v>
      </c>
      <c r="C1" s="3"/>
      <c r="D1" s="4" t="s">
        <v>2</v>
      </c>
      <c r="E1" s="4" t="s">
        <v>1</v>
      </c>
      <c r="G1" s="5" t="s">
        <v>2</v>
      </c>
      <c r="H1" s="6" t="s">
        <v>3</v>
      </c>
      <c r="I1" s="6" t="s">
        <v>4</v>
      </c>
      <c r="J1" s="73" t="s">
        <v>5</v>
      </c>
      <c r="K1" s="74"/>
      <c r="L1" s="6" t="s">
        <v>3</v>
      </c>
      <c r="M1" s="6" t="s">
        <v>4</v>
      </c>
    </row>
    <row r="2" spans="1:13" ht="15">
      <c r="A2" s="7" t="s">
        <v>6</v>
      </c>
      <c r="B2" s="7">
        <v>3</v>
      </c>
      <c r="C2" s="8"/>
      <c r="D2" s="9" t="s">
        <v>7</v>
      </c>
      <c r="E2" s="10">
        <v>117</v>
      </c>
      <c r="G2" s="11" t="s">
        <v>8</v>
      </c>
      <c r="H2" s="12">
        <v>43311</v>
      </c>
      <c r="I2" s="12">
        <v>43311</v>
      </c>
      <c r="J2" s="71">
        <v>43290</v>
      </c>
      <c r="K2" s="72"/>
      <c r="L2" s="12">
        <v>43318</v>
      </c>
      <c r="M2" s="12">
        <v>43318</v>
      </c>
    </row>
    <row r="3" spans="1:13" ht="15">
      <c r="A3" s="7" t="s">
        <v>9</v>
      </c>
      <c r="B3" s="7">
        <v>6</v>
      </c>
      <c r="C3" s="8"/>
      <c r="D3" s="9" t="s">
        <v>10</v>
      </c>
      <c r="E3" s="10">
        <v>33</v>
      </c>
      <c r="G3" s="11" t="s">
        <v>11</v>
      </c>
      <c r="H3" s="12">
        <v>43336</v>
      </c>
      <c r="I3" s="12">
        <v>43364</v>
      </c>
      <c r="J3" s="71">
        <v>43371</v>
      </c>
      <c r="K3" s="72"/>
      <c r="L3" s="12">
        <v>43350</v>
      </c>
      <c r="M3" s="12">
        <v>43371</v>
      </c>
    </row>
    <row r="4" spans="1:13" ht="15">
      <c r="A4" s="7" t="s">
        <v>12</v>
      </c>
      <c r="B4" s="7">
        <v>5</v>
      </c>
      <c r="C4" s="8"/>
      <c r="D4" s="9" t="s">
        <v>4</v>
      </c>
      <c r="E4" s="10">
        <v>98</v>
      </c>
      <c r="G4" s="13" t="s">
        <v>13</v>
      </c>
      <c r="H4" s="14">
        <v>17</v>
      </c>
      <c r="I4" s="13">
        <v>78</v>
      </c>
      <c r="J4" s="79">
        <v>117</v>
      </c>
      <c r="K4" s="72"/>
      <c r="L4" s="13">
        <v>16</v>
      </c>
      <c r="M4" s="13">
        <v>20</v>
      </c>
    </row>
    <row r="5" spans="1:13" ht="15">
      <c r="A5" s="7" t="s">
        <v>14</v>
      </c>
      <c r="B5" s="7">
        <v>15</v>
      </c>
      <c r="C5" s="3"/>
      <c r="D5" s="4" t="s">
        <v>15</v>
      </c>
      <c r="E5" s="15">
        <v>248</v>
      </c>
      <c r="G5" s="11" t="s">
        <v>16</v>
      </c>
      <c r="H5" s="78" t="s">
        <v>17</v>
      </c>
      <c r="I5" s="72"/>
      <c r="J5" s="75" t="s">
        <v>18</v>
      </c>
      <c r="K5" s="76"/>
      <c r="L5" s="76"/>
      <c r="M5" s="77"/>
    </row>
    <row r="6" spans="1:13" ht="12.75">
      <c r="A6" s="7" t="s">
        <v>19</v>
      </c>
      <c r="B6" s="7">
        <v>7</v>
      </c>
      <c r="C6" s="16"/>
    </row>
    <row r="7" spans="1:13" ht="15">
      <c r="A7" s="7" t="s">
        <v>20</v>
      </c>
      <c r="B7" s="7">
        <v>10</v>
      </c>
      <c r="C7" s="3"/>
      <c r="D7" s="4" t="s">
        <v>21</v>
      </c>
      <c r="E7" s="4" t="s">
        <v>1</v>
      </c>
    </row>
    <row r="8" spans="1:13" ht="15">
      <c r="A8" s="7" t="s">
        <v>22</v>
      </c>
      <c r="B8" s="7">
        <v>24</v>
      </c>
      <c r="C8" s="17"/>
      <c r="D8" s="18" t="s">
        <v>23</v>
      </c>
      <c r="E8" s="19">
        <v>143</v>
      </c>
    </row>
    <row r="9" spans="1:13" ht="15">
      <c r="A9" s="7" t="s">
        <v>24</v>
      </c>
      <c r="B9" s="7">
        <v>25</v>
      </c>
      <c r="C9" s="17"/>
      <c r="D9" s="18" t="s">
        <v>25</v>
      </c>
      <c r="E9" s="19">
        <v>105</v>
      </c>
    </row>
    <row r="10" spans="1:13" ht="15">
      <c r="A10" s="7" t="s">
        <v>26</v>
      </c>
      <c r="B10" s="7">
        <v>3</v>
      </c>
      <c r="C10" s="3"/>
      <c r="D10" s="4" t="s">
        <v>15</v>
      </c>
      <c r="E10" s="15">
        <v>248</v>
      </c>
    </row>
    <row r="11" spans="1:13" ht="12.75">
      <c r="A11" s="7" t="s">
        <v>27</v>
      </c>
      <c r="B11" s="7">
        <v>33</v>
      </c>
      <c r="C11" s="16"/>
    </row>
    <row r="12" spans="1:13" ht="12.75">
      <c r="A12" s="7" t="s">
        <v>28</v>
      </c>
      <c r="B12" s="7">
        <v>19</v>
      </c>
      <c r="C12" s="16"/>
    </row>
    <row r="13" spans="1:13" ht="12.75">
      <c r="A13" s="7" t="s">
        <v>29</v>
      </c>
      <c r="B13" s="7">
        <v>23</v>
      </c>
      <c r="C13" s="16"/>
    </row>
    <row r="14" spans="1:13" ht="12.75">
      <c r="A14" s="7" t="s">
        <v>30</v>
      </c>
      <c r="B14" s="7">
        <v>13</v>
      </c>
      <c r="C14" s="16"/>
    </row>
    <row r="15" spans="1:13" ht="12.75">
      <c r="A15" s="7" t="s">
        <v>31</v>
      </c>
      <c r="B15" s="7">
        <v>30</v>
      </c>
      <c r="C15" s="16"/>
    </row>
    <row r="16" spans="1:13" ht="25.5">
      <c r="A16" s="7" t="s">
        <v>32</v>
      </c>
      <c r="B16" s="7">
        <v>9</v>
      </c>
      <c r="C16" s="16"/>
    </row>
    <row r="17" spans="1:3" ht="12.75">
      <c r="A17" s="7" t="s">
        <v>33</v>
      </c>
      <c r="B17" s="7">
        <v>1</v>
      </c>
      <c r="C17" s="16"/>
    </row>
    <row r="18" spans="1:3" ht="12.75">
      <c r="A18" s="7" t="s">
        <v>34</v>
      </c>
      <c r="B18" s="7">
        <v>9</v>
      </c>
      <c r="C18" s="16"/>
    </row>
    <row r="19" spans="1:3" ht="12.75">
      <c r="A19" s="7" t="s">
        <v>35</v>
      </c>
      <c r="B19" s="7">
        <v>2</v>
      </c>
      <c r="C19" s="16"/>
    </row>
    <row r="20" spans="1:3" ht="12.75">
      <c r="A20" s="7" t="s">
        <v>36</v>
      </c>
      <c r="B20" s="7">
        <v>10</v>
      </c>
      <c r="C20" s="16"/>
    </row>
    <row r="21" spans="1:3" ht="12.75">
      <c r="A21" s="7" t="s">
        <v>37</v>
      </c>
      <c r="B21" s="7">
        <v>1</v>
      </c>
      <c r="C21" s="16"/>
    </row>
    <row r="22" spans="1:3" ht="12.75">
      <c r="A22" s="20" t="s">
        <v>38</v>
      </c>
      <c r="B22" s="20">
        <v>248</v>
      </c>
      <c r="C22" s="16"/>
    </row>
    <row r="23" spans="1:3" ht="12.75">
      <c r="C23" s="16"/>
    </row>
    <row r="24" spans="1:3" ht="12.75">
      <c r="C24" s="16"/>
    </row>
    <row r="25" spans="1:3" ht="12.75">
      <c r="C25" s="16"/>
    </row>
    <row r="26" spans="1:3" ht="12.75">
      <c r="C26" s="16"/>
    </row>
    <row r="27" spans="1:3" ht="12.75">
      <c r="C27" s="16"/>
    </row>
    <row r="28" spans="1:3" ht="12.75">
      <c r="C28" s="16"/>
    </row>
    <row r="29" spans="1:3" ht="12.75">
      <c r="C29" s="16"/>
    </row>
    <row r="30" spans="1:3" ht="12.75">
      <c r="C30" s="16"/>
    </row>
    <row r="31" spans="1:3" ht="12.75">
      <c r="C31" s="16"/>
    </row>
    <row r="32" spans="1:3" ht="12.75">
      <c r="C32" s="16"/>
    </row>
    <row r="33" spans="3:3" ht="12.75">
      <c r="C33" s="16"/>
    </row>
    <row r="34" spans="3:3" ht="12.75">
      <c r="C34" s="16"/>
    </row>
    <row r="35" spans="3:3" ht="12.75">
      <c r="C35" s="16"/>
    </row>
    <row r="36" spans="3:3" ht="12.75">
      <c r="C36" s="16"/>
    </row>
    <row r="37" spans="3:3" ht="12.75">
      <c r="C37" s="16"/>
    </row>
    <row r="38" spans="3:3" ht="12.75">
      <c r="C38" s="16"/>
    </row>
    <row r="39" spans="3:3" ht="12.75">
      <c r="C39" s="16"/>
    </row>
    <row r="40" spans="3:3" ht="12.75">
      <c r="C40" s="16"/>
    </row>
    <row r="41" spans="3:3" ht="12.75">
      <c r="C41" s="16"/>
    </row>
    <row r="42" spans="3:3" ht="12.75">
      <c r="C42" s="16"/>
    </row>
    <row r="43" spans="3:3" ht="12.75">
      <c r="C43" s="16"/>
    </row>
    <row r="44" spans="3:3" ht="12.75">
      <c r="C44" s="16"/>
    </row>
    <row r="45" spans="3:3" ht="12.75">
      <c r="C45" s="16"/>
    </row>
    <row r="46" spans="3:3" ht="12.75">
      <c r="C46" s="16"/>
    </row>
    <row r="47" spans="3:3" ht="12.75">
      <c r="C47" s="16"/>
    </row>
    <row r="48" spans="3:3" ht="12.75">
      <c r="C48" s="16"/>
    </row>
    <row r="49" spans="3:3" ht="12.75">
      <c r="C49" s="16"/>
    </row>
    <row r="50" spans="3:3" ht="12.75">
      <c r="C50" s="16"/>
    </row>
    <row r="51" spans="3:3" ht="12.75">
      <c r="C51" s="16"/>
    </row>
    <row r="52" spans="3:3" ht="12.75">
      <c r="C52" s="16"/>
    </row>
    <row r="53" spans="3:3" ht="12.75">
      <c r="C53" s="16"/>
    </row>
    <row r="54" spans="3:3" ht="12.75">
      <c r="C54" s="16"/>
    </row>
    <row r="55" spans="3:3" ht="12.75">
      <c r="C55" s="16"/>
    </row>
    <row r="56" spans="3:3" ht="12.75">
      <c r="C56" s="16"/>
    </row>
    <row r="57" spans="3:3" ht="12.75">
      <c r="C57" s="16"/>
    </row>
    <row r="58" spans="3:3" ht="12.75">
      <c r="C58" s="16"/>
    </row>
    <row r="59" spans="3:3" ht="12.75">
      <c r="C59" s="16"/>
    </row>
    <row r="60" spans="3:3" ht="12.75">
      <c r="C60" s="16"/>
    </row>
    <row r="61" spans="3:3" ht="12.75">
      <c r="C61" s="16"/>
    </row>
    <row r="62" spans="3:3" ht="12.75">
      <c r="C62" s="16"/>
    </row>
    <row r="63" spans="3:3" ht="12.75">
      <c r="C63" s="16"/>
    </row>
    <row r="64" spans="3:3" ht="12.75">
      <c r="C64" s="16"/>
    </row>
    <row r="65" spans="3:3" ht="12.75">
      <c r="C65" s="16"/>
    </row>
    <row r="66" spans="3:3" ht="12.75">
      <c r="C66" s="16"/>
    </row>
    <row r="67" spans="3:3" ht="12.75">
      <c r="C67" s="16"/>
    </row>
    <row r="68" spans="3:3" ht="12.75">
      <c r="C68" s="16"/>
    </row>
    <row r="69" spans="3:3" ht="12.75">
      <c r="C69" s="16"/>
    </row>
    <row r="70" spans="3:3" ht="12.75">
      <c r="C70" s="16"/>
    </row>
    <row r="71" spans="3:3" ht="12.75">
      <c r="C71" s="16"/>
    </row>
    <row r="72" spans="3:3" ht="12.75">
      <c r="C72" s="16"/>
    </row>
    <row r="73" spans="3:3" ht="12.75">
      <c r="C73" s="16"/>
    </row>
    <row r="74" spans="3:3" ht="12.75">
      <c r="C74" s="16"/>
    </row>
    <row r="75" spans="3:3" ht="12.75">
      <c r="C75" s="16"/>
    </row>
    <row r="76" spans="3:3" ht="12.75">
      <c r="C76" s="16"/>
    </row>
    <row r="77" spans="3:3" ht="12.75">
      <c r="C77" s="16"/>
    </row>
    <row r="78" spans="3:3" ht="12.75">
      <c r="C78" s="16"/>
    </row>
    <row r="79" spans="3:3" ht="12.75">
      <c r="C79" s="16"/>
    </row>
    <row r="80" spans="3:3" ht="12.75">
      <c r="C80" s="16"/>
    </row>
    <row r="81" spans="3:3" ht="12.75">
      <c r="C81" s="16"/>
    </row>
    <row r="82" spans="3:3" ht="12.75">
      <c r="C82" s="16"/>
    </row>
    <row r="83" spans="3:3" ht="12.75">
      <c r="C83" s="16"/>
    </row>
    <row r="84" spans="3:3" ht="12.75">
      <c r="C84" s="16"/>
    </row>
    <row r="85" spans="3:3" ht="12.75">
      <c r="C85" s="16"/>
    </row>
    <row r="86" spans="3:3" ht="12.75">
      <c r="C86" s="16"/>
    </row>
    <row r="87" spans="3:3" ht="12.75">
      <c r="C87" s="16"/>
    </row>
    <row r="88" spans="3:3" ht="12.75">
      <c r="C88" s="16"/>
    </row>
    <row r="89" spans="3:3" ht="12.75">
      <c r="C89" s="16"/>
    </row>
    <row r="90" spans="3:3" ht="12.75">
      <c r="C90" s="16"/>
    </row>
    <row r="91" spans="3:3" ht="12.75">
      <c r="C91" s="16"/>
    </row>
    <row r="92" spans="3:3" ht="12.75">
      <c r="C92" s="16"/>
    </row>
    <row r="93" spans="3:3" ht="12.75">
      <c r="C93" s="16"/>
    </row>
    <row r="94" spans="3:3" ht="12.75">
      <c r="C94" s="16"/>
    </row>
    <row r="95" spans="3:3" ht="12.75">
      <c r="C95" s="16"/>
    </row>
    <row r="96" spans="3:3" ht="12.75">
      <c r="C96" s="16"/>
    </row>
    <row r="97" spans="3:3" ht="12.75">
      <c r="C97" s="16"/>
    </row>
    <row r="98" spans="3:3" ht="12.75">
      <c r="C98" s="16"/>
    </row>
    <row r="99" spans="3:3" ht="12.75">
      <c r="C99" s="16"/>
    </row>
    <row r="100" spans="3:3" ht="12.75">
      <c r="C100" s="16"/>
    </row>
    <row r="101" spans="3:3" ht="12.75">
      <c r="C101" s="16"/>
    </row>
    <row r="102" spans="3:3" ht="12.75">
      <c r="C102" s="16"/>
    </row>
    <row r="103" spans="3:3" ht="12.75">
      <c r="C103" s="16"/>
    </row>
    <row r="104" spans="3:3" ht="12.75">
      <c r="C104" s="16"/>
    </row>
    <row r="105" spans="3:3" ht="12.75">
      <c r="C105" s="16"/>
    </row>
    <row r="106" spans="3:3" ht="12.75">
      <c r="C106" s="16"/>
    </row>
    <row r="107" spans="3:3" ht="12.75">
      <c r="C107" s="16"/>
    </row>
    <row r="108" spans="3:3" ht="12.75">
      <c r="C108" s="16"/>
    </row>
    <row r="109" spans="3:3" ht="12.75">
      <c r="C109" s="16"/>
    </row>
    <row r="110" spans="3:3" ht="12.75">
      <c r="C110" s="16"/>
    </row>
    <row r="111" spans="3:3" ht="12.75">
      <c r="C111" s="16"/>
    </row>
    <row r="112" spans="3:3" ht="12.75">
      <c r="C112" s="16"/>
    </row>
    <row r="113" spans="3:3" ht="12.75">
      <c r="C113" s="16"/>
    </row>
    <row r="114" spans="3:3" ht="12.75">
      <c r="C114" s="16"/>
    </row>
    <row r="115" spans="3:3" ht="12.75">
      <c r="C115" s="16"/>
    </row>
    <row r="116" spans="3:3" ht="12.75">
      <c r="C116" s="16"/>
    </row>
    <row r="117" spans="3:3" ht="12.75">
      <c r="C117" s="16"/>
    </row>
    <row r="118" spans="3:3" ht="12.75">
      <c r="C118" s="16"/>
    </row>
    <row r="119" spans="3:3" ht="12.75">
      <c r="C119" s="16"/>
    </row>
    <row r="120" spans="3:3" ht="12.75">
      <c r="C120" s="16"/>
    </row>
    <row r="121" spans="3:3" ht="12.75">
      <c r="C121" s="16"/>
    </row>
    <row r="122" spans="3:3" ht="12.75">
      <c r="C122" s="16"/>
    </row>
    <row r="123" spans="3:3" ht="12.75">
      <c r="C123" s="16"/>
    </row>
    <row r="124" spans="3:3" ht="12.75">
      <c r="C124" s="16"/>
    </row>
    <row r="125" spans="3:3" ht="12.75">
      <c r="C125" s="16"/>
    </row>
    <row r="126" spans="3:3" ht="12.75">
      <c r="C126" s="16"/>
    </row>
    <row r="127" spans="3:3" ht="12.75">
      <c r="C127" s="16"/>
    </row>
    <row r="128" spans="3:3" ht="12.75">
      <c r="C128" s="16"/>
    </row>
    <row r="129" spans="3:3" ht="12.75">
      <c r="C129" s="16"/>
    </row>
    <row r="130" spans="3:3" ht="12.75">
      <c r="C130" s="16"/>
    </row>
    <row r="131" spans="3:3" ht="12.75">
      <c r="C131" s="16"/>
    </row>
    <row r="132" spans="3:3" ht="12.75">
      <c r="C132" s="16"/>
    </row>
    <row r="133" spans="3:3" ht="12.75">
      <c r="C133" s="16"/>
    </row>
    <row r="134" spans="3:3" ht="12.75">
      <c r="C134" s="16"/>
    </row>
    <row r="135" spans="3:3" ht="12.75">
      <c r="C135" s="16"/>
    </row>
    <row r="136" spans="3:3" ht="12.75">
      <c r="C136" s="16"/>
    </row>
    <row r="137" spans="3:3" ht="12.75">
      <c r="C137" s="16"/>
    </row>
    <row r="138" spans="3:3" ht="12.75">
      <c r="C138" s="16"/>
    </row>
    <row r="139" spans="3:3" ht="12.75">
      <c r="C139" s="16"/>
    </row>
    <row r="140" spans="3:3" ht="12.75">
      <c r="C140" s="16"/>
    </row>
    <row r="141" spans="3:3" ht="12.75">
      <c r="C141" s="16"/>
    </row>
    <row r="142" spans="3:3" ht="12.75">
      <c r="C142" s="16"/>
    </row>
    <row r="143" spans="3:3" ht="12.75">
      <c r="C143" s="16"/>
    </row>
    <row r="144" spans="3:3" ht="12.75">
      <c r="C144" s="16"/>
    </row>
    <row r="145" spans="3:3" ht="12.75">
      <c r="C145" s="16"/>
    </row>
    <row r="146" spans="3:3" ht="12.75">
      <c r="C146" s="16"/>
    </row>
    <row r="147" spans="3:3" ht="12.75">
      <c r="C147" s="16"/>
    </row>
    <row r="148" spans="3:3" ht="12.75">
      <c r="C148" s="16"/>
    </row>
    <row r="149" spans="3:3" ht="12.75">
      <c r="C149" s="16"/>
    </row>
    <row r="150" spans="3:3" ht="12.75">
      <c r="C150" s="16"/>
    </row>
    <row r="151" spans="3:3" ht="12.75">
      <c r="C151" s="16"/>
    </row>
    <row r="152" spans="3:3" ht="12.75">
      <c r="C152" s="16"/>
    </row>
    <row r="153" spans="3:3" ht="12.75">
      <c r="C153" s="16"/>
    </row>
    <row r="154" spans="3:3" ht="12.75">
      <c r="C154" s="16"/>
    </row>
    <row r="155" spans="3:3" ht="12.75">
      <c r="C155" s="16"/>
    </row>
    <row r="156" spans="3:3" ht="12.75">
      <c r="C156" s="16"/>
    </row>
    <row r="157" spans="3:3" ht="12.75">
      <c r="C157" s="16"/>
    </row>
    <row r="158" spans="3:3" ht="12.75">
      <c r="C158" s="16"/>
    </row>
    <row r="159" spans="3:3" ht="12.75">
      <c r="C159" s="16"/>
    </row>
    <row r="160" spans="3:3" ht="12.75">
      <c r="C160" s="16"/>
    </row>
    <row r="161" spans="3:3" ht="12.75">
      <c r="C161" s="16"/>
    </row>
    <row r="162" spans="3:3" ht="12.75">
      <c r="C162" s="16"/>
    </row>
    <row r="163" spans="3:3" ht="12.75">
      <c r="C163" s="16"/>
    </row>
    <row r="164" spans="3:3" ht="12.75">
      <c r="C164" s="16"/>
    </row>
    <row r="165" spans="3:3" ht="12.75">
      <c r="C165" s="16"/>
    </row>
    <row r="166" spans="3:3" ht="12.75">
      <c r="C166" s="16"/>
    </row>
    <row r="167" spans="3:3" ht="12.75">
      <c r="C167" s="16"/>
    </row>
    <row r="168" spans="3:3" ht="12.75">
      <c r="C168" s="16"/>
    </row>
    <row r="169" spans="3:3" ht="12.75">
      <c r="C169" s="16"/>
    </row>
    <row r="170" spans="3:3" ht="12.75">
      <c r="C170" s="16"/>
    </row>
    <row r="171" spans="3:3" ht="12.75">
      <c r="C171" s="16"/>
    </row>
    <row r="172" spans="3:3" ht="12.75">
      <c r="C172" s="16"/>
    </row>
    <row r="173" spans="3:3" ht="12.75">
      <c r="C173" s="16"/>
    </row>
    <row r="174" spans="3:3" ht="12.75">
      <c r="C174" s="16"/>
    </row>
    <row r="175" spans="3:3" ht="12.75">
      <c r="C175" s="16"/>
    </row>
    <row r="176" spans="3:3" ht="12.75">
      <c r="C176" s="16"/>
    </row>
    <row r="177" spans="3:3" ht="12.75">
      <c r="C177" s="16"/>
    </row>
    <row r="178" spans="3:3" ht="12.75">
      <c r="C178" s="16"/>
    </row>
    <row r="179" spans="3:3" ht="12.75">
      <c r="C179" s="16"/>
    </row>
    <row r="180" spans="3:3" ht="12.75">
      <c r="C180" s="16"/>
    </row>
    <row r="181" spans="3:3" ht="12.75">
      <c r="C181" s="16"/>
    </row>
    <row r="182" spans="3:3" ht="12.75">
      <c r="C182" s="16"/>
    </row>
    <row r="183" spans="3:3" ht="12.75">
      <c r="C183" s="16"/>
    </row>
    <row r="184" spans="3:3" ht="12.75">
      <c r="C184" s="16"/>
    </row>
    <row r="185" spans="3:3" ht="12.75">
      <c r="C185" s="16"/>
    </row>
    <row r="186" spans="3:3" ht="12.75">
      <c r="C186" s="16"/>
    </row>
    <row r="187" spans="3:3" ht="12.75">
      <c r="C187" s="16"/>
    </row>
    <row r="188" spans="3:3" ht="12.75">
      <c r="C188" s="16"/>
    </row>
    <row r="189" spans="3:3" ht="12.75">
      <c r="C189" s="16"/>
    </row>
    <row r="190" spans="3:3" ht="12.75">
      <c r="C190" s="16"/>
    </row>
    <row r="191" spans="3:3" ht="12.75">
      <c r="C191" s="16"/>
    </row>
    <row r="192" spans="3:3" ht="12.75">
      <c r="C192" s="16"/>
    </row>
    <row r="193" spans="3:3" ht="12.75">
      <c r="C193" s="16"/>
    </row>
    <row r="194" spans="3:3" ht="12.75">
      <c r="C194" s="16"/>
    </row>
    <row r="195" spans="3:3" ht="12.75">
      <c r="C195" s="16"/>
    </row>
    <row r="196" spans="3:3" ht="12.75">
      <c r="C196" s="16"/>
    </row>
    <row r="197" spans="3:3" ht="12.75">
      <c r="C197" s="16"/>
    </row>
    <row r="198" spans="3:3" ht="12.75">
      <c r="C198" s="16"/>
    </row>
    <row r="199" spans="3:3" ht="12.75">
      <c r="C199" s="16"/>
    </row>
    <row r="200" spans="3:3" ht="12.75">
      <c r="C200" s="16"/>
    </row>
    <row r="201" spans="3:3" ht="12.75">
      <c r="C201" s="16"/>
    </row>
    <row r="202" spans="3:3" ht="12.75">
      <c r="C202" s="16"/>
    </row>
    <row r="203" spans="3:3" ht="12.75">
      <c r="C203" s="16"/>
    </row>
    <row r="204" spans="3:3" ht="12.75">
      <c r="C204" s="16"/>
    </row>
    <row r="205" spans="3:3" ht="12.75">
      <c r="C205" s="16"/>
    </row>
    <row r="206" spans="3:3" ht="12.75">
      <c r="C206" s="16"/>
    </row>
    <row r="207" spans="3:3" ht="12.75">
      <c r="C207" s="16"/>
    </row>
    <row r="208" spans="3:3" ht="12.75">
      <c r="C208" s="16"/>
    </row>
    <row r="209" spans="3:3" ht="12.75">
      <c r="C209" s="16"/>
    </row>
    <row r="210" spans="3:3" ht="12.75">
      <c r="C210" s="16"/>
    </row>
    <row r="211" spans="3:3" ht="12.75">
      <c r="C211" s="16"/>
    </row>
    <row r="212" spans="3:3" ht="12.75">
      <c r="C212" s="16"/>
    </row>
    <row r="213" spans="3:3" ht="12.75">
      <c r="C213" s="16"/>
    </row>
    <row r="214" spans="3:3" ht="12.75">
      <c r="C214" s="16"/>
    </row>
    <row r="215" spans="3:3" ht="12.75">
      <c r="C215" s="16"/>
    </row>
    <row r="216" spans="3:3" ht="12.75">
      <c r="C216" s="16"/>
    </row>
    <row r="217" spans="3:3" ht="12.75">
      <c r="C217" s="16"/>
    </row>
    <row r="218" spans="3:3" ht="12.75">
      <c r="C218" s="16"/>
    </row>
    <row r="219" spans="3:3" ht="12.75">
      <c r="C219" s="16"/>
    </row>
    <row r="220" spans="3:3" ht="12.75">
      <c r="C220" s="16"/>
    </row>
    <row r="221" spans="3:3" ht="12.75">
      <c r="C221" s="16"/>
    </row>
    <row r="222" spans="3:3" ht="12.75">
      <c r="C222" s="16"/>
    </row>
    <row r="223" spans="3:3" ht="12.75">
      <c r="C223" s="16"/>
    </row>
    <row r="224" spans="3:3" ht="12.75">
      <c r="C224" s="16"/>
    </row>
    <row r="225" spans="3:3" ht="12.75">
      <c r="C225" s="16"/>
    </row>
    <row r="226" spans="3:3" ht="12.75">
      <c r="C226" s="16"/>
    </row>
    <row r="227" spans="3:3" ht="12.75">
      <c r="C227" s="16"/>
    </row>
    <row r="228" spans="3:3" ht="12.75">
      <c r="C228" s="16"/>
    </row>
    <row r="229" spans="3:3" ht="12.75">
      <c r="C229" s="16"/>
    </row>
    <row r="230" spans="3:3" ht="12.75">
      <c r="C230" s="16"/>
    </row>
    <row r="231" spans="3:3" ht="12.75">
      <c r="C231" s="16"/>
    </row>
    <row r="232" spans="3:3" ht="12.75">
      <c r="C232" s="16"/>
    </row>
    <row r="233" spans="3:3" ht="12.75">
      <c r="C233" s="16"/>
    </row>
    <row r="234" spans="3:3" ht="12.75">
      <c r="C234" s="16"/>
    </row>
    <row r="235" spans="3:3" ht="12.75">
      <c r="C235" s="16"/>
    </row>
    <row r="236" spans="3:3" ht="12.75">
      <c r="C236" s="16"/>
    </row>
    <row r="237" spans="3:3" ht="12.75">
      <c r="C237" s="16"/>
    </row>
    <row r="238" spans="3:3" ht="12.75">
      <c r="C238" s="16"/>
    </row>
    <row r="239" spans="3:3" ht="12.75">
      <c r="C239" s="16"/>
    </row>
    <row r="240" spans="3:3" ht="12.75">
      <c r="C240" s="16"/>
    </row>
    <row r="241" spans="3:3" ht="12.75">
      <c r="C241" s="16"/>
    </row>
    <row r="242" spans="3:3" ht="12.75">
      <c r="C242" s="16"/>
    </row>
    <row r="243" spans="3:3" ht="12.75">
      <c r="C243" s="16"/>
    </row>
    <row r="244" spans="3:3" ht="12.75">
      <c r="C244" s="16"/>
    </row>
    <row r="245" spans="3:3" ht="12.75">
      <c r="C245" s="16"/>
    </row>
    <row r="246" spans="3:3" ht="12.75">
      <c r="C246" s="16"/>
    </row>
    <row r="247" spans="3:3" ht="12.75">
      <c r="C247" s="16"/>
    </row>
    <row r="248" spans="3:3" ht="12.75">
      <c r="C248" s="16"/>
    </row>
    <row r="249" spans="3:3" ht="12.75">
      <c r="C249" s="16"/>
    </row>
    <row r="250" spans="3:3" ht="12.75">
      <c r="C250" s="16"/>
    </row>
    <row r="251" spans="3:3" ht="12.75">
      <c r="C251" s="16"/>
    </row>
    <row r="252" spans="3:3" ht="12.75">
      <c r="C252" s="16"/>
    </row>
    <row r="253" spans="3:3" ht="12.75">
      <c r="C253" s="16"/>
    </row>
    <row r="254" spans="3:3" ht="12.75">
      <c r="C254" s="16"/>
    </row>
    <row r="255" spans="3:3" ht="12.75">
      <c r="C255" s="16"/>
    </row>
    <row r="256" spans="3:3" ht="12.75">
      <c r="C256" s="16"/>
    </row>
    <row r="257" spans="3:3" ht="12.75">
      <c r="C257" s="16"/>
    </row>
    <row r="258" spans="3:3" ht="12.75">
      <c r="C258" s="16"/>
    </row>
    <row r="259" spans="3:3" ht="12.75">
      <c r="C259" s="16"/>
    </row>
    <row r="260" spans="3:3" ht="12.75">
      <c r="C260" s="16"/>
    </row>
    <row r="261" spans="3:3" ht="12.75">
      <c r="C261" s="16"/>
    </row>
    <row r="262" spans="3:3" ht="12.75">
      <c r="C262" s="16"/>
    </row>
    <row r="263" spans="3:3" ht="12.75">
      <c r="C263" s="16"/>
    </row>
    <row r="264" spans="3:3" ht="12.75">
      <c r="C264" s="16"/>
    </row>
    <row r="265" spans="3:3" ht="12.75">
      <c r="C265" s="16"/>
    </row>
    <row r="266" spans="3:3" ht="12.75">
      <c r="C266" s="16"/>
    </row>
    <row r="267" spans="3:3" ht="12.75">
      <c r="C267" s="16"/>
    </row>
    <row r="268" spans="3:3" ht="12.75">
      <c r="C268" s="16"/>
    </row>
    <row r="269" spans="3:3" ht="12.75">
      <c r="C269" s="16"/>
    </row>
    <row r="270" spans="3:3" ht="12.75">
      <c r="C270" s="16"/>
    </row>
    <row r="271" spans="3:3" ht="12.75">
      <c r="C271" s="16"/>
    </row>
    <row r="272" spans="3:3" ht="12.75">
      <c r="C272" s="16"/>
    </row>
    <row r="273" spans="3:3" ht="12.75">
      <c r="C273" s="16"/>
    </row>
    <row r="274" spans="3:3" ht="12.75">
      <c r="C274" s="16"/>
    </row>
    <row r="275" spans="3:3" ht="12.75">
      <c r="C275" s="16"/>
    </row>
    <row r="276" spans="3:3" ht="12.75">
      <c r="C276" s="16"/>
    </row>
    <row r="277" spans="3:3" ht="12.75">
      <c r="C277" s="16"/>
    </row>
    <row r="278" spans="3:3" ht="12.75">
      <c r="C278" s="16"/>
    </row>
    <row r="279" spans="3:3" ht="12.75">
      <c r="C279" s="16"/>
    </row>
    <row r="280" spans="3:3" ht="12.75">
      <c r="C280" s="16"/>
    </row>
    <row r="281" spans="3:3" ht="12.75">
      <c r="C281" s="16"/>
    </row>
    <row r="282" spans="3:3" ht="12.75">
      <c r="C282" s="16"/>
    </row>
    <row r="283" spans="3:3" ht="12.75">
      <c r="C283" s="16"/>
    </row>
    <row r="284" spans="3:3" ht="12.75">
      <c r="C284" s="16"/>
    </row>
    <row r="285" spans="3:3" ht="12.75">
      <c r="C285" s="16"/>
    </row>
    <row r="286" spans="3:3" ht="12.75">
      <c r="C286" s="16"/>
    </row>
    <row r="287" spans="3:3" ht="12.75">
      <c r="C287" s="16"/>
    </row>
    <row r="288" spans="3:3" ht="12.75">
      <c r="C288" s="16"/>
    </row>
    <row r="289" spans="3:3" ht="12.75">
      <c r="C289" s="16"/>
    </row>
    <row r="290" spans="3:3" ht="12.75">
      <c r="C290" s="16"/>
    </row>
    <row r="291" spans="3:3" ht="12.75">
      <c r="C291" s="16"/>
    </row>
    <row r="292" spans="3:3" ht="12.75">
      <c r="C292" s="16"/>
    </row>
    <row r="293" spans="3:3" ht="12.75">
      <c r="C293" s="16"/>
    </row>
    <row r="294" spans="3:3" ht="12.75">
      <c r="C294" s="16"/>
    </row>
    <row r="295" spans="3:3" ht="12.75">
      <c r="C295" s="16"/>
    </row>
    <row r="296" spans="3:3" ht="12.75">
      <c r="C296" s="16"/>
    </row>
    <row r="297" spans="3:3" ht="12.75">
      <c r="C297" s="16"/>
    </row>
    <row r="298" spans="3:3" ht="12.75">
      <c r="C298" s="16"/>
    </row>
    <row r="299" spans="3:3" ht="12.75">
      <c r="C299" s="16"/>
    </row>
    <row r="300" spans="3:3" ht="12.75">
      <c r="C300" s="16"/>
    </row>
    <row r="301" spans="3:3" ht="12.75">
      <c r="C301" s="16"/>
    </row>
    <row r="302" spans="3:3" ht="12.75">
      <c r="C302" s="16"/>
    </row>
    <row r="303" spans="3:3" ht="12.75">
      <c r="C303" s="16"/>
    </row>
    <row r="304" spans="3:3" ht="12.75">
      <c r="C304" s="16"/>
    </row>
    <row r="305" spans="3:3" ht="12.75">
      <c r="C305" s="16"/>
    </row>
    <row r="306" spans="3:3" ht="12.75">
      <c r="C306" s="16"/>
    </row>
    <row r="307" spans="3:3" ht="12.75">
      <c r="C307" s="16"/>
    </row>
    <row r="308" spans="3:3" ht="12.75">
      <c r="C308" s="16"/>
    </row>
    <row r="309" spans="3:3" ht="12.75">
      <c r="C309" s="16"/>
    </row>
    <row r="310" spans="3:3" ht="12.75">
      <c r="C310" s="16"/>
    </row>
    <row r="311" spans="3:3" ht="12.75">
      <c r="C311" s="16"/>
    </row>
    <row r="312" spans="3:3" ht="12.75">
      <c r="C312" s="16"/>
    </row>
    <row r="313" spans="3:3" ht="12.75">
      <c r="C313" s="16"/>
    </row>
    <row r="314" spans="3:3" ht="12.75">
      <c r="C314" s="16"/>
    </row>
    <row r="315" spans="3:3" ht="12.75">
      <c r="C315" s="16"/>
    </row>
    <row r="316" spans="3:3" ht="12.75">
      <c r="C316" s="16"/>
    </row>
    <row r="317" spans="3:3" ht="12.75">
      <c r="C317" s="16"/>
    </row>
    <row r="318" spans="3:3" ht="12.75">
      <c r="C318" s="16"/>
    </row>
    <row r="319" spans="3:3" ht="12.75">
      <c r="C319" s="16"/>
    </row>
    <row r="320" spans="3:3" ht="12.75">
      <c r="C320" s="16"/>
    </row>
    <row r="321" spans="3:3" ht="12.75">
      <c r="C321" s="16"/>
    </row>
    <row r="322" spans="3:3" ht="12.75">
      <c r="C322" s="16"/>
    </row>
    <row r="323" spans="3:3" ht="12.75">
      <c r="C323" s="16"/>
    </row>
    <row r="324" spans="3:3" ht="12.75">
      <c r="C324" s="16"/>
    </row>
    <row r="325" spans="3:3" ht="12.75">
      <c r="C325" s="16"/>
    </row>
    <row r="326" spans="3:3" ht="12.75">
      <c r="C326" s="16"/>
    </row>
    <row r="327" spans="3:3" ht="12.75">
      <c r="C327" s="16"/>
    </row>
    <row r="328" spans="3:3" ht="12.75">
      <c r="C328" s="16"/>
    </row>
    <row r="329" spans="3:3" ht="12.75">
      <c r="C329" s="16"/>
    </row>
    <row r="330" spans="3:3" ht="12.75">
      <c r="C330" s="16"/>
    </row>
    <row r="331" spans="3:3" ht="12.75">
      <c r="C331" s="16"/>
    </row>
    <row r="332" spans="3:3" ht="12.75">
      <c r="C332" s="16"/>
    </row>
    <row r="333" spans="3:3" ht="12.75">
      <c r="C333" s="16"/>
    </row>
    <row r="334" spans="3:3" ht="12.75">
      <c r="C334" s="16"/>
    </row>
    <row r="335" spans="3:3" ht="12.75">
      <c r="C335" s="16"/>
    </row>
    <row r="336" spans="3:3" ht="12.75">
      <c r="C336" s="16"/>
    </row>
    <row r="337" spans="3:3" ht="12.75">
      <c r="C337" s="16"/>
    </row>
    <row r="338" spans="3:3" ht="12.75">
      <c r="C338" s="16"/>
    </row>
    <row r="339" spans="3:3" ht="12.75">
      <c r="C339" s="16"/>
    </row>
    <row r="340" spans="3:3" ht="12.75">
      <c r="C340" s="16"/>
    </row>
    <row r="341" spans="3:3" ht="12.75">
      <c r="C341" s="16"/>
    </row>
    <row r="342" spans="3:3" ht="12.75">
      <c r="C342" s="16"/>
    </row>
    <row r="343" spans="3:3" ht="12.75">
      <c r="C343" s="16"/>
    </row>
    <row r="344" spans="3:3" ht="12.75">
      <c r="C344" s="16"/>
    </row>
    <row r="345" spans="3:3" ht="12.75">
      <c r="C345" s="16"/>
    </row>
    <row r="346" spans="3:3" ht="12.75">
      <c r="C346" s="16"/>
    </row>
    <row r="347" spans="3:3" ht="12.75">
      <c r="C347" s="16"/>
    </row>
    <row r="348" spans="3:3" ht="12.75">
      <c r="C348" s="16"/>
    </row>
    <row r="349" spans="3:3" ht="12.75">
      <c r="C349" s="16"/>
    </row>
    <row r="350" spans="3:3" ht="12.75">
      <c r="C350" s="16"/>
    </row>
    <row r="351" spans="3:3" ht="12.75">
      <c r="C351" s="16"/>
    </row>
    <row r="352" spans="3:3" ht="12.75">
      <c r="C352" s="16"/>
    </row>
    <row r="353" spans="3:3" ht="12.75">
      <c r="C353" s="16"/>
    </row>
    <row r="354" spans="3:3" ht="12.75">
      <c r="C354" s="16"/>
    </row>
    <row r="355" spans="3:3" ht="12.75">
      <c r="C355" s="16"/>
    </row>
    <row r="356" spans="3:3" ht="12.75">
      <c r="C356" s="16"/>
    </row>
    <row r="357" spans="3:3" ht="12.75">
      <c r="C357" s="16"/>
    </row>
    <row r="358" spans="3:3" ht="12.75">
      <c r="C358" s="16"/>
    </row>
    <row r="359" spans="3:3" ht="12.75">
      <c r="C359" s="16"/>
    </row>
    <row r="360" spans="3:3" ht="12.75">
      <c r="C360" s="16"/>
    </row>
    <row r="361" spans="3:3" ht="12.75">
      <c r="C361" s="16"/>
    </row>
    <row r="362" spans="3:3" ht="12.75">
      <c r="C362" s="16"/>
    </row>
    <row r="363" spans="3:3" ht="12.75">
      <c r="C363" s="16"/>
    </row>
    <row r="364" spans="3:3" ht="12.75">
      <c r="C364" s="16"/>
    </row>
    <row r="365" spans="3:3" ht="12.75">
      <c r="C365" s="16"/>
    </row>
    <row r="366" spans="3:3" ht="12.75">
      <c r="C366" s="16"/>
    </row>
    <row r="367" spans="3:3" ht="12.75">
      <c r="C367" s="16"/>
    </row>
    <row r="368" spans="3:3" ht="12.75">
      <c r="C368" s="16"/>
    </row>
    <row r="369" spans="3:3" ht="12.75">
      <c r="C369" s="16"/>
    </row>
    <row r="370" spans="3:3" ht="12.75">
      <c r="C370" s="16"/>
    </row>
    <row r="371" spans="3:3" ht="12.75">
      <c r="C371" s="16"/>
    </row>
    <row r="372" spans="3:3" ht="12.75">
      <c r="C372" s="16"/>
    </row>
    <row r="373" spans="3:3" ht="12.75">
      <c r="C373" s="16"/>
    </row>
    <row r="374" spans="3:3" ht="12.75">
      <c r="C374" s="16"/>
    </row>
    <row r="375" spans="3:3" ht="12.75">
      <c r="C375" s="16"/>
    </row>
    <row r="376" spans="3:3" ht="12.75">
      <c r="C376" s="16"/>
    </row>
    <row r="377" spans="3:3" ht="12.75">
      <c r="C377" s="16"/>
    </row>
    <row r="378" spans="3:3" ht="12.75">
      <c r="C378" s="16"/>
    </row>
    <row r="379" spans="3:3" ht="12.75">
      <c r="C379" s="16"/>
    </row>
    <row r="380" spans="3:3" ht="12.75">
      <c r="C380" s="16"/>
    </row>
    <row r="381" spans="3:3" ht="12.75">
      <c r="C381" s="16"/>
    </row>
    <row r="382" spans="3:3" ht="12.75">
      <c r="C382" s="16"/>
    </row>
    <row r="383" spans="3:3" ht="12.75">
      <c r="C383" s="16"/>
    </row>
    <row r="384" spans="3:3" ht="12.75">
      <c r="C384" s="16"/>
    </row>
    <row r="385" spans="3:3" ht="12.75">
      <c r="C385" s="16"/>
    </row>
    <row r="386" spans="3:3" ht="12.75">
      <c r="C386" s="16"/>
    </row>
    <row r="387" spans="3:3" ht="12.75">
      <c r="C387" s="16"/>
    </row>
    <row r="388" spans="3:3" ht="12.75">
      <c r="C388" s="16"/>
    </row>
    <row r="389" spans="3:3" ht="12.75">
      <c r="C389" s="16"/>
    </row>
    <row r="390" spans="3:3" ht="12.75">
      <c r="C390" s="16"/>
    </row>
    <row r="391" spans="3:3" ht="12.75">
      <c r="C391" s="16"/>
    </row>
    <row r="392" spans="3:3" ht="12.75">
      <c r="C392" s="16"/>
    </row>
    <row r="393" spans="3:3" ht="12.75">
      <c r="C393" s="16"/>
    </row>
    <row r="394" spans="3:3" ht="12.75">
      <c r="C394" s="16"/>
    </row>
    <row r="395" spans="3:3" ht="12.75">
      <c r="C395" s="16"/>
    </row>
    <row r="396" spans="3:3" ht="12.75">
      <c r="C396" s="16"/>
    </row>
    <row r="397" spans="3:3" ht="12.75">
      <c r="C397" s="16"/>
    </row>
    <row r="398" spans="3:3" ht="12.75">
      <c r="C398" s="16"/>
    </row>
    <row r="399" spans="3:3" ht="12.75">
      <c r="C399" s="16"/>
    </row>
    <row r="400" spans="3:3" ht="12.75">
      <c r="C400" s="16"/>
    </row>
    <row r="401" spans="3:3" ht="12.75">
      <c r="C401" s="16"/>
    </row>
    <row r="402" spans="3:3" ht="12.75">
      <c r="C402" s="16"/>
    </row>
    <row r="403" spans="3:3" ht="12.75">
      <c r="C403" s="16"/>
    </row>
    <row r="404" spans="3:3" ht="12.75">
      <c r="C404" s="16"/>
    </row>
    <row r="405" spans="3:3" ht="12.75">
      <c r="C405" s="16"/>
    </row>
    <row r="406" spans="3:3" ht="12.75">
      <c r="C406" s="16"/>
    </row>
    <row r="407" spans="3:3" ht="12.75">
      <c r="C407" s="16"/>
    </row>
    <row r="408" spans="3:3" ht="12.75">
      <c r="C408" s="16"/>
    </row>
    <row r="409" spans="3:3" ht="12.75">
      <c r="C409" s="16"/>
    </row>
    <row r="410" spans="3:3" ht="12.75">
      <c r="C410" s="16"/>
    </row>
    <row r="411" spans="3:3" ht="12.75">
      <c r="C411" s="16"/>
    </row>
    <row r="412" spans="3:3" ht="12.75">
      <c r="C412" s="16"/>
    </row>
    <row r="413" spans="3:3" ht="12.75">
      <c r="C413" s="16"/>
    </row>
    <row r="414" spans="3:3" ht="12.75">
      <c r="C414" s="16"/>
    </row>
    <row r="415" spans="3:3" ht="12.75">
      <c r="C415" s="16"/>
    </row>
    <row r="416" spans="3:3" ht="12.75">
      <c r="C416" s="16"/>
    </row>
    <row r="417" spans="3:3" ht="12.75">
      <c r="C417" s="16"/>
    </row>
    <row r="418" spans="3:3" ht="12.75">
      <c r="C418" s="16"/>
    </row>
    <row r="419" spans="3:3" ht="12.75">
      <c r="C419" s="16"/>
    </row>
    <row r="420" spans="3:3" ht="12.75">
      <c r="C420" s="16"/>
    </row>
    <row r="421" spans="3:3" ht="12.75">
      <c r="C421" s="16"/>
    </row>
    <row r="422" spans="3:3" ht="12.75">
      <c r="C422" s="16"/>
    </row>
    <row r="423" spans="3:3" ht="12.75">
      <c r="C423" s="16"/>
    </row>
    <row r="424" spans="3:3" ht="12.75">
      <c r="C424" s="16"/>
    </row>
    <row r="425" spans="3:3" ht="12.75">
      <c r="C425" s="16"/>
    </row>
    <row r="426" spans="3:3" ht="12.75">
      <c r="C426" s="16"/>
    </row>
    <row r="427" spans="3:3" ht="12.75">
      <c r="C427" s="16"/>
    </row>
    <row r="428" spans="3:3" ht="12.75">
      <c r="C428" s="16"/>
    </row>
    <row r="429" spans="3:3" ht="12.75">
      <c r="C429" s="16"/>
    </row>
    <row r="430" spans="3:3" ht="12.75">
      <c r="C430" s="16"/>
    </row>
    <row r="431" spans="3:3" ht="12.75">
      <c r="C431" s="16"/>
    </row>
    <row r="432" spans="3:3" ht="12.75">
      <c r="C432" s="16"/>
    </row>
    <row r="433" spans="3:3" ht="12.75">
      <c r="C433" s="16"/>
    </row>
    <row r="434" spans="3:3" ht="12.75">
      <c r="C434" s="16"/>
    </row>
    <row r="435" spans="3:3" ht="12.75">
      <c r="C435" s="16"/>
    </row>
    <row r="436" spans="3:3" ht="12.75">
      <c r="C436" s="16"/>
    </row>
    <row r="437" spans="3:3" ht="12.75">
      <c r="C437" s="16"/>
    </row>
    <row r="438" spans="3:3" ht="12.75">
      <c r="C438" s="16"/>
    </row>
    <row r="439" spans="3:3" ht="12.75">
      <c r="C439" s="16"/>
    </row>
    <row r="440" spans="3:3" ht="12.75">
      <c r="C440" s="16"/>
    </row>
    <row r="441" spans="3:3" ht="12.75">
      <c r="C441" s="16"/>
    </row>
    <row r="442" spans="3:3" ht="12.75">
      <c r="C442" s="16"/>
    </row>
    <row r="443" spans="3:3" ht="12.75">
      <c r="C443" s="16"/>
    </row>
    <row r="444" spans="3:3" ht="12.75">
      <c r="C444" s="16"/>
    </row>
    <row r="445" spans="3:3" ht="12.75">
      <c r="C445" s="16"/>
    </row>
    <row r="446" spans="3:3" ht="12.75">
      <c r="C446" s="16"/>
    </row>
    <row r="447" spans="3:3" ht="12.75">
      <c r="C447" s="16"/>
    </row>
    <row r="448" spans="3:3" ht="12.75">
      <c r="C448" s="16"/>
    </row>
    <row r="449" spans="3:3" ht="12.75">
      <c r="C449" s="16"/>
    </row>
    <row r="450" spans="3:3" ht="12.75">
      <c r="C450" s="16"/>
    </row>
    <row r="451" spans="3:3" ht="12.75">
      <c r="C451" s="16"/>
    </row>
    <row r="452" spans="3:3" ht="12.75">
      <c r="C452" s="16"/>
    </row>
    <row r="453" spans="3:3" ht="12.75">
      <c r="C453" s="16"/>
    </row>
    <row r="454" spans="3:3" ht="12.75">
      <c r="C454" s="16"/>
    </row>
    <row r="455" spans="3:3" ht="12.75">
      <c r="C455" s="16"/>
    </row>
    <row r="456" spans="3:3" ht="12.75">
      <c r="C456" s="16"/>
    </row>
    <row r="457" spans="3:3" ht="12.75">
      <c r="C457" s="16"/>
    </row>
    <row r="458" spans="3:3" ht="12.75">
      <c r="C458" s="16"/>
    </row>
    <row r="459" spans="3:3" ht="12.75">
      <c r="C459" s="16"/>
    </row>
    <row r="460" spans="3:3" ht="12.75">
      <c r="C460" s="16"/>
    </row>
    <row r="461" spans="3:3" ht="12.75">
      <c r="C461" s="16"/>
    </row>
    <row r="462" spans="3:3" ht="12.75">
      <c r="C462" s="16"/>
    </row>
    <row r="463" spans="3:3" ht="12.75">
      <c r="C463" s="16"/>
    </row>
    <row r="464" spans="3:3" ht="12.75">
      <c r="C464" s="16"/>
    </row>
    <row r="465" spans="3:3" ht="12.75">
      <c r="C465" s="16"/>
    </row>
    <row r="466" spans="3:3" ht="12.75">
      <c r="C466" s="16"/>
    </row>
    <row r="467" spans="3:3" ht="12.75">
      <c r="C467" s="16"/>
    </row>
    <row r="468" spans="3:3" ht="12.75">
      <c r="C468" s="16"/>
    </row>
    <row r="469" spans="3:3" ht="12.75">
      <c r="C469" s="16"/>
    </row>
    <row r="470" spans="3:3" ht="12.75">
      <c r="C470" s="16"/>
    </row>
    <row r="471" spans="3:3" ht="12.75">
      <c r="C471" s="16"/>
    </row>
    <row r="472" spans="3:3" ht="12.75">
      <c r="C472" s="16"/>
    </row>
    <row r="473" spans="3:3" ht="12.75">
      <c r="C473" s="16"/>
    </row>
    <row r="474" spans="3:3" ht="12.75">
      <c r="C474" s="16"/>
    </row>
    <row r="475" spans="3:3" ht="12.75">
      <c r="C475" s="16"/>
    </row>
    <row r="476" spans="3:3" ht="12.75">
      <c r="C476" s="16"/>
    </row>
    <row r="477" spans="3:3" ht="12.75">
      <c r="C477" s="16"/>
    </row>
    <row r="478" spans="3:3" ht="12.75">
      <c r="C478" s="16"/>
    </row>
    <row r="479" spans="3:3" ht="12.75">
      <c r="C479" s="16"/>
    </row>
    <row r="480" spans="3:3" ht="12.75">
      <c r="C480" s="16"/>
    </row>
    <row r="481" spans="3:3" ht="12.75">
      <c r="C481" s="16"/>
    </row>
    <row r="482" spans="3:3" ht="12.75">
      <c r="C482" s="16"/>
    </row>
    <row r="483" spans="3:3" ht="12.75">
      <c r="C483" s="16"/>
    </row>
    <row r="484" spans="3:3" ht="12.75">
      <c r="C484" s="16"/>
    </row>
    <row r="485" spans="3:3" ht="12.75">
      <c r="C485" s="16"/>
    </row>
    <row r="486" spans="3:3" ht="12.75">
      <c r="C486" s="16"/>
    </row>
    <row r="487" spans="3:3" ht="12.75">
      <c r="C487" s="16"/>
    </row>
    <row r="488" spans="3:3" ht="12.75">
      <c r="C488" s="16"/>
    </row>
    <row r="489" spans="3:3" ht="12.75">
      <c r="C489" s="16"/>
    </row>
    <row r="490" spans="3:3" ht="12.75">
      <c r="C490" s="16"/>
    </row>
    <row r="491" spans="3:3" ht="12.75">
      <c r="C491" s="16"/>
    </row>
    <row r="492" spans="3:3" ht="12.75">
      <c r="C492" s="16"/>
    </row>
    <row r="493" spans="3:3" ht="12.75">
      <c r="C493" s="16"/>
    </row>
    <row r="494" spans="3:3" ht="12.75">
      <c r="C494" s="16"/>
    </row>
    <row r="495" spans="3:3" ht="12.75">
      <c r="C495" s="16"/>
    </row>
    <row r="496" spans="3:3" ht="12.75">
      <c r="C496" s="16"/>
    </row>
    <row r="497" spans="3:3" ht="12.75">
      <c r="C497" s="16"/>
    </row>
    <row r="498" spans="3:3" ht="12.75">
      <c r="C498" s="16"/>
    </row>
    <row r="499" spans="3:3" ht="12.75">
      <c r="C499" s="16"/>
    </row>
    <row r="500" spans="3:3" ht="12.75">
      <c r="C500" s="16"/>
    </row>
    <row r="501" spans="3:3" ht="12.75">
      <c r="C501" s="16"/>
    </row>
    <row r="502" spans="3:3" ht="12.75">
      <c r="C502" s="16"/>
    </row>
    <row r="503" spans="3:3" ht="12.75">
      <c r="C503" s="16"/>
    </row>
    <row r="504" spans="3:3" ht="12.75">
      <c r="C504" s="16"/>
    </row>
    <row r="505" spans="3:3" ht="12.75">
      <c r="C505" s="16"/>
    </row>
    <row r="506" spans="3:3" ht="12.75">
      <c r="C506" s="16"/>
    </row>
    <row r="507" spans="3:3" ht="12.75">
      <c r="C507" s="16"/>
    </row>
    <row r="508" spans="3:3" ht="12.75">
      <c r="C508" s="16"/>
    </row>
    <row r="509" spans="3:3" ht="12.75">
      <c r="C509" s="16"/>
    </row>
    <row r="510" spans="3:3" ht="12.75">
      <c r="C510" s="16"/>
    </row>
    <row r="511" spans="3:3" ht="12.75">
      <c r="C511" s="16"/>
    </row>
    <row r="512" spans="3:3" ht="12.75">
      <c r="C512" s="16"/>
    </row>
    <row r="513" spans="3:3" ht="12.75">
      <c r="C513" s="16"/>
    </row>
    <row r="514" spans="3:3" ht="12.75">
      <c r="C514" s="16"/>
    </row>
    <row r="515" spans="3:3" ht="12.75">
      <c r="C515" s="16"/>
    </row>
    <row r="516" spans="3:3" ht="12.75">
      <c r="C516" s="16"/>
    </row>
    <row r="517" spans="3:3" ht="12.75">
      <c r="C517" s="16"/>
    </row>
    <row r="518" spans="3:3" ht="12.75">
      <c r="C518" s="16"/>
    </row>
    <row r="519" spans="3:3" ht="12.75">
      <c r="C519" s="16"/>
    </row>
    <row r="520" spans="3:3" ht="12.75">
      <c r="C520" s="16"/>
    </row>
    <row r="521" spans="3:3" ht="12.75">
      <c r="C521" s="16"/>
    </row>
    <row r="522" spans="3:3" ht="12.75">
      <c r="C522" s="16"/>
    </row>
    <row r="523" spans="3:3" ht="12.75">
      <c r="C523" s="16"/>
    </row>
    <row r="524" spans="3:3" ht="12.75">
      <c r="C524" s="16"/>
    </row>
    <row r="525" spans="3:3" ht="12.75">
      <c r="C525" s="16"/>
    </row>
    <row r="526" spans="3:3" ht="12.75">
      <c r="C526" s="16"/>
    </row>
    <row r="527" spans="3:3" ht="12.75">
      <c r="C527" s="16"/>
    </row>
    <row r="528" spans="3:3" ht="12.75">
      <c r="C528" s="16"/>
    </row>
    <row r="529" spans="3:3" ht="12.75">
      <c r="C529" s="16"/>
    </row>
    <row r="530" spans="3:3" ht="12.75">
      <c r="C530" s="16"/>
    </row>
    <row r="531" spans="3:3" ht="12.75">
      <c r="C531" s="16"/>
    </row>
    <row r="532" spans="3:3" ht="12.75">
      <c r="C532" s="16"/>
    </row>
    <row r="533" spans="3:3" ht="12.75">
      <c r="C533" s="16"/>
    </row>
    <row r="534" spans="3:3" ht="12.75">
      <c r="C534" s="16"/>
    </row>
    <row r="535" spans="3:3" ht="12.75">
      <c r="C535" s="16"/>
    </row>
    <row r="536" spans="3:3" ht="12.75">
      <c r="C536" s="16"/>
    </row>
    <row r="537" spans="3:3" ht="12.75">
      <c r="C537" s="16"/>
    </row>
    <row r="538" spans="3:3" ht="12.75">
      <c r="C538" s="16"/>
    </row>
    <row r="539" spans="3:3" ht="12.75">
      <c r="C539" s="16"/>
    </row>
    <row r="540" spans="3:3" ht="12.75">
      <c r="C540" s="16"/>
    </row>
    <row r="541" spans="3:3" ht="12.75">
      <c r="C541" s="16"/>
    </row>
    <row r="542" spans="3:3" ht="12.75">
      <c r="C542" s="16"/>
    </row>
    <row r="543" spans="3:3" ht="12.75">
      <c r="C543" s="16"/>
    </row>
    <row r="544" spans="3:3" ht="12.75">
      <c r="C544" s="16"/>
    </row>
    <row r="545" spans="3:3" ht="12.75">
      <c r="C545" s="16"/>
    </row>
    <row r="546" spans="3:3" ht="12.75">
      <c r="C546" s="16"/>
    </row>
    <row r="547" spans="3:3" ht="12.75">
      <c r="C547" s="16"/>
    </row>
    <row r="548" spans="3:3" ht="12.75">
      <c r="C548" s="16"/>
    </row>
    <row r="549" spans="3:3" ht="12.75">
      <c r="C549" s="16"/>
    </row>
    <row r="550" spans="3:3" ht="12.75">
      <c r="C550" s="16"/>
    </row>
    <row r="551" spans="3:3" ht="12.75">
      <c r="C551" s="16"/>
    </row>
    <row r="552" spans="3:3" ht="12.75">
      <c r="C552" s="16"/>
    </row>
    <row r="553" spans="3:3" ht="12.75">
      <c r="C553" s="16"/>
    </row>
    <row r="554" spans="3:3" ht="12.75">
      <c r="C554" s="16"/>
    </row>
    <row r="555" spans="3:3" ht="12.75">
      <c r="C555" s="16"/>
    </row>
    <row r="556" spans="3:3" ht="12.75">
      <c r="C556" s="16"/>
    </row>
    <row r="557" spans="3:3" ht="12.75">
      <c r="C557" s="16"/>
    </row>
    <row r="558" spans="3:3" ht="12.75">
      <c r="C558" s="16"/>
    </row>
    <row r="559" spans="3:3" ht="12.75">
      <c r="C559" s="16"/>
    </row>
    <row r="560" spans="3:3" ht="12.75">
      <c r="C560" s="16"/>
    </row>
    <row r="561" spans="3:3" ht="12.75">
      <c r="C561" s="16"/>
    </row>
    <row r="562" spans="3:3" ht="12.75">
      <c r="C562" s="16"/>
    </row>
    <row r="563" spans="3:3" ht="12.75">
      <c r="C563" s="16"/>
    </row>
    <row r="564" spans="3:3" ht="12.75">
      <c r="C564" s="16"/>
    </row>
    <row r="565" spans="3:3" ht="12.75">
      <c r="C565" s="16"/>
    </row>
    <row r="566" spans="3:3" ht="12.75">
      <c r="C566" s="16"/>
    </row>
    <row r="567" spans="3:3" ht="12.75">
      <c r="C567" s="16"/>
    </row>
    <row r="568" spans="3:3" ht="12.75">
      <c r="C568" s="16"/>
    </row>
    <row r="569" spans="3:3" ht="12.75">
      <c r="C569" s="16"/>
    </row>
    <row r="570" spans="3:3" ht="12.75">
      <c r="C570" s="16"/>
    </row>
    <row r="571" spans="3:3" ht="12.75">
      <c r="C571" s="16"/>
    </row>
    <row r="572" spans="3:3" ht="12.75">
      <c r="C572" s="16"/>
    </row>
    <row r="573" spans="3:3" ht="12.75">
      <c r="C573" s="16"/>
    </row>
    <row r="574" spans="3:3" ht="12.75">
      <c r="C574" s="16"/>
    </row>
    <row r="575" spans="3:3" ht="12.75">
      <c r="C575" s="16"/>
    </row>
    <row r="576" spans="3:3" ht="12.75">
      <c r="C576" s="16"/>
    </row>
    <row r="577" spans="3:3" ht="12.75">
      <c r="C577" s="16"/>
    </row>
    <row r="578" spans="3:3" ht="12.75">
      <c r="C578" s="16"/>
    </row>
    <row r="579" spans="3:3" ht="12.75">
      <c r="C579" s="16"/>
    </row>
    <row r="580" spans="3:3" ht="12.75">
      <c r="C580" s="16"/>
    </row>
    <row r="581" spans="3:3" ht="12.75">
      <c r="C581" s="16"/>
    </row>
    <row r="582" spans="3:3" ht="12.75">
      <c r="C582" s="16"/>
    </row>
    <row r="583" spans="3:3" ht="12.75">
      <c r="C583" s="16"/>
    </row>
    <row r="584" spans="3:3" ht="12.75">
      <c r="C584" s="16"/>
    </row>
    <row r="585" spans="3:3" ht="12.75">
      <c r="C585" s="16"/>
    </row>
    <row r="586" spans="3:3" ht="12.75">
      <c r="C586" s="16"/>
    </row>
    <row r="587" spans="3:3" ht="12.75">
      <c r="C587" s="16"/>
    </row>
    <row r="588" spans="3:3" ht="12.75">
      <c r="C588" s="16"/>
    </row>
    <row r="589" spans="3:3" ht="12.75">
      <c r="C589" s="16"/>
    </row>
    <row r="590" spans="3:3" ht="12.75">
      <c r="C590" s="16"/>
    </row>
    <row r="591" spans="3:3" ht="12.75">
      <c r="C591" s="16"/>
    </row>
    <row r="592" spans="3:3" ht="12.75">
      <c r="C592" s="16"/>
    </row>
    <row r="593" spans="3:3" ht="12.75">
      <c r="C593" s="16"/>
    </row>
    <row r="594" spans="3:3" ht="12.75">
      <c r="C594" s="16"/>
    </row>
    <row r="595" spans="3:3" ht="12.75">
      <c r="C595" s="16"/>
    </row>
    <row r="596" spans="3:3" ht="12.75">
      <c r="C596" s="16"/>
    </row>
    <row r="597" spans="3:3" ht="12.75">
      <c r="C597" s="16"/>
    </row>
    <row r="598" spans="3:3" ht="12.75">
      <c r="C598" s="16"/>
    </row>
    <row r="599" spans="3:3" ht="12.75">
      <c r="C599" s="16"/>
    </row>
    <row r="600" spans="3:3" ht="12.75">
      <c r="C600" s="16"/>
    </row>
    <row r="601" spans="3:3" ht="12.75">
      <c r="C601" s="16"/>
    </row>
    <row r="602" spans="3:3" ht="12.75">
      <c r="C602" s="16"/>
    </row>
    <row r="603" spans="3:3" ht="12.75">
      <c r="C603" s="16"/>
    </row>
    <row r="604" spans="3:3" ht="12.75">
      <c r="C604" s="16"/>
    </row>
    <row r="605" spans="3:3" ht="12.75">
      <c r="C605" s="16"/>
    </row>
    <row r="606" spans="3:3" ht="12.75">
      <c r="C606" s="16"/>
    </row>
    <row r="607" spans="3:3" ht="12.75">
      <c r="C607" s="16"/>
    </row>
    <row r="608" spans="3:3" ht="12.75">
      <c r="C608" s="16"/>
    </row>
    <row r="609" spans="3:3" ht="12.75">
      <c r="C609" s="16"/>
    </row>
    <row r="610" spans="3:3" ht="12.75">
      <c r="C610" s="16"/>
    </row>
    <row r="611" spans="3:3" ht="12.75">
      <c r="C611" s="16"/>
    </row>
    <row r="612" spans="3:3" ht="12.75">
      <c r="C612" s="16"/>
    </row>
    <row r="613" spans="3:3" ht="12.75">
      <c r="C613" s="16"/>
    </row>
    <row r="614" spans="3:3" ht="12.75">
      <c r="C614" s="16"/>
    </row>
    <row r="615" spans="3:3" ht="12.75">
      <c r="C615" s="16"/>
    </row>
    <row r="616" spans="3:3" ht="12.75">
      <c r="C616" s="16"/>
    </row>
    <row r="617" spans="3:3" ht="12.75">
      <c r="C617" s="16"/>
    </row>
    <row r="618" spans="3:3" ht="12.75">
      <c r="C618" s="16"/>
    </row>
    <row r="619" spans="3:3" ht="12.75">
      <c r="C619" s="16"/>
    </row>
    <row r="620" spans="3:3" ht="12.75">
      <c r="C620" s="16"/>
    </row>
    <row r="621" spans="3:3" ht="12.75">
      <c r="C621" s="16"/>
    </row>
    <row r="622" spans="3:3" ht="12.75">
      <c r="C622" s="16"/>
    </row>
    <row r="623" spans="3:3" ht="12.75">
      <c r="C623" s="16"/>
    </row>
    <row r="624" spans="3:3" ht="12.75">
      <c r="C624" s="16"/>
    </row>
    <row r="625" spans="3:3" ht="12.75">
      <c r="C625" s="16"/>
    </row>
    <row r="626" spans="3:3" ht="12.75">
      <c r="C626" s="16"/>
    </row>
    <row r="627" spans="3:3" ht="12.75">
      <c r="C627" s="16"/>
    </row>
    <row r="628" spans="3:3" ht="12.75">
      <c r="C628" s="16"/>
    </row>
    <row r="629" spans="3:3" ht="12.75">
      <c r="C629" s="16"/>
    </row>
    <row r="630" spans="3:3" ht="12.75">
      <c r="C630" s="16"/>
    </row>
    <row r="631" spans="3:3" ht="12.75">
      <c r="C631" s="16"/>
    </row>
    <row r="632" spans="3:3" ht="12.75">
      <c r="C632" s="16"/>
    </row>
    <row r="633" spans="3:3" ht="12.75">
      <c r="C633" s="16"/>
    </row>
    <row r="634" spans="3:3" ht="12.75">
      <c r="C634" s="16"/>
    </row>
    <row r="635" spans="3:3" ht="12.75">
      <c r="C635" s="16"/>
    </row>
    <row r="636" spans="3:3" ht="12.75">
      <c r="C636" s="16"/>
    </row>
    <row r="637" spans="3:3" ht="12.75">
      <c r="C637" s="16"/>
    </row>
    <row r="638" spans="3:3" ht="12.75">
      <c r="C638" s="16"/>
    </row>
    <row r="639" spans="3:3" ht="12.75">
      <c r="C639" s="16"/>
    </row>
    <row r="640" spans="3:3" ht="12.75">
      <c r="C640" s="16"/>
    </row>
    <row r="641" spans="3:3" ht="12.75">
      <c r="C641" s="16"/>
    </row>
    <row r="642" spans="3:3" ht="12.75">
      <c r="C642" s="16"/>
    </row>
    <row r="643" spans="3:3" ht="12.75">
      <c r="C643" s="16"/>
    </row>
    <row r="644" spans="3:3" ht="12.75">
      <c r="C644" s="16"/>
    </row>
    <row r="645" spans="3:3" ht="12.75">
      <c r="C645" s="16"/>
    </row>
    <row r="646" spans="3:3" ht="12.75">
      <c r="C646" s="16"/>
    </row>
    <row r="647" spans="3:3" ht="12.75">
      <c r="C647" s="16"/>
    </row>
    <row r="648" spans="3:3" ht="12.75">
      <c r="C648" s="16"/>
    </row>
    <row r="649" spans="3:3" ht="12.75">
      <c r="C649" s="16"/>
    </row>
    <row r="650" spans="3:3" ht="12.75">
      <c r="C650" s="16"/>
    </row>
    <row r="651" spans="3:3" ht="12.75">
      <c r="C651" s="16"/>
    </row>
    <row r="652" spans="3:3" ht="12.75">
      <c r="C652" s="16"/>
    </row>
    <row r="653" spans="3:3" ht="12.75">
      <c r="C653" s="16"/>
    </row>
    <row r="654" spans="3:3" ht="12.75">
      <c r="C654" s="16"/>
    </row>
    <row r="655" spans="3:3" ht="12.75">
      <c r="C655" s="16"/>
    </row>
    <row r="656" spans="3:3" ht="12.75">
      <c r="C656" s="16"/>
    </row>
    <row r="657" spans="3:3" ht="12.75">
      <c r="C657" s="16"/>
    </row>
    <row r="658" spans="3:3" ht="12.75">
      <c r="C658" s="16"/>
    </row>
    <row r="659" spans="3:3" ht="12.75">
      <c r="C659" s="16"/>
    </row>
    <row r="660" spans="3:3" ht="12.75">
      <c r="C660" s="16"/>
    </row>
    <row r="661" spans="3:3" ht="12.75">
      <c r="C661" s="16"/>
    </row>
    <row r="662" spans="3:3" ht="12.75">
      <c r="C662" s="16"/>
    </row>
    <row r="663" spans="3:3" ht="12.75">
      <c r="C663" s="16"/>
    </row>
    <row r="664" spans="3:3" ht="12.75">
      <c r="C664" s="16"/>
    </row>
    <row r="665" spans="3:3" ht="12.75">
      <c r="C665" s="16"/>
    </row>
    <row r="666" spans="3:3" ht="12.75">
      <c r="C666" s="16"/>
    </row>
    <row r="667" spans="3:3" ht="12.75">
      <c r="C667" s="16"/>
    </row>
    <row r="668" spans="3:3" ht="12.75">
      <c r="C668" s="16"/>
    </row>
    <row r="669" spans="3:3" ht="12.75">
      <c r="C669" s="16"/>
    </row>
    <row r="670" spans="3:3" ht="12.75">
      <c r="C670" s="16"/>
    </row>
    <row r="671" spans="3:3" ht="12.75">
      <c r="C671" s="16"/>
    </row>
    <row r="672" spans="3:3" ht="12.75">
      <c r="C672" s="16"/>
    </row>
    <row r="673" spans="3:3" ht="12.75">
      <c r="C673" s="16"/>
    </row>
    <row r="674" spans="3:3" ht="12.75">
      <c r="C674" s="16"/>
    </row>
    <row r="675" spans="3:3" ht="12.75">
      <c r="C675" s="16"/>
    </row>
    <row r="676" spans="3:3" ht="12.75">
      <c r="C676" s="16"/>
    </row>
    <row r="677" spans="3:3" ht="12.75">
      <c r="C677" s="16"/>
    </row>
    <row r="678" spans="3:3" ht="12.75">
      <c r="C678" s="16"/>
    </row>
    <row r="679" spans="3:3" ht="12.75">
      <c r="C679" s="16"/>
    </row>
    <row r="680" spans="3:3" ht="12.75">
      <c r="C680" s="16"/>
    </row>
    <row r="681" spans="3:3" ht="12.75">
      <c r="C681" s="16"/>
    </row>
    <row r="682" spans="3:3" ht="12.75">
      <c r="C682" s="16"/>
    </row>
    <row r="683" spans="3:3" ht="12.75">
      <c r="C683" s="16"/>
    </row>
    <row r="684" spans="3:3" ht="12.75">
      <c r="C684" s="16"/>
    </row>
    <row r="685" spans="3:3" ht="12.75">
      <c r="C685" s="16"/>
    </row>
    <row r="686" spans="3:3" ht="12.75">
      <c r="C686" s="16"/>
    </row>
    <row r="687" spans="3:3" ht="12.75">
      <c r="C687" s="16"/>
    </row>
    <row r="688" spans="3:3" ht="12.75">
      <c r="C688" s="16"/>
    </row>
    <row r="689" spans="3:3" ht="12.75">
      <c r="C689" s="16"/>
    </row>
    <row r="690" spans="3:3" ht="12.75">
      <c r="C690" s="16"/>
    </row>
    <row r="691" spans="3:3" ht="12.75">
      <c r="C691" s="16"/>
    </row>
    <row r="692" spans="3:3" ht="12.75">
      <c r="C692" s="16"/>
    </row>
    <row r="693" spans="3:3" ht="12.75">
      <c r="C693" s="16"/>
    </row>
    <row r="694" spans="3:3" ht="12.75">
      <c r="C694" s="16"/>
    </row>
    <row r="695" spans="3:3" ht="12.75">
      <c r="C695" s="16"/>
    </row>
    <row r="696" spans="3:3" ht="12.75">
      <c r="C696" s="16"/>
    </row>
    <row r="697" spans="3:3" ht="12.75">
      <c r="C697" s="16"/>
    </row>
    <row r="698" spans="3:3" ht="12.75">
      <c r="C698" s="16"/>
    </row>
    <row r="699" spans="3:3" ht="12.75">
      <c r="C699" s="16"/>
    </row>
    <row r="700" spans="3:3" ht="12.75">
      <c r="C700" s="16"/>
    </row>
    <row r="701" spans="3:3" ht="12.75">
      <c r="C701" s="16"/>
    </row>
    <row r="702" spans="3:3" ht="12.75">
      <c r="C702" s="16"/>
    </row>
    <row r="703" spans="3:3" ht="12.75">
      <c r="C703" s="16"/>
    </row>
    <row r="704" spans="3:3" ht="12.75">
      <c r="C704" s="16"/>
    </row>
    <row r="705" spans="3:3" ht="12.75">
      <c r="C705" s="16"/>
    </row>
    <row r="706" spans="3:3" ht="12.75">
      <c r="C706" s="16"/>
    </row>
    <row r="707" spans="3:3" ht="12.75">
      <c r="C707" s="16"/>
    </row>
    <row r="708" spans="3:3" ht="12.75">
      <c r="C708" s="16"/>
    </row>
    <row r="709" spans="3:3" ht="12.75">
      <c r="C709" s="16"/>
    </row>
    <row r="710" spans="3:3" ht="12.75">
      <c r="C710" s="16"/>
    </row>
    <row r="711" spans="3:3" ht="12.75">
      <c r="C711" s="16"/>
    </row>
    <row r="712" spans="3:3" ht="12.75">
      <c r="C712" s="16"/>
    </row>
    <row r="713" spans="3:3" ht="12.75">
      <c r="C713" s="16"/>
    </row>
    <row r="714" spans="3:3" ht="12.75">
      <c r="C714" s="16"/>
    </row>
    <row r="715" spans="3:3" ht="12.75">
      <c r="C715" s="16"/>
    </row>
    <row r="716" spans="3:3" ht="12.75">
      <c r="C716" s="16"/>
    </row>
    <row r="717" spans="3:3" ht="12.75">
      <c r="C717" s="16"/>
    </row>
    <row r="718" spans="3:3" ht="12.75">
      <c r="C718" s="16"/>
    </row>
    <row r="719" spans="3:3" ht="12.75">
      <c r="C719" s="16"/>
    </row>
    <row r="720" spans="3:3" ht="12.75">
      <c r="C720" s="16"/>
    </row>
    <row r="721" spans="3:3" ht="12.75">
      <c r="C721" s="16"/>
    </row>
    <row r="722" spans="3:3" ht="12.75">
      <c r="C722" s="16"/>
    </row>
    <row r="723" spans="3:3" ht="12.75">
      <c r="C723" s="16"/>
    </row>
    <row r="724" spans="3:3" ht="12.75">
      <c r="C724" s="16"/>
    </row>
    <row r="725" spans="3:3" ht="12.75">
      <c r="C725" s="16"/>
    </row>
    <row r="726" spans="3:3" ht="12.75">
      <c r="C726" s="16"/>
    </row>
    <row r="727" spans="3:3" ht="12.75">
      <c r="C727" s="16"/>
    </row>
    <row r="728" spans="3:3" ht="12.75">
      <c r="C728" s="16"/>
    </row>
    <row r="729" spans="3:3" ht="12.75">
      <c r="C729" s="16"/>
    </row>
    <row r="730" spans="3:3" ht="12.75">
      <c r="C730" s="16"/>
    </row>
    <row r="731" spans="3:3" ht="12.75">
      <c r="C731" s="16"/>
    </row>
    <row r="732" spans="3:3" ht="12.75">
      <c r="C732" s="16"/>
    </row>
    <row r="733" spans="3:3" ht="12.75">
      <c r="C733" s="16"/>
    </row>
    <row r="734" spans="3:3" ht="12.75">
      <c r="C734" s="16"/>
    </row>
    <row r="735" spans="3:3" ht="12.75">
      <c r="C735" s="16"/>
    </row>
    <row r="736" spans="3:3" ht="12.75">
      <c r="C736" s="16"/>
    </row>
    <row r="737" spans="3:3" ht="12.75">
      <c r="C737" s="16"/>
    </row>
    <row r="738" spans="3:3" ht="12.75">
      <c r="C738" s="16"/>
    </row>
    <row r="739" spans="3:3" ht="12.75">
      <c r="C739" s="16"/>
    </row>
    <row r="740" spans="3:3" ht="12.75">
      <c r="C740" s="16"/>
    </row>
    <row r="741" spans="3:3" ht="12.75">
      <c r="C741" s="16"/>
    </row>
    <row r="742" spans="3:3" ht="12.75">
      <c r="C742" s="16"/>
    </row>
    <row r="743" spans="3:3" ht="12.75">
      <c r="C743" s="16"/>
    </row>
    <row r="744" spans="3:3" ht="12.75">
      <c r="C744" s="16"/>
    </row>
    <row r="745" spans="3:3" ht="12.75">
      <c r="C745" s="16"/>
    </row>
    <row r="746" spans="3:3" ht="12.75">
      <c r="C746" s="16"/>
    </row>
    <row r="747" spans="3:3" ht="12.75">
      <c r="C747" s="16"/>
    </row>
    <row r="748" spans="3:3" ht="12.75">
      <c r="C748" s="16"/>
    </row>
    <row r="749" spans="3:3" ht="12.75">
      <c r="C749" s="16"/>
    </row>
    <row r="750" spans="3:3" ht="12.75">
      <c r="C750" s="16"/>
    </row>
    <row r="751" spans="3:3" ht="12.75">
      <c r="C751" s="16"/>
    </row>
    <row r="752" spans="3:3" ht="12.75">
      <c r="C752" s="16"/>
    </row>
    <row r="753" spans="3:3" ht="12.75">
      <c r="C753" s="16"/>
    </row>
    <row r="754" spans="3:3" ht="12.75">
      <c r="C754" s="16"/>
    </row>
    <row r="755" spans="3:3" ht="12.75">
      <c r="C755" s="16"/>
    </row>
    <row r="756" spans="3:3" ht="12.75">
      <c r="C756" s="16"/>
    </row>
    <row r="757" spans="3:3" ht="12.75">
      <c r="C757" s="16"/>
    </row>
    <row r="758" spans="3:3" ht="12.75">
      <c r="C758" s="16"/>
    </row>
    <row r="759" spans="3:3" ht="12.75">
      <c r="C759" s="16"/>
    </row>
    <row r="760" spans="3:3" ht="12.75">
      <c r="C760" s="16"/>
    </row>
    <row r="761" spans="3:3" ht="12.75">
      <c r="C761" s="16"/>
    </row>
    <row r="762" spans="3:3" ht="12.75">
      <c r="C762" s="16"/>
    </row>
    <row r="763" spans="3:3" ht="12.75">
      <c r="C763" s="16"/>
    </row>
    <row r="764" spans="3:3" ht="12.75">
      <c r="C764" s="16"/>
    </row>
    <row r="765" spans="3:3" ht="12.75">
      <c r="C765" s="16"/>
    </row>
    <row r="766" spans="3:3" ht="12.75">
      <c r="C766" s="16"/>
    </row>
    <row r="767" spans="3:3" ht="12.75">
      <c r="C767" s="16"/>
    </row>
    <row r="768" spans="3:3" ht="12.75">
      <c r="C768" s="16"/>
    </row>
    <row r="769" spans="3:3" ht="12.75">
      <c r="C769" s="16"/>
    </row>
    <row r="770" spans="3:3" ht="12.75">
      <c r="C770" s="16"/>
    </row>
    <row r="771" spans="3:3" ht="12.75">
      <c r="C771" s="16"/>
    </row>
    <row r="772" spans="3:3" ht="12.75">
      <c r="C772" s="16"/>
    </row>
    <row r="773" spans="3:3" ht="12.75">
      <c r="C773" s="16"/>
    </row>
    <row r="774" spans="3:3" ht="12.75">
      <c r="C774" s="16"/>
    </row>
    <row r="775" spans="3:3" ht="12.75">
      <c r="C775" s="16"/>
    </row>
    <row r="776" spans="3:3" ht="12.75">
      <c r="C776" s="16"/>
    </row>
    <row r="777" spans="3:3" ht="12.75">
      <c r="C777" s="16"/>
    </row>
    <row r="778" spans="3:3" ht="12.75">
      <c r="C778" s="16"/>
    </row>
    <row r="779" spans="3:3" ht="12.75">
      <c r="C779" s="16"/>
    </row>
    <row r="780" spans="3:3" ht="12.75">
      <c r="C780" s="16"/>
    </row>
    <row r="781" spans="3:3" ht="12.75">
      <c r="C781" s="16"/>
    </row>
    <row r="782" spans="3:3" ht="12.75">
      <c r="C782" s="16"/>
    </row>
    <row r="783" spans="3:3" ht="12.75">
      <c r="C783" s="16"/>
    </row>
    <row r="784" spans="3:3" ht="12.75">
      <c r="C784" s="16"/>
    </row>
    <row r="785" spans="3:3" ht="12.75">
      <c r="C785" s="16"/>
    </row>
    <row r="786" spans="3:3" ht="12.75">
      <c r="C786" s="16"/>
    </row>
    <row r="787" spans="3:3" ht="12.75">
      <c r="C787" s="16"/>
    </row>
    <row r="788" spans="3:3" ht="12.75">
      <c r="C788" s="16"/>
    </row>
    <row r="789" spans="3:3" ht="12.75">
      <c r="C789" s="16"/>
    </row>
    <row r="790" spans="3:3" ht="12.75">
      <c r="C790" s="16"/>
    </row>
    <row r="791" spans="3:3" ht="12.75">
      <c r="C791" s="16"/>
    </row>
    <row r="792" spans="3:3" ht="12.75">
      <c r="C792" s="16"/>
    </row>
    <row r="793" spans="3:3" ht="12.75">
      <c r="C793" s="16"/>
    </row>
    <row r="794" spans="3:3" ht="12.75">
      <c r="C794" s="16"/>
    </row>
    <row r="795" spans="3:3" ht="12.75">
      <c r="C795" s="16"/>
    </row>
    <row r="796" spans="3:3" ht="12.75">
      <c r="C796" s="16"/>
    </row>
    <row r="797" spans="3:3" ht="12.75">
      <c r="C797" s="16"/>
    </row>
    <row r="798" spans="3:3" ht="12.75">
      <c r="C798" s="16"/>
    </row>
    <row r="799" spans="3:3" ht="12.75">
      <c r="C799" s="16"/>
    </row>
    <row r="800" spans="3:3" ht="12.75">
      <c r="C800" s="16"/>
    </row>
    <row r="801" spans="3:3" ht="12.75">
      <c r="C801" s="16"/>
    </row>
    <row r="802" spans="3:3" ht="12.75">
      <c r="C802" s="16"/>
    </row>
    <row r="803" spans="3:3" ht="12.75">
      <c r="C803" s="16"/>
    </row>
    <row r="804" spans="3:3" ht="12.75">
      <c r="C804" s="16"/>
    </row>
    <row r="805" spans="3:3" ht="12.75">
      <c r="C805" s="16"/>
    </row>
    <row r="806" spans="3:3" ht="12.75">
      <c r="C806" s="16"/>
    </row>
    <row r="807" spans="3:3" ht="12.75">
      <c r="C807" s="16"/>
    </row>
    <row r="808" spans="3:3" ht="12.75">
      <c r="C808" s="16"/>
    </row>
    <row r="809" spans="3:3" ht="12.75">
      <c r="C809" s="16"/>
    </row>
    <row r="810" spans="3:3" ht="12.75">
      <c r="C810" s="16"/>
    </row>
    <row r="811" spans="3:3" ht="12.75">
      <c r="C811" s="16"/>
    </row>
    <row r="812" spans="3:3" ht="12.75">
      <c r="C812" s="16"/>
    </row>
    <row r="813" spans="3:3" ht="12.75">
      <c r="C813" s="16"/>
    </row>
    <row r="814" spans="3:3" ht="12.75">
      <c r="C814" s="16"/>
    </row>
    <row r="815" spans="3:3" ht="12.75">
      <c r="C815" s="16"/>
    </row>
    <row r="816" spans="3:3" ht="12.75">
      <c r="C816" s="16"/>
    </row>
    <row r="817" spans="3:3" ht="12.75">
      <c r="C817" s="16"/>
    </row>
    <row r="818" spans="3:3" ht="12.75">
      <c r="C818" s="16"/>
    </row>
    <row r="819" spans="3:3" ht="12.75">
      <c r="C819" s="16"/>
    </row>
    <row r="820" spans="3:3" ht="12.75">
      <c r="C820" s="16"/>
    </row>
    <row r="821" spans="3:3" ht="12.75">
      <c r="C821" s="16"/>
    </row>
    <row r="822" spans="3:3" ht="12.75">
      <c r="C822" s="16"/>
    </row>
    <row r="823" spans="3:3" ht="12.75">
      <c r="C823" s="16"/>
    </row>
    <row r="824" spans="3:3" ht="12.75">
      <c r="C824" s="16"/>
    </row>
    <row r="825" spans="3:3" ht="12.75">
      <c r="C825" s="16"/>
    </row>
    <row r="826" spans="3:3" ht="12.75">
      <c r="C826" s="16"/>
    </row>
    <row r="827" spans="3:3" ht="12.75">
      <c r="C827" s="16"/>
    </row>
    <row r="828" spans="3:3" ht="12.75">
      <c r="C828" s="16"/>
    </row>
    <row r="829" spans="3:3" ht="12.75">
      <c r="C829" s="16"/>
    </row>
    <row r="830" spans="3:3" ht="12.75">
      <c r="C830" s="16"/>
    </row>
    <row r="831" spans="3:3" ht="12.75">
      <c r="C831" s="16"/>
    </row>
    <row r="832" spans="3:3" ht="12.75">
      <c r="C832" s="16"/>
    </row>
    <row r="833" spans="3:3" ht="12.75">
      <c r="C833" s="16"/>
    </row>
    <row r="834" spans="3:3" ht="12.75">
      <c r="C834" s="16"/>
    </row>
    <row r="835" spans="3:3" ht="12.75">
      <c r="C835" s="16"/>
    </row>
    <row r="836" spans="3:3" ht="12.75">
      <c r="C836" s="16"/>
    </row>
    <row r="837" spans="3:3" ht="12.75">
      <c r="C837" s="16"/>
    </row>
    <row r="838" spans="3:3" ht="12.75">
      <c r="C838" s="16"/>
    </row>
    <row r="839" spans="3:3" ht="12.75">
      <c r="C839" s="16"/>
    </row>
    <row r="840" spans="3:3" ht="12.75">
      <c r="C840" s="16"/>
    </row>
    <row r="841" spans="3:3" ht="12.75">
      <c r="C841" s="16"/>
    </row>
    <row r="842" spans="3:3" ht="12.75">
      <c r="C842" s="16"/>
    </row>
    <row r="843" spans="3:3" ht="12.75">
      <c r="C843" s="16"/>
    </row>
    <row r="844" spans="3:3" ht="12.75">
      <c r="C844" s="16"/>
    </row>
    <row r="845" spans="3:3" ht="12.75">
      <c r="C845" s="16"/>
    </row>
    <row r="846" spans="3:3" ht="12.75">
      <c r="C846" s="16"/>
    </row>
    <row r="847" spans="3:3" ht="12.75">
      <c r="C847" s="16"/>
    </row>
    <row r="848" spans="3:3" ht="12.75">
      <c r="C848" s="16"/>
    </row>
    <row r="849" spans="3:3" ht="12.75">
      <c r="C849" s="16"/>
    </row>
    <row r="850" spans="3:3" ht="12.75">
      <c r="C850" s="16"/>
    </row>
    <row r="851" spans="3:3" ht="12.75">
      <c r="C851" s="16"/>
    </row>
    <row r="852" spans="3:3" ht="12.75">
      <c r="C852" s="16"/>
    </row>
    <row r="853" spans="3:3" ht="12.75">
      <c r="C853" s="16"/>
    </row>
    <row r="854" spans="3:3" ht="12.75">
      <c r="C854" s="16"/>
    </row>
    <row r="855" spans="3:3" ht="12.75">
      <c r="C855" s="16"/>
    </row>
    <row r="856" spans="3:3" ht="12.75">
      <c r="C856" s="16"/>
    </row>
    <row r="857" spans="3:3" ht="12.75">
      <c r="C857" s="16"/>
    </row>
    <row r="858" spans="3:3" ht="12.75">
      <c r="C858" s="16"/>
    </row>
    <row r="859" spans="3:3" ht="12.75">
      <c r="C859" s="16"/>
    </row>
    <row r="860" spans="3:3" ht="12.75">
      <c r="C860" s="16"/>
    </row>
    <row r="861" spans="3:3" ht="12.75">
      <c r="C861" s="16"/>
    </row>
    <row r="862" spans="3:3" ht="12.75">
      <c r="C862" s="16"/>
    </row>
    <row r="863" spans="3:3" ht="12.75">
      <c r="C863" s="16"/>
    </row>
    <row r="864" spans="3:3" ht="12.75">
      <c r="C864" s="16"/>
    </row>
    <row r="865" spans="3:3" ht="12.75">
      <c r="C865" s="16"/>
    </row>
    <row r="866" spans="3:3" ht="12.75">
      <c r="C866" s="16"/>
    </row>
    <row r="867" spans="3:3" ht="12.75">
      <c r="C867" s="16"/>
    </row>
    <row r="868" spans="3:3" ht="12.75">
      <c r="C868" s="16"/>
    </row>
    <row r="869" spans="3:3" ht="12.75">
      <c r="C869" s="16"/>
    </row>
    <row r="870" spans="3:3" ht="12.75">
      <c r="C870" s="16"/>
    </row>
    <row r="871" spans="3:3" ht="12.75">
      <c r="C871" s="16"/>
    </row>
    <row r="872" spans="3:3" ht="12.75">
      <c r="C872" s="16"/>
    </row>
    <row r="873" spans="3:3" ht="12.75">
      <c r="C873" s="16"/>
    </row>
    <row r="874" spans="3:3" ht="12.75">
      <c r="C874" s="16"/>
    </row>
    <row r="875" spans="3:3" ht="12.75">
      <c r="C875" s="16"/>
    </row>
    <row r="876" spans="3:3" ht="12.75">
      <c r="C876" s="16"/>
    </row>
    <row r="877" spans="3:3" ht="12.75">
      <c r="C877" s="16"/>
    </row>
    <row r="878" spans="3:3" ht="12.75">
      <c r="C878" s="16"/>
    </row>
    <row r="879" spans="3:3" ht="12.75">
      <c r="C879" s="16"/>
    </row>
    <row r="880" spans="3:3" ht="12.75">
      <c r="C880" s="16"/>
    </row>
    <row r="881" spans="3:3" ht="12.75">
      <c r="C881" s="16"/>
    </row>
    <row r="882" spans="3:3" ht="12.75">
      <c r="C882" s="16"/>
    </row>
    <row r="883" spans="3:3" ht="12.75">
      <c r="C883" s="16"/>
    </row>
    <row r="884" spans="3:3" ht="12.75">
      <c r="C884" s="16"/>
    </row>
    <row r="885" spans="3:3" ht="12.75">
      <c r="C885" s="16"/>
    </row>
    <row r="886" spans="3:3" ht="12.75">
      <c r="C886" s="16"/>
    </row>
    <row r="887" spans="3:3" ht="12.75">
      <c r="C887" s="16"/>
    </row>
    <row r="888" spans="3:3" ht="12.75">
      <c r="C888" s="16"/>
    </row>
    <row r="889" spans="3:3" ht="12.75">
      <c r="C889" s="16"/>
    </row>
    <row r="890" spans="3:3" ht="12.75">
      <c r="C890" s="16"/>
    </row>
    <row r="891" spans="3:3" ht="12.75">
      <c r="C891" s="16"/>
    </row>
    <row r="892" spans="3:3" ht="12.75">
      <c r="C892" s="16"/>
    </row>
    <row r="893" spans="3:3" ht="12.75">
      <c r="C893" s="16"/>
    </row>
    <row r="894" spans="3:3" ht="12.75">
      <c r="C894" s="16"/>
    </row>
    <row r="895" spans="3:3" ht="12.75">
      <c r="C895" s="16"/>
    </row>
    <row r="896" spans="3:3" ht="12.75">
      <c r="C896" s="16"/>
    </row>
    <row r="897" spans="3:3" ht="12.75">
      <c r="C897" s="16"/>
    </row>
    <row r="898" spans="3:3" ht="12.75">
      <c r="C898" s="16"/>
    </row>
    <row r="899" spans="3:3" ht="12.75">
      <c r="C899" s="16"/>
    </row>
    <row r="900" spans="3:3" ht="12.75">
      <c r="C900" s="16"/>
    </row>
    <row r="901" spans="3:3" ht="12.75">
      <c r="C901" s="16"/>
    </row>
    <row r="902" spans="3:3" ht="12.75">
      <c r="C902" s="16"/>
    </row>
    <row r="903" spans="3:3" ht="12.75">
      <c r="C903" s="16"/>
    </row>
    <row r="904" spans="3:3" ht="12.75">
      <c r="C904" s="16"/>
    </row>
    <row r="905" spans="3:3" ht="12.75">
      <c r="C905" s="16"/>
    </row>
    <row r="906" spans="3:3" ht="12.75">
      <c r="C906" s="16"/>
    </row>
    <row r="907" spans="3:3" ht="12.75">
      <c r="C907" s="16"/>
    </row>
    <row r="908" spans="3:3" ht="12.75">
      <c r="C908" s="16"/>
    </row>
    <row r="909" spans="3:3" ht="12.75">
      <c r="C909" s="16"/>
    </row>
    <row r="910" spans="3:3" ht="12.75">
      <c r="C910" s="16"/>
    </row>
    <row r="911" spans="3:3" ht="12.75">
      <c r="C911" s="16"/>
    </row>
    <row r="912" spans="3:3" ht="12.75">
      <c r="C912" s="16"/>
    </row>
    <row r="913" spans="3:3" ht="12.75">
      <c r="C913" s="16"/>
    </row>
    <row r="914" spans="3:3" ht="12.75">
      <c r="C914" s="16"/>
    </row>
    <row r="915" spans="3:3" ht="12.75">
      <c r="C915" s="16"/>
    </row>
    <row r="916" spans="3:3" ht="12.75">
      <c r="C916" s="16"/>
    </row>
    <row r="917" spans="3:3" ht="12.75">
      <c r="C917" s="16"/>
    </row>
    <row r="918" spans="3:3" ht="12.75">
      <c r="C918" s="16"/>
    </row>
    <row r="919" spans="3:3" ht="12.75">
      <c r="C919" s="16"/>
    </row>
    <row r="920" spans="3:3" ht="12.75">
      <c r="C920" s="16"/>
    </row>
    <row r="921" spans="3:3" ht="12.75">
      <c r="C921" s="16"/>
    </row>
    <row r="922" spans="3:3" ht="12.75">
      <c r="C922" s="16"/>
    </row>
    <row r="923" spans="3:3" ht="12.75">
      <c r="C923" s="16"/>
    </row>
    <row r="924" spans="3:3" ht="12.75">
      <c r="C924" s="16"/>
    </row>
    <row r="925" spans="3:3" ht="12.75">
      <c r="C925" s="16"/>
    </row>
    <row r="926" spans="3:3" ht="12.75">
      <c r="C926" s="16"/>
    </row>
    <row r="927" spans="3:3" ht="12.75">
      <c r="C927" s="16"/>
    </row>
    <row r="928" spans="3:3" ht="12.75">
      <c r="C928" s="16"/>
    </row>
    <row r="929" spans="3:3" ht="12.75">
      <c r="C929" s="16"/>
    </row>
    <row r="930" spans="3:3" ht="12.75">
      <c r="C930" s="16"/>
    </row>
    <row r="931" spans="3:3" ht="12.75">
      <c r="C931" s="16"/>
    </row>
    <row r="932" spans="3:3" ht="12.75">
      <c r="C932" s="16"/>
    </row>
    <row r="933" spans="3:3" ht="12.75">
      <c r="C933" s="16"/>
    </row>
    <row r="934" spans="3:3" ht="12.75">
      <c r="C934" s="16"/>
    </row>
    <row r="935" spans="3:3" ht="12.75">
      <c r="C935" s="16"/>
    </row>
    <row r="936" spans="3:3" ht="12.75">
      <c r="C936" s="16"/>
    </row>
    <row r="937" spans="3:3" ht="12.75">
      <c r="C937" s="16"/>
    </row>
    <row r="938" spans="3:3" ht="12.75">
      <c r="C938" s="16"/>
    </row>
    <row r="939" spans="3:3" ht="12.75">
      <c r="C939" s="16"/>
    </row>
    <row r="940" spans="3:3" ht="12.75">
      <c r="C940" s="16"/>
    </row>
    <row r="941" spans="3:3" ht="12.75">
      <c r="C941" s="16"/>
    </row>
    <row r="942" spans="3:3" ht="12.75">
      <c r="C942" s="16"/>
    </row>
    <row r="943" spans="3:3" ht="12.75">
      <c r="C943" s="16"/>
    </row>
    <row r="944" spans="3:3" ht="12.75">
      <c r="C944" s="16"/>
    </row>
    <row r="945" spans="3:3" ht="12.75">
      <c r="C945" s="16"/>
    </row>
    <row r="946" spans="3:3" ht="12.75">
      <c r="C946" s="16"/>
    </row>
    <row r="947" spans="3:3" ht="12.75">
      <c r="C947" s="16"/>
    </row>
    <row r="948" spans="3:3" ht="12.75">
      <c r="C948" s="16"/>
    </row>
    <row r="949" spans="3:3" ht="12.75">
      <c r="C949" s="16"/>
    </row>
    <row r="950" spans="3:3" ht="12.75">
      <c r="C950" s="16"/>
    </row>
    <row r="951" spans="3:3" ht="12.75">
      <c r="C951" s="16"/>
    </row>
    <row r="952" spans="3:3" ht="12.75">
      <c r="C952" s="16"/>
    </row>
    <row r="953" spans="3:3" ht="12.75">
      <c r="C953" s="16"/>
    </row>
    <row r="954" spans="3:3" ht="12.75">
      <c r="C954" s="16"/>
    </row>
    <row r="955" spans="3:3" ht="12.75">
      <c r="C955" s="16"/>
    </row>
    <row r="956" spans="3:3" ht="12.75">
      <c r="C956" s="16"/>
    </row>
    <row r="957" spans="3:3" ht="12.75">
      <c r="C957" s="16"/>
    </row>
    <row r="958" spans="3:3" ht="12.75">
      <c r="C958" s="16"/>
    </row>
    <row r="959" spans="3:3" ht="12.75">
      <c r="C959" s="16"/>
    </row>
    <row r="960" spans="3:3" ht="12.75">
      <c r="C960" s="16"/>
    </row>
    <row r="961" spans="3:3" ht="12.75">
      <c r="C961" s="16"/>
    </row>
    <row r="962" spans="3:3" ht="12.75">
      <c r="C962" s="16"/>
    </row>
    <row r="963" spans="3:3" ht="12.75">
      <c r="C963" s="16"/>
    </row>
    <row r="964" spans="3:3" ht="12.75">
      <c r="C964" s="16"/>
    </row>
    <row r="965" spans="3:3" ht="12.75">
      <c r="C965" s="16"/>
    </row>
    <row r="966" spans="3:3" ht="12.75">
      <c r="C966" s="16"/>
    </row>
    <row r="967" spans="3:3" ht="12.75">
      <c r="C967" s="16"/>
    </row>
    <row r="968" spans="3:3" ht="12.75">
      <c r="C968" s="16"/>
    </row>
    <row r="969" spans="3:3" ht="12.75">
      <c r="C969" s="16"/>
    </row>
    <row r="970" spans="3:3" ht="12.75">
      <c r="C970" s="16"/>
    </row>
    <row r="971" spans="3:3" ht="12.75">
      <c r="C971" s="16"/>
    </row>
    <row r="972" spans="3:3" ht="12.75">
      <c r="C972" s="16"/>
    </row>
    <row r="973" spans="3:3" ht="12.75">
      <c r="C973" s="16"/>
    </row>
    <row r="974" spans="3:3" ht="12.75">
      <c r="C974" s="16"/>
    </row>
    <row r="975" spans="3:3" ht="12.75">
      <c r="C975" s="16"/>
    </row>
    <row r="976" spans="3:3" ht="12.75">
      <c r="C976" s="16"/>
    </row>
    <row r="977" spans="3:3" ht="12.75">
      <c r="C977" s="16"/>
    </row>
    <row r="978" spans="3:3" ht="12.75">
      <c r="C978" s="16"/>
    </row>
    <row r="979" spans="3:3" ht="12.75">
      <c r="C979" s="16"/>
    </row>
    <row r="980" spans="3:3" ht="12.75">
      <c r="C980" s="16"/>
    </row>
    <row r="981" spans="3:3" ht="12.75">
      <c r="C981" s="16"/>
    </row>
    <row r="982" spans="3:3" ht="12.75">
      <c r="C982" s="16"/>
    </row>
    <row r="983" spans="3:3" ht="12.75">
      <c r="C983" s="16"/>
    </row>
    <row r="984" spans="3:3" ht="12.75">
      <c r="C984" s="16"/>
    </row>
    <row r="985" spans="3:3" ht="12.75">
      <c r="C985" s="16"/>
    </row>
    <row r="986" spans="3:3" ht="12.75">
      <c r="C986" s="16"/>
    </row>
    <row r="987" spans="3:3" ht="12.75">
      <c r="C987" s="16"/>
    </row>
    <row r="988" spans="3:3" ht="12.75">
      <c r="C988" s="16"/>
    </row>
    <row r="989" spans="3:3" ht="12.75">
      <c r="C989" s="16"/>
    </row>
    <row r="990" spans="3:3" ht="12.75">
      <c r="C990" s="16"/>
    </row>
    <row r="991" spans="3:3" ht="12.75">
      <c r="C991" s="16"/>
    </row>
    <row r="992" spans="3:3" ht="12.75">
      <c r="C992" s="16"/>
    </row>
    <row r="993" spans="3:3" ht="12.75">
      <c r="C993" s="16"/>
    </row>
    <row r="994" spans="3:3" ht="12.75">
      <c r="C994" s="16"/>
    </row>
    <row r="995" spans="3:3" ht="12.75">
      <c r="C995" s="16"/>
    </row>
    <row r="996" spans="3:3" ht="12.75">
      <c r="C996" s="16"/>
    </row>
    <row r="997" spans="3:3" ht="12.75">
      <c r="C997" s="16"/>
    </row>
    <row r="998" spans="3:3" ht="12.75">
      <c r="C998" s="16"/>
    </row>
    <row r="999" spans="3:3" ht="12.75">
      <c r="C999" s="16"/>
    </row>
    <row r="1000" spans="3:3" ht="12.75">
      <c r="C1000" s="16"/>
    </row>
    <row r="1001" spans="3:3" ht="12.75">
      <c r="C1001" s="16"/>
    </row>
  </sheetData>
  <mergeCells count="6">
    <mergeCell ref="J3:K3"/>
    <mergeCell ref="J1:K1"/>
    <mergeCell ref="J2:K2"/>
    <mergeCell ref="J5:M5"/>
    <mergeCell ref="H5:I5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List</vt:lpstr>
      <vt:lpstr>Split up and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2018-03-28T06:45:09Z</dcterms:modified>
</cp:coreProperties>
</file>