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se\OneDrive\Escritorio\"/>
    </mc:Choice>
  </mc:AlternateContent>
  <xr:revisionPtr revIDLastSave="0" documentId="13_ncr:1_{AA9B8558-DC89-4438-82B9-F56B106AA1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ero_2025" sheetId="18" r:id="rId1"/>
    <sheet name="Febrero_2025" sheetId="20" r:id="rId2"/>
    <sheet name="Hoja1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0" l="1"/>
  <c r="K95" i="20"/>
  <c r="J95" i="20"/>
  <c r="I95" i="20"/>
  <c r="F111" i="20" s="1"/>
  <c r="G95" i="20"/>
  <c r="F108" i="20" s="1"/>
  <c r="F95" i="20"/>
  <c r="F107" i="20" s="1"/>
  <c r="M94" i="20"/>
  <c r="H94" i="20"/>
  <c r="H93" i="20"/>
  <c r="M93" i="20" s="1"/>
  <c r="M92" i="20"/>
  <c r="H92" i="20"/>
  <c r="M91" i="20"/>
  <c r="H91" i="20"/>
  <c r="M90" i="20"/>
  <c r="H90" i="20"/>
  <c r="H89" i="20"/>
  <c r="M89" i="20" s="1"/>
  <c r="M88" i="20"/>
  <c r="H88" i="20"/>
  <c r="M87" i="20"/>
  <c r="H87" i="20"/>
  <c r="M86" i="20"/>
  <c r="H86" i="20"/>
  <c r="H85" i="20"/>
  <c r="M85" i="20" s="1"/>
  <c r="M84" i="20"/>
  <c r="H84" i="20"/>
  <c r="M83" i="20"/>
  <c r="H83" i="20"/>
  <c r="M82" i="20"/>
  <c r="H82" i="20"/>
  <c r="H81" i="20"/>
  <c r="M81" i="20" s="1"/>
  <c r="M80" i="20"/>
  <c r="H80" i="20"/>
  <c r="M79" i="20"/>
  <c r="H79" i="20"/>
  <c r="M78" i="20"/>
  <c r="H78" i="20"/>
  <c r="H77" i="20"/>
  <c r="M77" i="20" s="1"/>
  <c r="M76" i="20"/>
  <c r="H76" i="20"/>
  <c r="M75" i="20"/>
  <c r="H75" i="20"/>
  <c r="M74" i="20"/>
  <c r="H74" i="20"/>
  <c r="H73" i="20"/>
  <c r="M73" i="20" s="1"/>
  <c r="M72" i="20"/>
  <c r="H72" i="20"/>
  <c r="M71" i="20"/>
  <c r="H71" i="20"/>
  <c r="M70" i="20"/>
  <c r="H70" i="20"/>
  <c r="H69" i="20"/>
  <c r="M69" i="20" s="1"/>
  <c r="M68" i="20"/>
  <c r="H68" i="20"/>
  <c r="M67" i="20"/>
  <c r="H67" i="20"/>
  <c r="M66" i="20"/>
  <c r="H66" i="20"/>
  <c r="H65" i="20"/>
  <c r="M65" i="20" s="1"/>
  <c r="M64" i="20"/>
  <c r="H64" i="20"/>
  <c r="M63" i="20"/>
  <c r="H63" i="20"/>
  <c r="M62" i="20"/>
  <c r="H62" i="20"/>
  <c r="H61" i="20"/>
  <c r="M61" i="20" s="1"/>
  <c r="H60" i="20"/>
  <c r="M60" i="20" s="1"/>
  <c r="H59" i="20"/>
  <c r="M59" i="20" s="1"/>
  <c r="H58" i="20"/>
  <c r="M58" i="20" s="1"/>
  <c r="H57" i="20"/>
  <c r="M57" i="20" s="1"/>
  <c r="H56" i="20"/>
  <c r="M56" i="20" s="1"/>
  <c r="H55" i="20"/>
  <c r="M55" i="20" s="1"/>
  <c r="H54" i="20"/>
  <c r="M54" i="20" s="1"/>
  <c r="H53" i="20"/>
  <c r="M53" i="20" s="1"/>
  <c r="M52" i="20"/>
  <c r="H52" i="20"/>
  <c r="M51" i="20"/>
  <c r="H51" i="20"/>
  <c r="H50" i="20"/>
  <c r="M50" i="20" s="1"/>
  <c r="H49" i="20"/>
  <c r="M49" i="20" s="1"/>
  <c r="H48" i="20"/>
  <c r="M48" i="20" s="1"/>
  <c r="H47" i="20"/>
  <c r="M47" i="20" s="1"/>
  <c r="H46" i="20"/>
  <c r="M46" i="20" s="1"/>
  <c r="H45" i="20"/>
  <c r="M45" i="20" s="1"/>
  <c r="H44" i="20"/>
  <c r="M44" i="20" s="1"/>
  <c r="M43" i="20"/>
  <c r="H43" i="20"/>
  <c r="M42" i="20"/>
  <c r="H42" i="20"/>
  <c r="H41" i="20"/>
  <c r="M41" i="20" s="1"/>
  <c r="H40" i="20"/>
  <c r="M40" i="20" s="1"/>
  <c r="H39" i="20"/>
  <c r="M39" i="20" s="1"/>
  <c r="H38" i="20"/>
  <c r="M38" i="20" s="1"/>
  <c r="H37" i="20"/>
  <c r="M37" i="20" s="1"/>
  <c r="H36" i="20"/>
  <c r="M36" i="20" s="1"/>
  <c r="H35" i="20"/>
  <c r="M35" i="20" s="1"/>
  <c r="M34" i="20"/>
  <c r="H34" i="20"/>
  <c r="H33" i="20"/>
  <c r="M33" i="20" s="1"/>
  <c r="H32" i="20"/>
  <c r="M32" i="20" s="1"/>
  <c r="H31" i="20"/>
  <c r="M31" i="20" s="1"/>
  <c r="H30" i="20"/>
  <c r="M30" i="20" s="1"/>
  <c r="H29" i="20"/>
  <c r="M29" i="20" s="1"/>
  <c r="H28" i="20"/>
  <c r="K22" i="20"/>
  <c r="J22" i="20"/>
  <c r="I22" i="20"/>
  <c r="H22" i="20"/>
  <c r="F22" i="20"/>
  <c r="F103" i="20" s="1"/>
  <c r="E22" i="20"/>
  <c r="F102" i="20" s="1"/>
  <c r="L21" i="20"/>
  <c r="G21" i="20"/>
  <c r="L20" i="20"/>
  <c r="G20" i="20"/>
  <c r="G19" i="20"/>
  <c r="L19" i="20" s="1"/>
  <c r="L18" i="20"/>
  <c r="G18" i="20"/>
  <c r="L17" i="20"/>
  <c r="G17" i="20"/>
  <c r="G16" i="20"/>
  <c r="L16" i="20" s="1"/>
  <c r="G15" i="20"/>
  <c r="L15" i="20" s="1"/>
  <c r="G14" i="20"/>
  <c r="L14" i="20" s="1"/>
  <c r="L13" i="20"/>
  <c r="G13" i="20"/>
  <c r="G12" i="20"/>
  <c r="L12" i="20" s="1"/>
  <c r="G11" i="20"/>
  <c r="L11" i="20" s="1"/>
  <c r="L10" i="20"/>
  <c r="G10" i="20"/>
  <c r="L9" i="20"/>
  <c r="G9" i="20"/>
  <c r="L8" i="20"/>
  <c r="G8" i="20"/>
  <c r="G20" i="18"/>
  <c r="L20" i="18" s="1"/>
  <c r="G19" i="18"/>
  <c r="L19" i="18" s="1"/>
  <c r="G17" i="18"/>
  <c r="L17" i="18" s="1"/>
  <c r="G16" i="18"/>
  <c r="L16" i="18" s="1"/>
  <c r="G15" i="18"/>
  <c r="L15" i="18" s="1"/>
  <c r="L95" i="18"/>
  <c r="K95" i="18"/>
  <c r="J95" i="18"/>
  <c r="I95" i="18"/>
  <c r="F111" i="18" s="1"/>
  <c r="G95" i="18"/>
  <c r="F108" i="18" s="1"/>
  <c r="F95" i="18"/>
  <c r="F107" i="18" s="1"/>
  <c r="H94" i="18"/>
  <c r="M94" i="18" s="1"/>
  <c r="H93" i="18"/>
  <c r="M93" i="18" s="1"/>
  <c r="H92" i="18"/>
  <c r="M92" i="18" s="1"/>
  <c r="M91" i="18"/>
  <c r="H91" i="18"/>
  <c r="H90" i="18"/>
  <c r="M90" i="18" s="1"/>
  <c r="H89" i="18"/>
  <c r="M89" i="18" s="1"/>
  <c r="H88" i="18"/>
  <c r="M88" i="18" s="1"/>
  <c r="H87" i="18"/>
  <c r="M87" i="18" s="1"/>
  <c r="H86" i="18"/>
  <c r="M86" i="18" s="1"/>
  <c r="H85" i="18"/>
  <c r="M85" i="18" s="1"/>
  <c r="H84" i="18"/>
  <c r="M84" i="18" s="1"/>
  <c r="H83" i="18"/>
  <c r="M83" i="18" s="1"/>
  <c r="H82" i="18"/>
  <c r="M82" i="18" s="1"/>
  <c r="H81" i="18"/>
  <c r="M81" i="18" s="1"/>
  <c r="H80" i="18"/>
  <c r="M80" i="18" s="1"/>
  <c r="H79" i="18"/>
  <c r="M79" i="18" s="1"/>
  <c r="H78" i="18"/>
  <c r="M78" i="18" s="1"/>
  <c r="M77" i="18"/>
  <c r="H77" i="18"/>
  <c r="H76" i="18"/>
  <c r="M76" i="18" s="1"/>
  <c r="H75" i="18"/>
  <c r="M75" i="18" s="1"/>
  <c r="H74" i="18"/>
  <c r="M74" i="18" s="1"/>
  <c r="H73" i="18"/>
  <c r="M73" i="18" s="1"/>
  <c r="H72" i="18"/>
  <c r="M72" i="18" s="1"/>
  <c r="H71" i="18"/>
  <c r="M71" i="18" s="1"/>
  <c r="H70" i="18"/>
  <c r="M70" i="18" s="1"/>
  <c r="H69" i="18"/>
  <c r="M69" i="18" s="1"/>
  <c r="H68" i="18"/>
  <c r="M68" i="18" s="1"/>
  <c r="H67" i="18"/>
  <c r="M67" i="18" s="1"/>
  <c r="H66" i="18"/>
  <c r="M66" i="18" s="1"/>
  <c r="H65" i="18"/>
  <c r="M65" i="18" s="1"/>
  <c r="H64" i="18"/>
  <c r="M64" i="18" s="1"/>
  <c r="H63" i="18"/>
  <c r="M63" i="18" s="1"/>
  <c r="H62" i="18"/>
  <c r="M62" i="18" s="1"/>
  <c r="H61" i="18"/>
  <c r="M61" i="18" s="1"/>
  <c r="H60" i="18"/>
  <c r="M60" i="18" s="1"/>
  <c r="H59" i="18"/>
  <c r="M59" i="18" s="1"/>
  <c r="H58" i="18"/>
  <c r="M58" i="18" s="1"/>
  <c r="H57" i="18"/>
  <c r="M57" i="18" s="1"/>
  <c r="H56" i="18"/>
  <c r="M56" i="18" s="1"/>
  <c r="H55" i="18"/>
  <c r="M55" i="18" s="1"/>
  <c r="H54" i="18"/>
  <c r="M54" i="18" s="1"/>
  <c r="H53" i="18"/>
  <c r="M53" i="18" s="1"/>
  <c r="H52" i="18"/>
  <c r="M52" i="18" s="1"/>
  <c r="H51" i="18"/>
  <c r="M51" i="18" s="1"/>
  <c r="H50" i="18"/>
  <c r="M50" i="18" s="1"/>
  <c r="H49" i="18"/>
  <c r="M49" i="18" s="1"/>
  <c r="H48" i="18"/>
  <c r="M48" i="18" s="1"/>
  <c r="H47" i="18"/>
  <c r="M47" i="18" s="1"/>
  <c r="H46" i="18"/>
  <c r="M46" i="18" s="1"/>
  <c r="H45" i="18"/>
  <c r="M45" i="18" s="1"/>
  <c r="H44" i="18"/>
  <c r="M44" i="18" s="1"/>
  <c r="H43" i="18"/>
  <c r="M43" i="18" s="1"/>
  <c r="H42" i="18"/>
  <c r="M42" i="18" s="1"/>
  <c r="H41" i="18"/>
  <c r="M41" i="18" s="1"/>
  <c r="H40" i="18"/>
  <c r="M40" i="18" s="1"/>
  <c r="H39" i="18"/>
  <c r="M39" i="18" s="1"/>
  <c r="H38" i="18"/>
  <c r="M38" i="18" s="1"/>
  <c r="H37" i="18"/>
  <c r="M37" i="18" s="1"/>
  <c r="H36" i="18"/>
  <c r="M36" i="18" s="1"/>
  <c r="H35" i="18"/>
  <c r="M35" i="18" s="1"/>
  <c r="H34" i="18"/>
  <c r="M34" i="18" s="1"/>
  <c r="H33" i="18"/>
  <c r="M33" i="18" s="1"/>
  <c r="H32" i="18"/>
  <c r="M32" i="18" s="1"/>
  <c r="H31" i="18"/>
  <c r="M31" i="18" s="1"/>
  <c r="H30" i="18"/>
  <c r="M30" i="18" s="1"/>
  <c r="H29" i="18"/>
  <c r="M29" i="18" s="1"/>
  <c r="H28" i="18"/>
  <c r="M28" i="18" s="1"/>
  <c r="K22" i="18"/>
  <c r="J22" i="18"/>
  <c r="I22" i="18"/>
  <c r="H22" i="18"/>
  <c r="F22" i="18"/>
  <c r="F103" i="18" s="1"/>
  <c r="E22" i="18"/>
  <c r="F102" i="18" s="1"/>
  <c r="G21" i="18"/>
  <c r="L21" i="18" s="1"/>
  <c r="G18" i="18"/>
  <c r="L18" i="18" s="1"/>
  <c r="G14" i="18"/>
  <c r="L14" i="18" s="1"/>
  <c r="G13" i="18"/>
  <c r="L13" i="18" s="1"/>
  <c r="G12" i="18"/>
  <c r="L12" i="18" s="1"/>
  <c r="G11" i="18"/>
  <c r="L11" i="18" s="1"/>
  <c r="G10" i="18"/>
  <c r="L10" i="18" s="1"/>
  <c r="G9" i="18"/>
  <c r="L9" i="18" s="1"/>
  <c r="G8" i="18"/>
  <c r="L8" i="18" s="1"/>
  <c r="H95" i="20" l="1"/>
  <c r="M28" i="20"/>
  <c r="M95" i="20" s="1"/>
  <c r="L22" i="20"/>
  <c r="F110" i="20"/>
  <c r="F109" i="20"/>
  <c r="F105" i="20"/>
  <c r="F106" i="20"/>
  <c r="F112" i="20" s="1"/>
  <c r="F116" i="20" s="1"/>
  <c r="G22" i="20"/>
  <c r="G22" i="18"/>
  <c r="H95" i="18"/>
  <c r="L22" i="18"/>
  <c r="F105" i="18"/>
  <c r="F106" i="18"/>
  <c r="F110" i="18"/>
  <c r="F109" i="18"/>
  <c r="M95" i="18"/>
  <c r="F112" i="18" l="1"/>
  <c r="F116" i="18" s="1"/>
</calcChain>
</file>

<file path=xl/sharedStrings.xml><?xml version="1.0" encoding="utf-8"?>
<sst xmlns="http://schemas.openxmlformats.org/spreadsheetml/2006/main" count="207" uniqueCount="95">
  <si>
    <t>CONCEPTO</t>
  </si>
  <si>
    <t xml:space="preserve">FECHA </t>
  </si>
  <si>
    <t xml:space="preserve">N° DE FACTURA </t>
  </si>
  <si>
    <t xml:space="preserve">BASE GRAVABLE </t>
  </si>
  <si>
    <t xml:space="preserve">VALORES EXENTOS </t>
  </si>
  <si>
    <t>ISV 15%</t>
  </si>
  <si>
    <t>RETENCION 1%</t>
  </si>
  <si>
    <t>RETENCION DEL 12.5%</t>
  </si>
  <si>
    <t>RETENCION DEL 15%</t>
  </si>
  <si>
    <t xml:space="preserve">TOTAL </t>
  </si>
  <si>
    <t xml:space="preserve">PROVEEDOR </t>
  </si>
  <si>
    <t>MAXI DESPENSA</t>
  </si>
  <si>
    <t xml:space="preserve">ISV </t>
  </si>
  <si>
    <t xml:space="preserve">REPORTE DE COMPRAS PARA ISV </t>
  </si>
  <si>
    <t xml:space="preserve">Ventas </t>
  </si>
  <si>
    <t xml:space="preserve">compras </t>
  </si>
  <si>
    <t>ISV 18%</t>
  </si>
  <si>
    <t>Resumen</t>
  </si>
  <si>
    <t>Ventas Gravadas 15%</t>
  </si>
  <si>
    <t xml:space="preserve">Ventas Exentas </t>
  </si>
  <si>
    <t>Exportaciones</t>
  </si>
  <si>
    <t xml:space="preserve">Total Ventas </t>
  </si>
  <si>
    <t>Debito Fiscal 15%</t>
  </si>
  <si>
    <t>Compras gravables 15%</t>
  </si>
  <si>
    <t>Compras  Exentas</t>
  </si>
  <si>
    <t xml:space="preserve">Total Compras </t>
  </si>
  <si>
    <t>Creditos  Fiscal 15%</t>
  </si>
  <si>
    <t>Creditos  Fiscal 18%</t>
  </si>
  <si>
    <t xml:space="preserve">debito /Credito Fiscal </t>
  </si>
  <si>
    <t>Retencion Acuerdo DEI 215-2010</t>
  </si>
  <si>
    <t xml:space="preserve">Saldo a favor anterior </t>
  </si>
  <si>
    <t xml:space="preserve">Retención 15% Ventas al Estado </t>
  </si>
  <si>
    <t xml:space="preserve">Saldo a favor del contribuyente </t>
  </si>
  <si>
    <t>DEL 1 DE AGOSTO  AL 31 DE AGOSTO   2023</t>
  </si>
  <si>
    <t>PRODUCTO PARA VENTA</t>
  </si>
  <si>
    <t>PRICESMART</t>
  </si>
  <si>
    <t>TEXACO</t>
  </si>
  <si>
    <t>PAIZ</t>
  </si>
  <si>
    <t>LA COLONIA</t>
  </si>
  <si>
    <t>COMERCIAL CINCO ESTRELLAS</t>
  </si>
  <si>
    <t>LACTEOS DE HONDURAS</t>
  </si>
  <si>
    <t>UTILES Y UTENSILIOS</t>
  </si>
  <si>
    <t>000-002-01-00051734</t>
  </si>
  <si>
    <t>000-002-01-00051742</t>
  </si>
  <si>
    <t>000-002-01-00051744</t>
  </si>
  <si>
    <t>000-002-01-00051746</t>
  </si>
  <si>
    <t>000-002-01-00051756</t>
  </si>
  <si>
    <t>000-002-01-00051763</t>
  </si>
  <si>
    <t>000-002-01-00051764</t>
  </si>
  <si>
    <t>000-002-01-00051777</t>
  </si>
  <si>
    <t>000-002-01-00051787</t>
  </si>
  <si>
    <t>011-003-01-00482550</t>
  </si>
  <si>
    <t>011-176-01-00079560</t>
  </si>
  <si>
    <t>124-001-01-02885334</t>
  </si>
  <si>
    <t>005-001-01-12157948</t>
  </si>
  <si>
    <t>006-007-01-01715960</t>
  </si>
  <si>
    <t>000-001-01-00191078</t>
  </si>
  <si>
    <t>PLANTAS TROPICALES</t>
  </si>
  <si>
    <t>124-005-01-02840164</t>
  </si>
  <si>
    <t>124-009-01-02875680</t>
  </si>
  <si>
    <t>000-002-01-07484816</t>
  </si>
  <si>
    <t>124-005-01-02843621</t>
  </si>
  <si>
    <t>124-004-01-02857557</t>
  </si>
  <si>
    <t>124-009-01-02878280</t>
  </si>
  <si>
    <t>019-001-01-00784096</t>
  </si>
  <si>
    <t>124-003-01-02864557</t>
  </si>
  <si>
    <t>INVERSIONES HOTELERAS</t>
  </si>
  <si>
    <t>001-002-01-00122068</t>
  </si>
  <si>
    <t>PAGO DE PARQUEO</t>
  </si>
  <si>
    <t>019-001-01-00787939</t>
  </si>
  <si>
    <t>005-001-01-12181437</t>
  </si>
  <si>
    <t>COMBUSTIBLE/GASOLINA</t>
  </si>
  <si>
    <t>006-001-01-00423443</t>
  </si>
  <si>
    <t>ZARA</t>
  </si>
  <si>
    <t>000-002-01-00531001</t>
  </si>
  <si>
    <t>110-002-01-02688530</t>
  </si>
  <si>
    <t>006-013-01-01718756</t>
  </si>
  <si>
    <t>006-013-01-01718757</t>
  </si>
  <si>
    <t>000-003-01-00044926</t>
  </si>
  <si>
    <t>HELMUTS</t>
  </si>
  <si>
    <t>011-176-01-00080547</t>
  </si>
  <si>
    <t>124-001-01-02891658</t>
  </si>
  <si>
    <t>000-002-01-07501376</t>
  </si>
  <si>
    <t>124-004-01-02860799</t>
  </si>
  <si>
    <t>124-003-01-02861270</t>
  </si>
  <si>
    <t>124-005-01-02839706</t>
  </si>
  <si>
    <t>000-002-01-07507591</t>
  </si>
  <si>
    <t>124-008-01-02829617</t>
  </si>
  <si>
    <t>011-176-01-00081289</t>
  </si>
  <si>
    <t>005-001-01-12182413</t>
  </si>
  <si>
    <t>YOLANYS SNACKS  2025</t>
  </si>
  <si>
    <t>124-002-01-02849274</t>
  </si>
  <si>
    <t>019-001-01-00792211</t>
  </si>
  <si>
    <t>000-001-01-00023701</t>
  </si>
  <si>
    <t>MEDLIFE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</si>
</sst>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L&quot;* #,##0.00_-;\-&quot;L&quot;* #,##0.00_-;_-&quot;L&quot;* &quot;-&quot;??_-;_-@_-"/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 val="singleAccounting"/>
      <sz val="11"/>
      <color theme="1"/>
      <name val="Arial"/>
      <family val="2"/>
    </font>
    <font>
      <b/>
      <u val="doubleAccounting"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1" fillId="0" borderId="0" xfId="1" applyFont="1" applyFill="1"/>
    <xf numFmtId="0" fontId="0" fillId="0" borderId="0" xfId="0" applyAlignment="1">
      <alignment horizontal="left" vertical="center"/>
    </xf>
    <xf numFmtId="43" fontId="1" fillId="0" borderId="0" xfId="1" applyFont="1" applyFill="1" applyBorder="1"/>
    <xf numFmtId="0" fontId="2" fillId="0" borderId="1" xfId="0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43" fontId="1" fillId="0" borderId="2" xfId="1" applyFont="1" applyFill="1" applyBorder="1"/>
    <xf numFmtId="43" fontId="1" fillId="0" borderId="3" xfId="1" applyFont="1" applyFill="1" applyBorder="1"/>
    <xf numFmtId="0" fontId="0" fillId="0" borderId="2" xfId="0" applyBorder="1" applyAlignment="1">
      <alignment horizontal="left" vertical="center"/>
    </xf>
    <xf numFmtId="43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44" fontId="5" fillId="0" borderId="0" xfId="2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4" fontId="7" fillId="0" borderId="0" xfId="2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0" borderId="0" xfId="0" applyNumberFormat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0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8051-117A-4C07-BE4B-A477738DB4F4}">
  <dimension ref="A2:M116"/>
  <sheetViews>
    <sheetView tabSelected="1" topLeftCell="A45" zoomScale="80" zoomScaleNormal="80" workbookViewId="0">
      <selection activeCell="C62" sqref="C62"/>
    </sheetView>
  </sheetViews>
  <sheetFormatPr baseColWidth="10" defaultRowHeight="14.5" x14ac:dyDescent="0.35"/>
  <cols>
    <col min="2" max="2" width="48.1796875" bestFit="1" customWidth="1"/>
    <col min="3" max="3" width="35.54296875" bestFit="1" customWidth="1"/>
    <col min="4" max="4" width="20.54296875" style="1" customWidth="1"/>
    <col min="5" max="5" width="32.54296875" bestFit="1" customWidth="1"/>
    <col min="6" max="7" width="18" bestFit="1" customWidth="1"/>
    <col min="8" max="8" width="14.1796875" bestFit="1" customWidth="1"/>
    <col min="9" max="9" width="14.1796875" customWidth="1"/>
    <col min="10" max="10" width="14.1796875" bestFit="1" customWidth="1"/>
    <col min="11" max="11" width="20.453125" bestFit="1" customWidth="1"/>
    <col min="12" max="12" width="18.81640625" bestFit="1" customWidth="1"/>
    <col min="13" max="13" width="10.54296875" bestFit="1" customWidth="1"/>
  </cols>
  <sheetData>
    <row r="2" spans="2:12" ht="18.5" x14ac:dyDescent="0.45">
      <c r="E2" s="35" t="s">
        <v>12</v>
      </c>
      <c r="F2" s="35"/>
      <c r="G2" s="35"/>
    </row>
    <row r="3" spans="2:12" x14ac:dyDescent="0.35">
      <c r="E3" s="36" t="s">
        <v>13</v>
      </c>
      <c r="F3" s="36"/>
      <c r="G3" s="36"/>
    </row>
    <row r="4" spans="2:12" x14ac:dyDescent="0.35">
      <c r="E4" s="36" t="s">
        <v>33</v>
      </c>
      <c r="F4" s="36"/>
      <c r="G4" s="36"/>
    </row>
    <row r="5" spans="2:12" x14ac:dyDescent="0.35">
      <c r="B5" s="12" t="s">
        <v>14</v>
      </c>
      <c r="E5" s="2"/>
      <c r="F5" s="2"/>
      <c r="G5" s="2"/>
    </row>
    <row r="6" spans="2:12" x14ac:dyDescent="0.35">
      <c r="B6" s="37" t="s">
        <v>90</v>
      </c>
      <c r="C6" s="37"/>
      <c r="D6" s="37"/>
      <c r="E6" s="37"/>
      <c r="F6" s="37"/>
      <c r="G6" s="37"/>
      <c r="H6" s="3">
        <v>0.15</v>
      </c>
      <c r="I6" s="38"/>
      <c r="J6" s="3">
        <v>0.01</v>
      </c>
      <c r="K6" s="4">
        <v>0.125</v>
      </c>
      <c r="L6" s="3">
        <v>0.15</v>
      </c>
    </row>
    <row r="7" spans="2:12" x14ac:dyDescent="0.35">
      <c r="B7" s="5" t="s">
        <v>0</v>
      </c>
      <c r="C7" s="6" t="s">
        <v>1</v>
      </c>
      <c r="D7" s="7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39"/>
      <c r="J7" s="5" t="s">
        <v>7</v>
      </c>
      <c r="K7" s="5" t="s">
        <v>8</v>
      </c>
      <c r="L7" s="5" t="s">
        <v>9</v>
      </c>
    </row>
    <row r="8" spans="2:12" x14ac:dyDescent="0.35">
      <c r="C8" s="1">
        <v>45664</v>
      </c>
      <c r="D8" s="8" t="s">
        <v>42</v>
      </c>
      <c r="E8" s="11"/>
      <c r="F8" s="11">
        <v>6000</v>
      </c>
      <c r="G8" s="11">
        <f t="shared" ref="G8:G18" si="0">+E8*0.15</f>
        <v>0</v>
      </c>
      <c r="H8" s="11">
        <v>0</v>
      </c>
      <c r="I8" s="11">
        <v>0</v>
      </c>
      <c r="J8" s="11">
        <v>0</v>
      </c>
      <c r="K8" s="11">
        <v>0</v>
      </c>
      <c r="L8" s="11">
        <f t="shared" ref="L8:L21" si="1">+E8+F8+G8-H8-J8-K8</f>
        <v>6000</v>
      </c>
    </row>
    <row r="9" spans="2:12" x14ac:dyDescent="0.35">
      <c r="C9" s="1">
        <v>45666</v>
      </c>
      <c r="D9" s="8" t="s">
        <v>43</v>
      </c>
      <c r="E9" s="11"/>
      <c r="F9" s="11">
        <v>540</v>
      </c>
      <c r="G9" s="11">
        <f t="shared" si="0"/>
        <v>0</v>
      </c>
      <c r="H9" s="11">
        <v>0</v>
      </c>
      <c r="I9" s="11">
        <v>0</v>
      </c>
      <c r="J9" s="11">
        <v>0</v>
      </c>
      <c r="K9" s="11">
        <v>0</v>
      </c>
      <c r="L9" s="11">
        <f t="shared" si="1"/>
        <v>540</v>
      </c>
    </row>
    <row r="10" spans="2:12" x14ac:dyDescent="0.35">
      <c r="C10" s="1">
        <v>45666</v>
      </c>
      <c r="D10" s="8" t="s">
        <v>44</v>
      </c>
      <c r="E10" s="11">
        <v>1173.9000000000001</v>
      </c>
      <c r="F10" s="11"/>
      <c r="G10" s="11">
        <f t="shared" si="0"/>
        <v>176.08500000000001</v>
      </c>
      <c r="H10" s="11">
        <v>0</v>
      </c>
      <c r="I10" s="11">
        <v>0</v>
      </c>
      <c r="J10" s="11">
        <v>0</v>
      </c>
      <c r="K10" s="11">
        <v>0</v>
      </c>
      <c r="L10" s="11">
        <f t="shared" si="1"/>
        <v>1349.9850000000001</v>
      </c>
    </row>
    <row r="11" spans="2:12" x14ac:dyDescent="0.35">
      <c r="C11" s="1">
        <v>45667</v>
      </c>
      <c r="D11" s="8" t="s">
        <v>45</v>
      </c>
      <c r="E11" s="11">
        <v>234.78</v>
      </c>
      <c r="F11" s="11"/>
      <c r="G11" s="11">
        <f t="shared" si="0"/>
        <v>35.216999999999999</v>
      </c>
      <c r="H11" s="11">
        <v>0</v>
      </c>
      <c r="I11" s="11">
        <v>0</v>
      </c>
      <c r="J11" s="11">
        <v>0</v>
      </c>
      <c r="K11" s="11">
        <v>0</v>
      </c>
      <c r="L11" s="11">
        <f t="shared" si="1"/>
        <v>269.99700000000001</v>
      </c>
    </row>
    <row r="12" spans="2:12" x14ac:dyDescent="0.35">
      <c r="C12" s="1">
        <v>45668</v>
      </c>
      <c r="D12" s="8" t="s">
        <v>46</v>
      </c>
      <c r="E12" s="11">
        <v>2278.4</v>
      </c>
      <c r="F12" s="11"/>
      <c r="G12" s="11">
        <f t="shared" si="0"/>
        <v>341.76</v>
      </c>
      <c r="H12" s="11">
        <v>0</v>
      </c>
      <c r="I12" s="11">
        <v>0</v>
      </c>
      <c r="J12" s="11">
        <v>0</v>
      </c>
      <c r="K12" s="11">
        <v>0</v>
      </c>
      <c r="L12" s="11">
        <f t="shared" si="1"/>
        <v>2620.16</v>
      </c>
    </row>
    <row r="13" spans="2:12" x14ac:dyDescent="0.35">
      <c r="C13" s="1">
        <v>45671</v>
      </c>
      <c r="D13" s="8" t="s">
        <v>47</v>
      </c>
      <c r="E13" s="11"/>
      <c r="F13" s="11">
        <v>4500</v>
      </c>
      <c r="G13" s="11">
        <f t="shared" si="0"/>
        <v>0</v>
      </c>
      <c r="H13" s="11">
        <v>0</v>
      </c>
      <c r="I13" s="11">
        <v>0</v>
      </c>
      <c r="J13" s="11">
        <v>0</v>
      </c>
      <c r="K13" s="11">
        <v>0</v>
      </c>
      <c r="L13" s="11">
        <f t="shared" si="1"/>
        <v>4500</v>
      </c>
    </row>
    <row r="14" spans="2:12" x14ac:dyDescent="0.35">
      <c r="C14" s="1">
        <v>45671</v>
      </c>
      <c r="D14" s="8" t="s">
        <v>48</v>
      </c>
      <c r="E14" s="11">
        <v>153.9</v>
      </c>
      <c r="F14" s="11"/>
      <c r="G14" s="11">
        <f t="shared" si="0"/>
        <v>23.085000000000001</v>
      </c>
      <c r="H14" s="11">
        <v>0</v>
      </c>
      <c r="I14" s="11">
        <v>0</v>
      </c>
      <c r="J14" s="11">
        <v>0</v>
      </c>
      <c r="K14" s="11">
        <v>0</v>
      </c>
      <c r="L14" s="11">
        <f t="shared" si="1"/>
        <v>176.98500000000001</v>
      </c>
    </row>
    <row r="15" spans="2:12" x14ac:dyDescent="0.35">
      <c r="C15" s="1">
        <v>45684</v>
      </c>
      <c r="D15" s="8" t="s">
        <v>49</v>
      </c>
      <c r="E15" s="11"/>
      <c r="F15" s="11">
        <v>6000</v>
      </c>
      <c r="G15" s="11">
        <f t="shared" ref="G15:G17" si="2">+E15*0.15</f>
        <v>0</v>
      </c>
      <c r="H15" s="11">
        <v>0</v>
      </c>
      <c r="I15" s="11">
        <v>0</v>
      </c>
      <c r="J15" s="11">
        <v>0</v>
      </c>
      <c r="K15" s="11">
        <v>0</v>
      </c>
      <c r="L15" s="11">
        <f t="shared" ref="L15:L17" si="3">+E15+F15+G15-H15-J15-K15</f>
        <v>6000</v>
      </c>
    </row>
    <row r="16" spans="2:12" x14ac:dyDescent="0.35">
      <c r="C16" s="1">
        <v>45685</v>
      </c>
      <c r="D16" s="8" t="s">
        <v>50</v>
      </c>
      <c r="E16" s="11">
        <v>73.91</v>
      </c>
      <c r="F16" s="11">
        <v>400</v>
      </c>
      <c r="G16" s="11">
        <f>+E16*0.15</f>
        <v>11.086499999999999</v>
      </c>
      <c r="H16" s="11">
        <v>0</v>
      </c>
      <c r="I16" s="11">
        <v>0</v>
      </c>
      <c r="J16" s="11">
        <v>0</v>
      </c>
      <c r="K16" s="11">
        <v>0</v>
      </c>
      <c r="L16" s="11">
        <f>+E16+F16+G16-H16-J16-K16</f>
        <v>484.99649999999997</v>
      </c>
    </row>
    <row r="17" spans="1:13" x14ac:dyDescent="0.35">
      <c r="C17" s="1"/>
      <c r="D17" s="8"/>
      <c r="E17" s="11"/>
      <c r="F17" s="11"/>
      <c r="G17" s="11">
        <f t="shared" si="2"/>
        <v>0</v>
      </c>
      <c r="H17" s="11">
        <v>0</v>
      </c>
      <c r="I17" s="11">
        <v>0</v>
      </c>
      <c r="J17" s="11">
        <v>0</v>
      </c>
      <c r="K17" s="11">
        <v>0</v>
      </c>
      <c r="L17" s="11">
        <f t="shared" si="3"/>
        <v>0</v>
      </c>
    </row>
    <row r="18" spans="1:13" x14ac:dyDescent="0.35">
      <c r="C18" s="1"/>
      <c r="D18" s="8"/>
      <c r="E18" s="11"/>
      <c r="F18" s="11"/>
      <c r="G18" s="11">
        <f t="shared" si="0"/>
        <v>0</v>
      </c>
      <c r="H18" s="11">
        <v>0</v>
      </c>
      <c r="I18" s="11">
        <v>0</v>
      </c>
      <c r="J18" s="11">
        <v>0</v>
      </c>
      <c r="K18" s="11">
        <v>0</v>
      </c>
      <c r="L18" s="11">
        <f t="shared" si="1"/>
        <v>0</v>
      </c>
    </row>
    <row r="19" spans="1:13" x14ac:dyDescent="0.35">
      <c r="C19" s="1"/>
      <c r="D19" s="8"/>
      <c r="E19" s="11"/>
      <c r="F19" s="11"/>
      <c r="G19" s="11">
        <f t="shared" ref="G19:G20" si="4">+E19*0.15</f>
        <v>0</v>
      </c>
      <c r="H19" s="11">
        <v>0</v>
      </c>
      <c r="I19" s="11">
        <v>0</v>
      </c>
      <c r="J19" s="11">
        <v>0</v>
      </c>
      <c r="K19" s="11">
        <v>0</v>
      </c>
      <c r="L19" s="11">
        <f t="shared" ref="L19:L20" si="5">+E19+F19+G19-H19-J19-K19</f>
        <v>0</v>
      </c>
    </row>
    <row r="20" spans="1:13" x14ac:dyDescent="0.35">
      <c r="C20" s="1"/>
      <c r="D20" s="8"/>
      <c r="E20" s="11"/>
      <c r="F20" s="11"/>
      <c r="G20" s="11">
        <f t="shared" si="4"/>
        <v>0</v>
      </c>
      <c r="H20" s="11">
        <v>0</v>
      </c>
      <c r="I20" s="11">
        <v>0</v>
      </c>
      <c r="J20" s="11">
        <v>0</v>
      </c>
      <c r="K20" s="11">
        <v>0</v>
      </c>
      <c r="L20" s="11">
        <f t="shared" si="5"/>
        <v>0</v>
      </c>
    </row>
    <row r="21" spans="1:13" x14ac:dyDescent="0.35">
      <c r="B21" s="13"/>
      <c r="C21" s="14"/>
      <c r="D21" s="15"/>
      <c r="E21" s="16"/>
      <c r="F21" s="16"/>
      <c r="G21" s="16">
        <f>+E21*0.15</f>
        <v>0</v>
      </c>
      <c r="H21" s="16">
        <v>0</v>
      </c>
      <c r="I21" s="16">
        <v>0</v>
      </c>
      <c r="J21" s="16">
        <v>0</v>
      </c>
      <c r="K21" s="16">
        <v>0</v>
      </c>
      <c r="L21" s="16">
        <f t="shared" si="1"/>
        <v>0</v>
      </c>
    </row>
    <row r="22" spans="1:13" x14ac:dyDescent="0.35">
      <c r="C22" s="1"/>
      <c r="D22" s="8"/>
      <c r="E22" s="11">
        <f t="shared" ref="E22:L22" si="6">SUM(E8:E21)</f>
        <v>3914.89</v>
      </c>
      <c r="F22" s="11">
        <f t="shared" si="6"/>
        <v>17440</v>
      </c>
      <c r="G22" s="11">
        <f t="shared" si="6"/>
        <v>587.23350000000005</v>
      </c>
      <c r="H22" s="11">
        <f t="shared" si="6"/>
        <v>0</v>
      </c>
      <c r="I22" s="11">
        <f t="shared" si="6"/>
        <v>0</v>
      </c>
      <c r="J22" s="11">
        <f t="shared" si="6"/>
        <v>0</v>
      </c>
      <c r="K22" s="11">
        <f t="shared" si="6"/>
        <v>0</v>
      </c>
      <c r="L22" s="11">
        <f t="shared" si="6"/>
        <v>21942.123500000002</v>
      </c>
    </row>
    <row r="23" spans="1:13" x14ac:dyDescent="0.35">
      <c r="C23" s="1"/>
      <c r="D23" s="8"/>
      <c r="E23" s="11"/>
      <c r="F23" s="11"/>
      <c r="G23" s="11"/>
      <c r="H23" s="11"/>
      <c r="I23" s="11"/>
      <c r="J23" s="11"/>
      <c r="K23" s="11"/>
      <c r="L23" s="11"/>
    </row>
    <row r="24" spans="1:13" x14ac:dyDescent="0.35">
      <c r="C24" s="1"/>
      <c r="D24" s="8"/>
      <c r="E24" s="9"/>
      <c r="F24" s="9"/>
      <c r="G24" s="9"/>
      <c r="H24" s="9"/>
      <c r="I24" s="9"/>
      <c r="J24" s="9"/>
      <c r="K24" s="9"/>
      <c r="L24" s="9"/>
    </row>
    <row r="25" spans="1:13" x14ac:dyDescent="0.35">
      <c r="B25" s="12" t="s">
        <v>15</v>
      </c>
      <c r="E25" s="2"/>
      <c r="F25" s="2"/>
      <c r="G25" s="2"/>
    </row>
    <row r="26" spans="1:13" x14ac:dyDescent="0.35">
      <c r="B26" s="37" t="s">
        <v>90</v>
      </c>
      <c r="C26" s="37"/>
      <c r="D26" s="37"/>
      <c r="E26" s="37"/>
      <c r="F26" s="37"/>
      <c r="G26" s="37"/>
      <c r="H26" s="3">
        <v>0.15</v>
      </c>
      <c r="I26" s="3">
        <v>0.18</v>
      </c>
      <c r="J26" s="3">
        <v>0.01</v>
      </c>
      <c r="K26" s="4">
        <v>0.125</v>
      </c>
      <c r="L26" s="3">
        <v>0.15</v>
      </c>
      <c r="M26" s="33" t="s">
        <v>9</v>
      </c>
    </row>
    <row r="27" spans="1:13" x14ac:dyDescent="0.35">
      <c r="B27" s="5" t="s">
        <v>0</v>
      </c>
      <c r="C27" s="5" t="s">
        <v>10</v>
      </c>
      <c r="D27" s="29" t="s">
        <v>1</v>
      </c>
      <c r="E27" s="30" t="s">
        <v>2</v>
      </c>
      <c r="F27" s="31" t="s">
        <v>3</v>
      </c>
      <c r="G27" s="31" t="s">
        <v>4</v>
      </c>
      <c r="H27" s="5" t="s">
        <v>5</v>
      </c>
      <c r="I27" s="5" t="s">
        <v>16</v>
      </c>
      <c r="J27" s="5" t="s">
        <v>6</v>
      </c>
      <c r="K27" s="5" t="s">
        <v>7</v>
      </c>
      <c r="L27" s="5" t="s">
        <v>8</v>
      </c>
      <c r="M27" s="34"/>
    </row>
    <row r="28" spans="1:13" x14ac:dyDescent="0.35">
      <c r="A28">
        <v>1</v>
      </c>
      <c r="B28" t="s">
        <v>34</v>
      </c>
      <c r="C28" t="s">
        <v>40</v>
      </c>
      <c r="D28" s="1">
        <v>45667</v>
      </c>
      <c r="E28" s="10" t="s">
        <v>51</v>
      </c>
      <c r="F28" s="9">
        <v>67.83</v>
      </c>
      <c r="G28" s="9">
        <v>1248</v>
      </c>
      <c r="H28" s="9">
        <f t="shared" ref="H28:H94" si="7">+F28*$H$26</f>
        <v>10.1745</v>
      </c>
      <c r="I28" s="9">
        <v>0</v>
      </c>
      <c r="J28" s="9">
        <v>0</v>
      </c>
      <c r="K28" s="9">
        <v>0</v>
      </c>
      <c r="L28" s="9">
        <v>0</v>
      </c>
      <c r="M28" s="17">
        <f t="shared" ref="M28:M94" si="8">+F28+G28+H28+I28-J28-K28-L28</f>
        <v>1326.0045</v>
      </c>
    </row>
    <row r="29" spans="1:13" x14ac:dyDescent="0.35">
      <c r="A29">
        <v>2</v>
      </c>
      <c r="B29" t="s">
        <v>34</v>
      </c>
      <c r="C29" t="s">
        <v>40</v>
      </c>
      <c r="D29" s="1">
        <v>45670</v>
      </c>
      <c r="E29" s="10" t="s">
        <v>52</v>
      </c>
      <c r="F29" s="9">
        <v>244.79</v>
      </c>
      <c r="G29" s="9">
        <v>31</v>
      </c>
      <c r="H29" s="9">
        <f t="shared" si="7"/>
        <v>36.718499999999999</v>
      </c>
      <c r="I29" s="9">
        <v>0</v>
      </c>
      <c r="J29" s="9">
        <v>0</v>
      </c>
      <c r="K29" s="9">
        <v>0</v>
      </c>
      <c r="L29" s="9">
        <v>0</v>
      </c>
      <c r="M29" s="11">
        <f t="shared" si="8"/>
        <v>312.50849999999997</v>
      </c>
    </row>
    <row r="30" spans="1:13" x14ac:dyDescent="0.35">
      <c r="A30">
        <v>3</v>
      </c>
      <c r="B30" t="s">
        <v>34</v>
      </c>
      <c r="C30" t="s">
        <v>37</v>
      </c>
      <c r="D30" s="1">
        <v>45665</v>
      </c>
      <c r="E30" s="10" t="s">
        <v>53</v>
      </c>
      <c r="F30" s="11">
        <v>964.26</v>
      </c>
      <c r="G30" s="11">
        <v>347.1</v>
      </c>
      <c r="H30" s="9">
        <f t="shared" si="7"/>
        <v>144.63899999999998</v>
      </c>
      <c r="I30" s="9">
        <v>0</v>
      </c>
      <c r="J30" s="9">
        <v>0</v>
      </c>
      <c r="K30" s="9">
        <v>0</v>
      </c>
      <c r="L30" s="9">
        <v>0</v>
      </c>
      <c r="M30" s="11">
        <f t="shared" si="8"/>
        <v>1455.999</v>
      </c>
    </row>
    <row r="31" spans="1:13" x14ac:dyDescent="0.35">
      <c r="A31">
        <v>4</v>
      </c>
      <c r="B31" t="s">
        <v>34</v>
      </c>
      <c r="C31" t="s">
        <v>38</v>
      </c>
      <c r="D31" s="1">
        <v>45670</v>
      </c>
      <c r="E31" s="10" t="s">
        <v>54</v>
      </c>
      <c r="F31" s="11">
        <v>226.13</v>
      </c>
      <c r="G31" s="11">
        <v>83.9</v>
      </c>
      <c r="H31" s="9">
        <f t="shared" si="7"/>
        <v>33.919499999999999</v>
      </c>
      <c r="I31" s="9">
        <v>0</v>
      </c>
      <c r="J31" s="9">
        <v>0</v>
      </c>
      <c r="K31" s="9">
        <v>0</v>
      </c>
      <c r="L31" s="9">
        <v>0</v>
      </c>
      <c r="M31" s="11">
        <f t="shared" si="8"/>
        <v>343.94949999999994</v>
      </c>
    </row>
    <row r="32" spans="1:13" x14ac:dyDescent="0.35">
      <c r="A32">
        <v>5</v>
      </c>
      <c r="B32" t="s">
        <v>34</v>
      </c>
      <c r="C32" t="s">
        <v>35</v>
      </c>
      <c r="D32" s="1">
        <v>45670</v>
      </c>
      <c r="E32" s="10" t="s">
        <v>55</v>
      </c>
      <c r="F32" s="11">
        <v>1460.69</v>
      </c>
      <c r="G32" s="11">
        <v>159.94999999999999</v>
      </c>
      <c r="H32" s="9">
        <f t="shared" si="7"/>
        <v>219.1035</v>
      </c>
      <c r="I32" s="9">
        <v>0</v>
      </c>
      <c r="J32" s="9">
        <v>0</v>
      </c>
      <c r="K32" s="9">
        <v>0</v>
      </c>
      <c r="L32" s="9">
        <v>0</v>
      </c>
      <c r="M32" s="11">
        <f t="shared" si="8"/>
        <v>1839.7435</v>
      </c>
    </row>
    <row r="33" spans="1:13" x14ac:dyDescent="0.35">
      <c r="A33">
        <v>6</v>
      </c>
      <c r="B33" t="s">
        <v>34</v>
      </c>
      <c r="C33" t="s">
        <v>57</v>
      </c>
      <c r="D33" s="1">
        <v>45674</v>
      </c>
      <c r="E33" s="10" t="s">
        <v>56</v>
      </c>
      <c r="F33" s="11"/>
      <c r="G33" s="11">
        <v>162</v>
      </c>
      <c r="H33" s="9">
        <f t="shared" si="7"/>
        <v>0</v>
      </c>
      <c r="I33" s="9">
        <v>0</v>
      </c>
      <c r="J33" s="9">
        <v>0</v>
      </c>
      <c r="K33" s="9">
        <v>0</v>
      </c>
      <c r="L33" s="9">
        <v>0</v>
      </c>
      <c r="M33" s="11">
        <f t="shared" si="8"/>
        <v>162</v>
      </c>
    </row>
    <row r="34" spans="1:13" x14ac:dyDescent="0.35">
      <c r="A34">
        <v>7</v>
      </c>
      <c r="B34" t="s">
        <v>34</v>
      </c>
      <c r="C34" t="s">
        <v>37</v>
      </c>
      <c r="D34" s="1">
        <v>45671</v>
      </c>
      <c r="E34" s="10" t="s">
        <v>58</v>
      </c>
      <c r="F34" s="11">
        <v>873.74</v>
      </c>
      <c r="G34" s="11">
        <v>545.4</v>
      </c>
      <c r="H34" s="9">
        <f t="shared" si="7"/>
        <v>131.06100000000001</v>
      </c>
      <c r="I34" s="9">
        <v>0</v>
      </c>
      <c r="J34" s="9">
        <v>0</v>
      </c>
      <c r="K34" s="9">
        <v>0</v>
      </c>
      <c r="L34" s="9">
        <v>0</v>
      </c>
      <c r="M34" s="11">
        <f t="shared" si="8"/>
        <v>1550.2009999999998</v>
      </c>
    </row>
    <row r="35" spans="1:13" x14ac:dyDescent="0.35">
      <c r="A35">
        <v>8</v>
      </c>
      <c r="B35" t="s">
        <v>34</v>
      </c>
      <c r="C35" t="s">
        <v>37</v>
      </c>
      <c r="D35" s="1">
        <v>45668</v>
      </c>
      <c r="E35" s="10" t="s">
        <v>59</v>
      </c>
      <c r="F35" s="11">
        <v>29.13</v>
      </c>
      <c r="G35" s="11">
        <v>309.63</v>
      </c>
      <c r="H35" s="9">
        <f t="shared" si="7"/>
        <v>4.3694999999999995</v>
      </c>
      <c r="I35" s="9">
        <v>0</v>
      </c>
      <c r="J35" s="9">
        <v>0</v>
      </c>
      <c r="K35" s="9">
        <v>0</v>
      </c>
      <c r="L35" s="9">
        <v>0</v>
      </c>
      <c r="M35" s="11">
        <f t="shared" si="8"/>
        <v>343.12950000000001</v>
      </c>
    </row>
    <row r="36" spans="1:13" x14ac:dyDescent="0.35">
      <c r="A36">
        <v>9</v>
      </c>
      <c r="B36" t="s">
        <v>71</v>
      </c>
      <c r="C36" t="s">
        <v>36</v>
      </c>
      <c r="D36" s="1">
        <v>45674</v>
      </c>
      <c r="E36" s="10" t="s">
        <v>60</v>
      </c>
      <c r="F36" s="11"/>
      <c r="G36" s="11">
        <v>800</v>
      </c>
      <c r="H36" s="9">
        <f t="shared" si="7"/>
        <v>0</v>
      </c>
      <c r="I36" s="9">
        <v>0</v>
      </c>
      <c r="J36" s="9">
        <v>0</v>
      </c>
      <c r="K36" s="9">
        <v>0</v>
      </c>
      <c r="L36" s="9">
        <v>0</v>
      </c>
      <c r="M36" s="11">
        <f t="shared" si="8"/>
        <v>800</v>
      </c>
    </row>
    <row r="37" spans="1:13" x14ac:dyDescent="0.35">
      <c r="A37">
        <v>10</v>
      </c>
      <c r="B37" t="s">
        <v>34</v>
      </c>
      <c r="C37" t="s">
        <v>37</v>
      </c>
      <c r="D37" s="1">
        <v>45684</v>
      </c>
      <c r="E37" s="10" t="s">
        <v>61</v>
      </c>
      <c r="F37" s="11">
        <v>686.43</v>
      </c>
      <c r="G37" s="11">
        <v>359.4</v>
      </c>
      <c r="H37" s="9">
        <f t="shared" si="7"/>
        <v>102.96449999999999</v>
      </c>
      <c r="I37" s="9">
        <v>0</v>
      </c>
      <c r="J37" s="9">
        <v>0</v>
      </c>
      <c r="K37" s="9">
        <v>0</v>
      </c>
      <c r="L37" s="9">
        <v>0</v>
      </c>
      <c r="M37" s="11">
        <f t="shared" si="8"/>
        <v>1148.7945</v>
      </c>
    </row>
    <row r="38" spans="1:13" x14ac:dyDescent="0.35">
      <c r="A38">
        <v>11</v>
      </c>
      <c r="B38" t="s">
        <v>34</v>
      </c>
      <c r="C38" t="s">
        <v>37</v>
      </c>
      <c r="D38" s="1">
        <v>45675</v>
      </c>
      <c r="E38" s="10" t="s">
        <v>62</v>
      </c>
      <c r="F38" s="11">
        <v>1113.6500000000001</v>
      </c>
      <c r="G38" s="11">
        <v>681.4</v>
      </c>
      <c r="H38" s="9">
        <f t="shared" si="7"/>
        <v>167.04750000000001</v>
      </c>
      <c r="I38" s="9">
        <v>0</v>
      </c>
      <c r="J38" s="9">
        <v>0</v>
      </c>
      <c r="K38" s="9">
        <v>0</v>
      </c>
      <c r="L38" s="9">
        <v>0</v>
      </c>
      <c r="M38" s="11">
        <f t="shared" si="8"/>
        <v>1962.0975000000003</v>
      </c>
    </row>
    <row r="39" spans="1:13" x14ac:dyDescent="0.35">
      <c r="A39">
        <v>12</v>
      </c>
      <c r="B39" t="s">
        <v>34</v>
      </c>
      <c r="C39" t="s">
        <v>37</v>
      </c>
      <c r="D39" s="1">
        <v>45674</v>
      </c>
      <c r="E39" s="10" t="s">
        <v>63</v>
      </c>
      <c r="F39" s="11">
        <v>269.83</v>
      </c>
      <c r="G39" s="11"/>
      <c r="H39" s="9">
        <f t="shared" si="7"/>
        <v>40.474499999999999</v>
      </c>
      <c r="I39" s="9">
        <v>0</v>
      </c>
      <c r="J39" s="9">
        <v>0</v>
      </c>
      <c r="K39" s="9">
        <v>0</v>
      </c>
      <c r="L39" s="9">
        <v>0</v>
      </c>
      <c r="M39" s="11">
        <f t="shared" si="8"/>
        <v>310.30449999999996</v>
      </c>
    </row>
    <row r="40" spans="1:13" x14ac:dyDescent="0.35">
      <c r="A40">
        <v>13</v>
      </c>
      <c r="B40" t="s">
        <v>41</v>
      </c>
      <c r="C40" t="s">
        <v>39</v>
      </c>
      <c r="D40" s="1">
        <v>45674</v>
      </c>
      <c r="E40" s="10" t="s">
        <v>64</v>
      </c>
      <c r="F40" s="11">
        <v>948.35</v>
      </c>
      <c r="G40" s="11">
        <v>591.5</v>
      </c>
      <c r="H40" s="9">
        <f t="shared" si="7"/>
        <v>142.2525</v>
      </c>
      <c r="I40" s="9">
        <v>0</v>
      </c>
      <c r="J40" s="9">
        <v>0</v>
      </c>
      <c r="K40" s="9">
        <v>0</v>
      </c>
      <c r="L40" s="9">
        <v>0</v>
      </c>
      <c r="M40" s="11">
        <f t="shared" si="8"/>
        <v>1682.1025</v>
      </c>
    </row>
    <row r="41" spans="1:13" x14ac:dyDescent="0.35">
      <c r="A41">
        <v>14</v>
      </c>
      <c r="B41" t="s">
        <v>34</v>
      </c>
      <c r="C41" t="s">
        <v>37</v>
      </c>
      <c r="D41" s="1">
        <v>45678</v>
      </c>
      <c r="E41" s="10" t="s">
        <v>65</v>
      </c>
      <c r="F41" s="11">
        <v>226.47</v>
      </c>
      <c r="G41" s="11">
        <v>703.81</v>
      </c>
      <c r="H41" s="9">
        <f t="shared" si="7"/>
        <v>33.970500000000001</v>
      </c>
      <c r="I41" s="9">
        <v>0</v>
      </c>
      <c r="J41" s="9">
        <v>0</v>
      </c>
      <c r="K41" s="9">
        <v>0</v>
      </c>
      <c r="L41" s="9">
        <v>0</v>
      </c>
      <c r="M41" s="11">
        <f t="shared" si="8"/>
        <v>964.25049999999999</v>
      </c>
    </row>
    <row r="42" spans="1:13" x14ac:dyDescent="0.35">
      <c r="A42">
        <v>15</v>
      </c>
      <c r="B42" t="s">
        <v>68</v>
      </c>
      <c r="C42" t="s">
        <v>66</v>
      </c>
      <c r="D42" s="1">
        <v>45680</v>
      </c>
      <c r="E42" s="10" t="s">
        <v>67</v>
      </c>
      <c r="F42" s="11">
        <v>130.43</v>
      </c>
      <c r="G42" s="11"/>
      <c r="H42" s="9">
        <f t="shared" si="7"/>
        <v>19.564499999999999</v>
      </c>
      <c r="I42" s="9">
        <v>0</v>
      </c>
      <c r="J42" s="9">
        <v>0</v>
      </c>
      <c r="K42" s="9">
        <v>0</v>
      </c>
      <c r="L42" s="9">
        <v>0</v>
      </c>
      <c r="M42" s="11">
        <f t="shared" si="8"/>
        <v>149.99450000000002</v>
      </c>
    </row>
    <row r="43" spans="1:13" x14ac:dyDescent="0.35">
      <c r="A43">
        <v>16</v>
      </c>
      <c r="B43" t="s">
        <v>41</v>
      </c>
      <c r="C43" t="s">
        <v>39</v>
      </c>
      <c r="D43" s="1">
        <v>45680</v>
      </c>
      <c r="E43" s="10" t="s">
        <v>69</v>
      </c>
      <c r="F43" s="11">
        <v>815.57</v>
      </c>
      <c r="G43" s="11">
        <v>494.1</v>
      </c>
      <c r="H43" s="9">
        <f t="shared" si="7"/>
        <v>122.3355</v>
      </c>
      <c r="I43" s="9">
        <v>0</v>
      </c>
      <c r="J43" s="9">
        <v>0</v>
      </c>
      <c r="K43" s="9">
        <v>0</v>
      </c>
      <c r="L43" s="9">
        <v>0</v>
      </c>
      <c r="M43" s="11">
        <f t="shared" si="8"/>
        <v>1432.0055</v>
      </c>
    </row>
    <row r="44" spans="1:13" x14ac:dyDescent="0.35">
      <c r="A44">
        <v>17</v>
      </c>
      <c r="B44" t="s">
        <v>41</v>
      </c>
      <c r="C44" t="s">
        <v>38</v>
      </c>
      <c r="D44" s="1">
        <v>45683</v>
      </c>
      <c r="E44" s="10" t="s">
        <v>70</v>
      </c>
      <c r="F44" s="11">
        <v>195.27</v>
      </c>
      <c r="G44" s="11">
        <v>256.77999999999997</v>
      </c>
      <c r="H44" s="9">
        <f t="shared" si="7"/>
        <v>29.290500000000002</v>
      </c>
      <c r="I44" s="9">
        <v>0</v>
      </c>
      <c r="J44" s="9">
        <v>0</v>
      </c>
      <c r="K44" s="9">
        <v>0</v>
      </c>
      <c r="L44" s="9">
        <v>0</v>
      </c>
      <c r="M44" s="11">
        <f t="shared" si="8"/>
        <v>481.34049999999996</v>
      </c>
    </row>
    <row r="45" spans="1:13" x14ac:dyDescent="0.35">
      <c r="A45">
        <v>18</v>
      </c>
      <c r="B45" t="s">
        <v>71</v>
      </c>
      <c r="C45" t="s">
        <v>36</v>
      </c>
      <c r="D45" s="1">
        <v>45683</v>
      </c>
      <c r="E45" s="10" t="s">
        <v>72</v>
      </c>
      <c r="F45" s="11"/>
      <c r="G45" s="11">
        <v>300</v>
      </c>
      <c r="H45" s="9">
        <f t="shared" si="7"/>
        <v>0</v>
      </c>
      <c r="I45" s="9">
        <v>0</v>
      </c>
      <c r="J45" s="9">
        <v>0</v>
      </c>
      <c r="K45" s="9">
        <v>0</v>
      </c>
      <c r="L45" s="9">
        <v>0</v>
      </c>
      <c r="M45" s="11">
        <f t="shared" si="8"/>
        <v>300</v>
      </c>
    </row>
    <row r="46" spans="1:13" x14ac:dyDescent="0.35">
      <c r="A46">
        <v>19</v>
      </c>
      <c r="B46" t="s">
        <v>41</v>
      </c>
      <c r="C46" t="s">
        <v>73</v>
      </c>
      <c r="D46" s="1">
        <v>45682</v>
      </c>
      <c r="E46" s="10" t="s">
        <v>74</v>
      </c>
      <c r="F46" s="11">
        <v>395.65</v>
      </c>
      <c r="G46" s="11"/>
      <c r="H46" s="9">
        <f t="shared" si="7"/>
        <v>59.347499999999997</v>
      </c>
      <c r="I46" s="9">
        <v>0</v>
      </c>
      <c r="J46" s="9">
        <v>0</v>
      </c>
      <c r="K46" s="9">
        <v>0</v>
      </c>
      <c r="L46" s="9">
        <v>0</v>
      </c>
      <c r="M46" s="11">
        <f t="shared" si="8"/>
        <v>454.99749999999995</v>
      </c>
    </row>
    <row r="47" spans="1:13" x14ac:dyDescent="0.35">
      <c r="A47">
        <v>20</v>
      </c>
      <c r="B47" t="s">
        <v>34</v>
      </c>
      <c r="C47" t="s">
        <v>11</v>
      </c>
      <c r="D47" s="1">
        <v>45684</v>
      </c>
      <c r="E47" s="10" t="s">
        <v>75</v>
      </c>
      <c r="F47" s="11">
        <v>319</v>
      </c>
      <c r="G47" s="11">
        <v>578.26</v>
      </c>
      <c r="H47" s="9">
        <f t="shared" si="7"/>
        <v>47.85</v>
      </c>
      <c r="I47" s="9">
        <v>0</v>
      </c>
      <c r="J47" s="9">
        <v>0</v>
      </c>
      <c r="K47" s="9">
        <v>0</v>
      </c>
      <c r="L47" s="9">
        <v>0</v>
      </c>
      <c r="M47" s="11">
        <f t="shared" si="8"/>
        <v>945.11</v>
      </c>
    </row>
    <row r="48" spans="1:13" x14ac:dyDescent="0.35">
      <c r="A48">
        <v>21</v>
      </c>
      <c r="B48" t="s">
        <v>34</v>
      </c>
      <c r="C48" t="s">
        <v>35</v>
      </c>
      <c r="D48" s="1">
        <v>45683</v>
      </c>
      <c r="E48" s="10" t="s">
        <v>76</v>
      </c>
      <c r="F48" s="11">
        <v>286.87</v>
      </c>
      <c r="G48" s="11">
        <v>154.94999999999999</v>
      </c>
      <c r="H48" s="9">
        <f t="shared" si="7"/>
        <v>43.030499999999996</v>
      </c>
      <c r="I48" s="9">
        <v>0</v>
      </c>
      <c r="J48" s="9">
        <v>0</v>
      </c>
      <c r="K48" s="9">
        <v>0</v>
      </c>
      <c r="L48" s="9">
        <v>0</v>
      </c>
      <c r="M48" s="11">
        <f t="shared" si="8"/>
        <v>484.85050000000001</v>
      </c>
    </row>
    <row r="49" spans="1:13" x14ac:dyDescent="0.35">
      <c r="A49">
        <v>22</v>
      </c>
      <c r="B49" t="s">
        <v>34</v>
      </c>
      <c r="C49" t="s">
        <v>35</v>
      </c>
      <c r="D49" s="1">
        <v>45683</v>
      </c>
      <c r="E49" s="10" t="s">
        <v>77</v>
      </c>
      <c r="F49" s="11">
        <v>130.38999999999999</v>
      </c>
      <c r="G49" s="11">
        <v>159.94999999999999</v>
      </c>
      <c r="H49" s="9">
        <f t="shared" si="7"/>
        <v>19.558499999999999</v>
      </c>
      <c r="I49" s="9">
        <v>0</v>
      </c>
      <c r="J49" s="9">
        <v>0</v>
      </c>
      <c r="K49" s="9">
        <v>0</v>
      </c>
      <c r="L49" s="9">
        <v>0</v>
      </c>
      <c r="M49" s="11">
        <f t="shared" si="8"/>
        <v>309.89849999999996</v>
      </c>
    </row>
    <row r="50" spans="1:13" x14ac:dyDescent="0.35">
      <c r="A50">
        <v>23</v>
      </c>
      <c r="B50" t="s">
        <v>34</v>
      </c>
      <c r="C50" t="s">
        <v>79</v>
      </c>
      <c r="D50" s="1">
        <v>45679</v>
      </c>
      <c r="E50" s="10" t="s">
        <v>78</v>
      </c>
      <c r="F50" s="11">
        <v>121.74</v>
      </c>
      <c r="G50" s="11"/>
      <c r="H50" s="9">
        <f t="shared" si="7"/>
        <v>18.260999999999999</v>
      </c>
      <c r="I50" s="9">
        <v>0</v>
      </c>
      <c r="J50" s="9">
        <v>0</v>
      </c>
      <c r="K50" s="9">
        <v>0</v>
      </c>
      <c r="L50" s="9">
        <v>0</v>
      </c>
      <c r="M50" s="11">
        <f t="shared" si="8"/>
        <v>140.001</v>
      </c>
    </row>
    <row r="51" spans="1:13" x14ac:dyDescent="0.35">
      <c r="A51">
        <v>24</v>
      </c>
      <c r="B51" t="s">
        <v>34</v>
      </c>
      <c r="C51" t="s">
        <v>40</v>
      </c>
      <c r="D51" s="1">
        <v>45679</v>
      </c>
      <c r="E51" s="10" t="s">
        <v>80</v>
      </c>
      <c r="F51" s="11">
        <v>161.75</v>
      </c>
      <c r="G51" s="11">
        <v>733</v>
      </c>
      <c r="H51" s="9">
        <f t="shared" si="7"/>
        <v>24.262499999999999</v>
      </c>
      <c r="I51" s="9">
        <v>0</v>
      </c>
      <c r="J51" s="9">
        <v>0</v>
      </c>
      <c r="K51" s="9">
        <v>0</v>
      </c>
      <c r="L51" s="9">
        <v>0</v>
      </c>
      <c r="M51" s="11">
        <f t="shared" si="8"/>
        <v>919.01250000000005</v>
      </c>
    </row>
    <row r="52" spans="1:13" x14ac:dyDescent="0.35">
      <c r="A52">
        <v>25</v>
      </c>
      <c r="B52" t="s">
        <v>34</v>
      </c>
      <c r="C52" t="s">
        <v>37</v>
      </c>
      <c r="D52" s="1">
        <v>45679</v>
      </c>
      <c r="E52" s="10" t="s">
        <v>81</v>
      </c>
      <c r="F52" s="11">
        <v>728.26</v>
      </c>
      <c r="G52" s="11">
        <v>319.83</v>
      </c>
      <c r="H52" s="9">
        <f t="shared" si="7"/>
        <v>109.23899999999999</v>
      </c>
      <c r="I52" s="9">
        <v>0</v>
      </c>
      <c r="J52" s="9">
        <v>0</v>
      </c>
      <c r="K52" s="9">
        <v>0</v>
      </c>
      <c r="L52" s="9">
        <v>0</v>
      </c>
      <c r="M52" s="11">
        <f t="shared" si="8"/>
        <v>1157.329</v>
      </c>
    </row>
    <row r="53" spans="1:13" x14ac:dyDescent="0.35">
      <c r="A53">
        <v>26</v>
      </c>
      <c r="B53" t="s">
        <v>71</v>
      </c>
      <c r="C53" s="40" t="s">
        <v>36</v>
      </c>
      <c r="D53" s="1">
        <v>45685</v>
      </c>
      <c r="E53" s="10" t="s">
        <v>82</v>
      </c>
      <c r="F53" s="11"/>
      <c r="G53" s="11">
        <v>300</v>
      </c>
      <c r="H53" s="9">
        <f t="shared" si="7"/>
        <v>0</v>
      </c>
      <c r="I53" s="9">
        <v>0</v>
      </c>
      <c r="J53" s="9">
        <v>0</v>
      </c>
      <c r="K53" s="9">
        <v>0</v>
      </c>
      <c r="L53" s="9">
        <v>0</v>
      </c>
      <c r="M53" s="11">
        <f t="shared" si="8"/>
        <v>300</v>
      </c>
    </row>
    <row r="54" spans="1:13" x14ac:dyDescent="0.35">
      <c r="A54">
        <v>27</v>
      </c>
      <c r="B54" s="40" t="s">
        <v>34</v>
      </c>
      <c r="C54" s="40" t="s">
        <v>37</v>
      </c>
      <c r="D54" s="1">
        <v>45686</v>
      </c>
      <c r="E54" s="10" t="s">
        <v>83</v>
      </c>
      <c r="F54" s="11">
        <v>696.61</v>
      </c>
      <c r="G54" s="11">
        <v>402.8</v>
      </c>
      <c r="H54" s="9">
        <f t="shared" si="7"/>
        <v>104.4915</v>
      </c>
      <c r="I54" s="9">
        <v>0</v>
      </c>
      <c r="J54" s="9">
        <v>0</v>
      </c>
      <c r="K54" s="9">
        <v>0</v>
      </c>
      <c r="L54" s="9">
        <v>0</v>
      </c>
      <c r="M54" s="11">
        <f t="shared" si="8"/>
        <v>1203.9015000000002</v>
      </c>
    </row>
    <row r="55" spans="1:13" x14ac:dyDescent="0.35">
      <c r="A55">
        <v>28</v>
      </c>
      <c r="B55" s="40" t="s">
        <v>34</v>
      </c>
      <c r="C55" s="40" t="s">
        <v>37</v>
      </c>
      <c r="D55" s="1">
        <v>45667</v>
      </c>
      <c r="E55" s="10" t="s">
        <v>84</v>
      </c>
      <c r="F55" s="11">
        <v>905.22</v>
      </c>
      <c r="G55" s="11">
        <v>410</v>
      </c>
      <c r="H55" s="9">
        <f t="shared" si="7"/>
        <v>135.78299999999999</v>
      </c>
      <c r="I55" s="9">
        <v>0</v>
      </c>
      <c r="J55" s="9">
        <v>0</v>
      </c>
      <c r="K55" s="9">
        <v>0</v>
      </c>
      <c r="L55" s="9">
        <v>0</v>
      </c>
      <c r="M55" s="11">
        <f t="shared" si="8"/>
        <v>1451.0029999999999</v>
      </c>
    </row>
    <row r="56" spans="1:13" x14ac:dyDescent="0.35">
      <c r="A56">
        <v>29</v>
      </c>
      <c r="B56" s="40" t="s">
        <v>34</v>
      </c>
      <c r="C56" s="40" t="s">
        <v>37</v>
      </c>
      <c r="D56" s="1">
        <v>45670</v>
      </c>
      <c r="E56" s="10" t="s">
        <v>85</v>
      </c>
      <c r="F56" s="11">
        <v>51.83</v>
      </c>
      <c r="G56" s="11">
        <v>318.10000000000002</v>
      </c>
      <c r="H56" s="9">
        <f t="shared" si="7"/>
        <v>7.7744999999999997</v>
      </c>
      <c r="I56" s="9">
        <v>0</v>
      </c>
      <c r="J56" s="9">
        <v>0</v>
      </c>
      <c r="K56" s="9">
        <v>0</v>
      </c>
      <c r="L56" s="9">
        <v>0</v>
      </c>
      <c r="M56" s="11">
        <f t="shared" si="8"/>
        <v>377.7045</v>
      </c>
    </row>
    <row r="57" spans="1:13" x14ac:dyDescent="0.35">
      <c r="A57">
        <v>30</v>
      </c>
      <c r="B57" s="40" t="s">
        <v>71</v>
      </c>
      <c r="C57" s="40" t="s">
        <v>36</v>
      </c>
      <c r="D57" s="1">
        <v>45689</v>
      </c>
      <c r="E57" s="10" t="s">
        <v>86</v>
      </c>
      <c r="F57" s="11"/>
      <c r="G57" s="11">
        <v>300</v>
      </c>
      <c r="H57" s="9">
        <f t="shared" si="7"/>
        <v>0</v>
      </c>
      <c r="I57" s="9">
        <v>0</v>
      </c>
      <c r="J57" s="9">
        <v>0</v>
      </c>
      <c r="K57" s="9">
        <v>0</v>
      </c>
      <c r="L57" s="9">
        <v>0</v>
      </c>
      <c r="M57" s="11">
        <f t="shared" si="8"/>
        <v>300</v>
      </c>
    </row>
    <row r="58" spans="1:13" x14ac:dyDescent="0.35">
      <c r="A58">
        <v>31</v>
      </c>
      <c r="B58" s="40" t="s">
        <v>34</v>
      </c>
      <c r="C58" s="40" t="s">
        <v>37</v>
      </c>
      <c r="D58" s="1">
        <v>45685</v>
      </c>
      <c r="E58" s="10" t="s">
        <v>87</v>
      </c>
      <c r="F58" s="11">
        <v>120.09</v>
      </c>
      <c r="G58" s="11">
        <v>28.7</v>
      </c>
      <c r="H58" s="9">
        <f t="shared" si="7"/>
        <v>18.013500000000001</v>
      </c>
      <c r="I58" s="9">
        <v>0</v>
      </c>
      <c r="J58" s="9">
        <v>0</v>
      </c>
      <c r="K58" s="9">
        <v>0</v>
      </c>
      <c r="L58" s="9">
        <v>0</v>
      </c>
      <c r="M58" s="11">
        <f t="shared" si="8"/>
        <v>166.80349999999999</v>
      </c>
    </row>
    <row r="59" spans="1:13" x14ac:dyDescent="0.35">
      <c r="A59">
        <v>32</v>
      </c>
      <c r="B59" s="40" t="s">
        <v>34</v>
      </c>
      <c r="C59" s="40" t="s">
        <v>40</v>
      </c>
      <c r="D59" s="1">
        <v>45685</v>
      </c>
      <c r="E59" s="10" t="s">
        <v>88</v>
      </c>
      <c r="F59" s="11">
        <v>49.57</v>
      </c>
      <c r="G59" s="11">
        <v>733</v>
      </c>
      <c r="H59" s="9">
        <f t="shared" si="7"/>
        <v>7.4354999999999993</v>
      </c>
      <c r="I59" s="9">
        <v>0</v>
      </c>
      <c r="J59" s="9">
        <v>0</v>
      </c>
      <c r="K59" s="9">
        <v>0</v>
      </c>
      <c r="L59" s="9">
        <v>0</v>
      </c>
      <c r="M59" s="11">
        <f t="shared" si="8"/>
        <v>790.0055000000001</v>
      </c>
    </row>
    <row r="60" spans="1:13" x14ac:dyDescent="0.35">
      <c r="A60">
        <v>33</v>
      </c>
      <c r="B60" s="40" t="s">
        <v>34</v>
      </c>
      <c r="C60" s="40" t="s">
        <v>38</v>
      </c>
      <c r="D60" s="1">
        <v>45684</v>
      </c>
      <c r="E60" s="10" t="s">
        <v>89</v>
      </c>
      <c r="F60" s="11">
        <v>191.22</v>
      </c>
      <c r="G60" s="11">
        <v>96.3</v>
      </c>
      <c r="H60" s="9">
        <f t="shared" si="7"/>
        <v>28.683</v>
      </c>
      <c r="I60" s="9">
        <v>0</v>
      </c>
      <c r="J60" s="9">
        <v>0</v>
      </c>
      <c r="K60" s="9">
        <v>0</v>
      </c>
      <c r="L60" s="9">
        <v>0</v>
      </c>
      <c r="M60" s="11">
        <f t="shared" si="8"/>
        <v>316.20299999999997</v>
      </c>
    </row>
    <row r="61" spans="1:13" x14ac:dyDescent="0.35">
      <c r="A61">
        <v>34</v>
      </c>
      <c r="B61" s="40" t="s">
        <v>41</v>
      </c>
      <c r="C61" s="40" t="s">
        <v>39</v>
      </c>
      <c r="D61" s="1">
        <v>45688</v>
      </c>
      <c r="E61" s="10" t="s">
        <v>92</v>
      </c>
      <c r="F61" s="11">
        <v>298.26</v>
      </c>
      <c r="G61" s="11">
        <v>23</v>
      </c>
      <c r="H61" s="9">
        <f t="shared" si="7"/>
        <v>44.738999999999997</v>
      </c>
      <c r="I61" s="9">
        <v>0</v>
      </c>
      <c r="J61" s="9">
        <v>0</v>
      </c>
      <c r="K61" s="9">
        <v>0</v>
      </c>
      <c r="L61" s="9">
        <v>0</v>
      </c>
      <c r="M61" s="11">
        <f t="shared" si="8"/>
        <v>365.99899999999997</v>
      </c>
    </row>
    <row r="62" spans="1:13" x14ac:dyDescent="0.35">
      <c r="A62">
        <v>35</v>
      </c>
      <c r="B62" s="40" t="s">
        <v>41</v>
      </c>
      <c r="C62" s="40" t="s">
        <v>94</v>
      </c>
      <c r="D62" s="1">
        <v>45666</v>
      </c>
      <c r="E62" s="10" t="s">
        <v>93</v>
      </c>
      <c r="F62" s="11"/>
      <c r="G62" s="11">
        <v>1860</v>
      </c>
      <c r="H62" s="9">
        <f t="shared" si="7"/>
        <v>0</v>
      </c>
      <c r="I62" s="9">
        <v>0</v>
      </c>
      <c r="J62" s="9">
        <v>0</v>
      </c>
      <c r="K62" s="9">
        <v>0</v>
      </c>
      <c r="L62" s="9">
        <v>0</v>
      </c>
      <c r="M62" s="11">
        <f t="shared" si="8"/>
        <v>1860</v>
      </c>
    </row>
    <row r="63" spans="1:13" x14ac:dyDescent="0.35">
      <c r="A63">
        <v>36</v>
      </c>
      <c r="E63" s="10"/>
      <c r="F63" s="11"/>
      <c r="G63" s="11"/>
      <c r="H63" s="9">
        <f t="shared" si="7"/>
        <v>0</v>
      </c>
      <c r="I63" s="9">
        <v>0</v>
      </c>
      <c r="J63" s="9">
        <v>0</v>
      </c>
      <c r="K63" s="9">
        <v>0</v>
      </c>
      <c r="L63" s="9">
        <v>0</v>
      </c>
      <c r="M63" s="11">
        <f t="shared" si="8"/>
        <v>0</v>
      </c>
    </row>
    <row r="64" spans="1:13" x14ac:dyDescent="0.35">
      <c r="A64">
        <v>37</v>
      </c>
      <c r="E64" s="10"/>
      <c r="F64" s="11"/>
      <c r="G64" s="11"/>
      <c r="H64" s="9">
        <f t="shared" si="7"/>
        <v>0</v>
      </c>
      <c r="I64" s="9">
        <v>0</v>
      </c>
      <c r="J64" s="9">
        <v>0</v>
      </c>
      <c r="K64" s="9">
        <v>0</v>
      </c>
      <c r="L64" s="9">
        <v>0</v>
      </c>
      <c r="M64" s="11">
        <f t="shared" si="8"/>
        <v>0</v>
      </c>
    </row>
    <row r="65" spans="1:13" x14ac:dyDescent="0.35">
      <c r="A65">
        <v>38</v>
      </c>
      <c r="E65" s="10"/>
      <c r="F65" s="11"/>
      <c r="G65" s="11"/>
      <c r="H65" s="9">
        <f t="shared" si="7"/>
        <v>0</v>
      </c>
      <c r="I65" s="9">
        <v>0</v>
      </c>
      <c r="J65" s="9">
        <v>0</v>
      </c>
      <c r="K65" s="9">
        <v>0</v>
      </c>
      <c r="L65" s="9">
        <v>0</v>
      </c>
      <c r="M65" s="11">
        <f t="shared" si="8"/>
        <v>0</v>
      </c>
    </row>
    <row r="66" spans="1:13" x14ac:dyDescent="0.35">
      <c r="A66">
        <v>39</v>
      </c>
      <c r="E66" s="10"/>
      <c r="F66" s="11"/>
      <c r="G66" s="11"/>
      <c r="H66" s="9">
        <f t="shared" si="7"/>
        <v>0</v>
      </c>
      <c r="I66" s="9">
        <v>0</v>
      </c>
      <c r="J66" s="9">
        <v>0</v>
      </c>
      <c r="K66" s="9">
        <v>0</v>
      </c>
      <c r="L66" s="9">
        <v>0</v>
      </c>
      <c r="M66" s="11">
        <f t="shared" si="8"/>
        <v>0</v>
      </c>
    </row>
    <row r="67" spans="1:13" x14ac:dyDescent="0.35">
      <c r="A67">
        <v>40</v>
      </c>
      <c r="E67" s="10"/>
      <c r="F67" s="11"/>
      <c r="G67" s="11"/>
      <c r="H67" s="9">
        <f t="shared" si="7"/>
        <v>0</v>
      </c>
      <c r="I67" s="9">
        <v>0</v>
      </c>
      <c r="J67" s="9">
        <v>0</v>
      </c>
      <c r="K67" s="9">
        <v>0</v>
      </c>
      <c r="L67" s="9">
        <v>0</v>
      </c>
      <c r="M67" s="11">
        <f t="shared" si="8"/>
        <v>0</v>
      </c>
    </row>
    <row r="68" spans="1:13" x14ac:dyDescent="0.35">
      <c r="A68">
        <v>41</v>
      </c>
      <c r="E68" s="10"/>
      <c r="F68" s="11"/>
      <c r="G68" s="11"/>
      <c r="H68" s="9">
        <f t="shared" si="7"/>
        <v>0</v>
      </c>
      <c r="I68" s="9">
        <v>0</v>
      </c>
      <c r="J68" s="9">
        <v>0</v>
      </c>
      <c r="K68" s="9">
        <v>0</v>
      </c>
      <c r="L68" s="9">
        <v>0</v>
      </c>
      <c r="M68" s="11">
        <f t="shared" si="8"/>
        <v>0</v>
      </c>
    </row>
    <row r="69" spans="1:13" x14ac:dyDescent="0.35">
      <c r="A69">
        <v>42</v>
      </c>
      <c r="E69" s="10"/>
      <c r="F69" s="11"/>
      <c r="G69" s="11"/>
      <c r="H69" s="9">
        <f t="shared" si="7"/>
        <v>0</v>
      </c>
      <c r="I69" s="9">
        <v>0</v>
      </c>
      <c r="J69" s="9">
        <v>0</v>
      </c>
      <c r="K69" s="9">
        <v>0</v>
      </c>
      <c r="L69" s="9">
        <v>0</v>
      </c>
      <c r="M69" s="11">
        <f t="shared" si="8"/>
        <v>0</v>
      </c>
    </row>
    <row r="70" spans="1:13" x14ac:dyDescent="0.35">
      <c r="A70">
        <v>43</v>
      </c>
      <c r="E70" s="10"/>
      <c r="F70" s="11"/>
      <c r="G70" s="11"/>
      <c r="H70" s="9">
        <f t="shared" si="7"/>
        <v>0</v>
      </c>
      <c r="I70" s="9">
        <v>0</v>
      </c>
      <c r="J70" s="9">
        <v>0</v>
      </c>
      <c r="K70" s="9">
        <v>0</v>
      </c>
      <c r="L70" s="9">
        <v>0</v>
      </c>
      <c r="M70" s="11">
        <f t="shared" si="8"/>
        <v>0</v>
      </c>
    </row>
    <row r="71" spans="1:13" x14ac:dyDescent="0.35">
      <c r="A71">
        <v>44</v>
      </c>
      <c r="E71" s="10"/>
      <c r="F71" s="11"/>
      <c r="G71" s="11"/>
      <c r="H71" s="9">
        <f t="shared" si="7"/>
        <v>0</v>
      </c>
      <c r="I71" s="9">
        <v>0</v>
      </c>
      <c r="J71" s="9">
        <v>0</v>
      </c>
      <c r="K71" s="9">
        <v>0</v>
      </c>
      <c r="L71" s="9">
        <v>0</v>
      </c>
      <c r="M71" s="11">
        <f t="shared" si="8"/>
        <v>0</v>
      </c>
    </row>
    <row r="72" spans="1:13" x14ac:dyDescent="0.35">
      <c r="A72">
        <v>45</v>
      </c>
      <c r="E72" s="10"/>
      <c r="F72" s="11"/>
      <c r="G72" s="11"/>
      <c r="H72" s="9">
        <f t="shared" si="7"/>
        <v>0</v>
      </c>
      <c r="I72" s="9">
        <v>0</v>
      </c>
      <c r="J72" s="9">
        <v>0</v>
      </c>
      <c r="K72" s="9">
        <v>0</v>
      </c>
      <c r="L72" s="9">
        <v>0</v>
      </c>
      <c r="M72" s="11">
        <f t="shared" si="8"/>
        <v>0</v>
      </c>
    </row>
    <row r="73" spans="1:13" x14ac:dyDescent="0.35">
      <c r="A73">
        <v>46</v>
      </c>
      <c r="E73" s="10"/>
      <c r="F73" s="11"/>
      <c r="G73" s="11"/>
      <c r="H73" s="9">
        <f t="shared" si="7"/>
        <v>0</v>
      </c>
      <c r="I73" s="9">
        <v>0</v>
      </c>
      <c r="J73" s="9">
        <v>0</v>
      </c>
      <c r="K73" s="9">
        <v>0</v>
      </c>
      <c r="L73" s="9">
        <v>0</v>
      </c>
      <c r="M73" s="11">
        <f t="shared" si="8"/>
        <v>0</v>
      </c>
    </row>
    <row r="74" spans="1:13" x14ac:dyDescent="0.35">
      <c r="A74">
        <v>47</v>
      </c>
      <c r="E74" s="10"/>
      <c r="F74" s="11"/>
      <c r="G74" s="11"/>
      <c r="H74" s="9">
        <f t="shared" si="7"/>
        <v>0</v>
      </c>
      <c r="I74" s="9">
        <v>0</v>
      </c>
      <c r="J74" s="9">
        <v>0</v>
      </c>
      <c r="K74" s="9">
        <v>0</v>
      </c>
      <c r="L74" s="9">
        <v>0</v>
      </c>
      <c r="M74" s="11">
        <f t="shared" si="8"/>
        <v>0</v>
      </c>
    </row>
    <row r="75" spans="1:13" x14ac:dyDescent="0.35">
      <c r="A75">
        <v>48</v>
      </c>
      <c r="E75" s="10"/>
      <c r="F75" s="11"/>
      <c r="G75" s="11"/>
      <c r="H75" s="9">
        <f t="shared" si="7"/>
        <v>0</v>
      </c>
      <c r="I75" s="9">
        <v>0</v>
      </c>
      <c r="J75" s="9">
        <v>0</v>
      </c>
      <c r="K75" s="9">
        <v>0</v>
      </c>
      <c r="L75" s="9">
        <v>0</v>
      </c>
      <c r="M75" s="11">
        <f t="shared" si="8"/>
        <v>0</v>
      </c>
    </row>
    <row r="76" spans="1:13" x14ac:dyDescent="0.35">
      <c r="A76">
        <v>49</v>
      </c>
      <c r="E76" s="10"/>
      <c r="F76" s="11"/>
      <c r="G76" s="11"/>
      <c r="H76" s="9">
        <f t="shared" si="7"/>
        <v>0</v>
      </c>
      <c r="I76" s="9">
        <v>0</v>
      </c>
      <c r="J76" s="9">
        <v>0</v>
      </c>
      <c r="K76" s="9">
        <v>0</v>
      </c>
      <c r="L76" s="9">
        <v>0</v>
      </c>
      <c r="M76" s="11">
        <f t="shared" si="8"/>
        <v>0</v>
      </c>
    </row>
    <row r="77" spans="1:13" x14ac:dyDescent="0.35">
      <c r="A77">
        <v>50</v>
      </c>
      <c r="E77" s="32"/>
      <c r="F77" s="11"/>
      <c r="G77" s="11"/>
      <c r="H77" s="9">
        <f t="shared" si="7"/>
        <v>0</v>
      </c>
      <c r="I77" s="9">
        <v>0</v>
      </c>
      <c r="J77" s="9">
        <v>0</v>
      </c>
      <c r="K77" s="9">
        <v>0</v>
      </c>
      <c r="L77" s="9">
        <v>0</v>
      </c>
      <c r="M77" s="11">
        <f t="shared" si="8"/>
        <v>0</v>
      </c>
    </row>
    <row r="78" spans="1:13" x14ac:dyDescent="0.35">
      <c r="A78">
        <v>51</v>
      </c>
      <c r="E78" s="10"/>
      <c r="F78" s="11"/>
      <c r="G78" s="11"/>
      <c r="H78" s="9">
        <f t="shared" si="7"/>
        <v>0</v>
      </c>
      <c r="I78" s="9">
        <v>0</v>
      </c>
      <c r="J78" s="9">
        <v>0</v>
      </c>
      <c r="K78" s="9">
        <v>0</v>
      </c>
      <c r="L78" s="9">
        <v>0</v>
      </c>
      <c r="M78" s="11">
        <f t="shared" si="8"/>
        <v>0</v>
      </c>
    </row>
    <row r="79" spans="1:13" x14ac:dyDescent="0.35">
      <c r="A79">
        <v>52</v>
      </c>
      <c r="E79" s="10"/>
      <c r="F79" s="11"/>
      <c r="G79" s="11"/>
      <c r="H79" s="9">
        <f t="shared" si="7"/>
        <v>0</v>
      </c>
      <c r="I79" s="9">
        <v>0</v>
      </c>
      <c r="J79" s="9">
        <v>0</v>
      </c>
      <c r="K79" s="9">
        <v>0</v>
      </c>
      <c r="L79" s="9">
        <v>0</v>
      </c>
      <c r="M79" s="11">
        <f t="shared" si="8"/>
        <v>0</v>
      </c>
    </row>
    <row r="80" spans="1:13" x14ac:dyDescent="0.35">
      <c r="A80">
        <v>53</v>
      </c>
      <c r="E80" s="10"/>
      <c r="F80" s="11"/>
      <c r="G80" s="11"/>
      <c r="H80" s="9">
        <f t="shared" si="7"/>
        <v>0</v>
      </c>
      <c r="I80" s="9">
        <v>0</v>
      </c>
      <c r="J80" s="9">
        <v>0</v>
      </c>
      <c r="K80" s="9">
        <v>0</v>
      </c>
      <c r="L80" s="9">
        <v>0</v>
      </c>
      <c r="M80" s="11">
        <f t="shared" si="8"/>
        <v>0</v>
      </c>
    </row>
    <row r="81" spans="1:13" x14ac:dyDescent="0.35">
      <c r="A81">
        <v>54</v>
      </c>
      <c r="E81" s="32"/>
      <c r="F81" s="11"/>
      <c r="G81" s="11"/>
      <c r="H81" s="9">
        <f t="shared" si="7"/>
        <v>0</v>
      </c>
      <c r="I81" s="9">
        <v>0</v>
      </c>
      <c r="J81" s="9">
        <v>0</v>
      </c>
      <c r="K81" s="9">
        <v>0</v>
      </c>
      <c r="L81" s="9">
        <v>0</v>
      </c>
      <c r="M81" s="11">
        <f t="shared" si="8"/>
        <v>0</v>
      </c>
    </row>
    <row r="82" spans="1:13" x14ac:dyDescent="0.35">
      <c r="A82">
        <v>55</v>
      </c>
      <c r="E82" s="10"/>
      <c r="F82" s="11"/>
      <c r="G82" s="11"/>
      <c r="H82" s="9">
        <f t="shared" si="7"/>
        <v>0</v>
      </c>
      <c r="I82" s="9">
        <v>0</v>
      </c>
      <c r="J82" s="9">
        <v>0</v>
      </c>
      <c r="K82" s="9">
        <v>0</v>
      </c>
      <c r="L82" s="9">
        <v>0</v>
      </c>
      <c r="M82" s="11">
        <f t="shared" si="8"/>
        <v>0</v>
      </c>
    </row>
    <row r="83" spans="1:13" x14ac:dyDescent="0.35">
      <c r="A83">
        <v>56</v>
      </c>
      <c r="E83" s="10"/>
      <c r="F83" s="11"/>
      <c r="G83" s="11"/>
      <c r="H83" s="9">
        <f t="shared" si="7"/>
        <v>0</v>
      </c>
      <c r="I83" s="9">
        <v>0</v>
      </c>
      <c r="J83" s="9">
        <v>0</v>
      </c>
      <c r="K83" s="9">
        <v>0</v>
      </c>
      <c r="L83" s="9">
        <v>0</v>
      </c>
      <c r="M83" s="11">
        <f t="shared" si="8"/>
        <v>0</v>
      </c>
    </row>
    <row r="84" spans="1:13" x14ac:dyDescent="0.35">
      <c r="A84">
        <v>57</v>
      </c>
      <c r="E84" s="10"/>
      <c r="F84" s="11"/>
      <c r="G84" s="11"/>
      <c r="H84" s="9">
        <f t="shared" si="7"/>
        <v>0</v>
      </c>
      <c r="I84" s="9">
        <v>0</v>
      </c>
      <c r="J84" s="9">
        <v>0</v>
      </c>
      <c r="K84" s="9">
        <v>0</v>
      </c>
      <c r="L84" s="9">
        <v>0</v>
      </c>
      <c r="M84" s="11">
        <f t="shared" si="8"/>
        <v>0</v>
      </c>
    </row>
    <row r="85" spans="1:13" x14ac:dyDescent="0.35">
      <c r="A85">
        <v>58</v>
      </c>
      <c r="E85" s="32"/>
      <c r="F85" s="11"/>
      <c r="G85" s="11"/>
      <c r="H85" s="9">
        <f t="shared" si="7"/>
        <v>0</v>
      </c>
      <c r="I85" s="9">
        <v>0</v>
      </c>
      <c r="J85" s="9">
        <v>0</v>
      </c>
      <c r="K85" s="9">
        <v>0</v>
      </c>
      <c r="L85" s="9">
        <v>0</v>
      </c>
      <c r="M85" s="11">
        <f t="shared" si="8"/>
        <v>0</v>
      </c>
    </row>
    <row r="86" spans="1:13" x14ac:dyDescent="0.35">
      <c r="A86">
        <v>59</v>
      </c>
      <c r="E86" s="10"/>
      <c r="F86" s="11"/>
      <c r="G86" s="11"/>
      <c r="H86" s="9">
        <f t="shared" si="7"/>
        <v>0</v>
      </c>
      <c r="I86" s="9">
        <v>0</v>
      </c>
      <c r="J86" s="9">
        <v>0</v>
      </c>
      <c r="K86" s="9">
        <v>0</v>
      </c>
      <c r="L86" s="9">
        <v>0</v>
      </c>
      <c r="M86" s="11">
        <f t="shared" si="8"/>
        <v>0</v>
      </c>
    </row>
    <row r="87" spans="1:13" x14ac:dyDescent="0.35">
      <c r="A87">
        <v>60</v>
      </c>
      <c r="E87" s="10"/>
      <c r="F87" s="11"/>
      <c r="G87" s="11"/>
      <c r="H87" s="9">
        <f t="shared" si="7"/>
        <v>0</v>
      </c>
      <c r="I87" s="9">
        <v>0</v>
      </c>
      <c r="J87" s="9">
        <v>0</v>
      </c>
      <c r="K87" s="9">
        <v>0</v>
      </c>
      <c r="L87" s="9">
        <v>0</v>
      </c>
      <c r="M87" s="11">
        <f t="shared" si="8"/>
        <v>0</v>
      </c>
    </row>
    <row r="88" spans="1:13" x14ac:dyDescent="0.35">
      <c r="A88">
        <v>61</v>
      </c>
      <c r="E88" s="10"/>
      <c r="F88" s="11"/>
      <c r="G88" s="11"/>
      <c r="H88" s="9">
        <f t="shared" si="7"/>
        <v>0</v>
      </c>
      <c r="I88" s="9">
        <v>0</v>
      </c>
      <c r="J88" s="9">
        <v>0</v>
      </c>
      <c r="K88" s="9">
        <v>0</v>
      </c>
      <c r="L88" s="9">
        <v>0</v>
      </c>
      <c r="M88" s="11">
        <f t="shared" si="8"/>
        <v>0</v>
      </c>
    </row>
    <row r="89" spans="1:13" x14ac:dyDescent="0.35">
      <c r="A89">
        <v>62</v>
      </c>
      <c r="E89" s="32"/>
      <c r="F89" s="11"/>
      <c r="G89" s="11"/>
      <c r="H89" s="9">
        <f t="shared" si="7"/>
        <v>0</v>
      </c>
      <c r="I89" s="9">
        <v>0</v>
      </c>
      <c r="J89" s="9">
        <v>0</v>
      </c>
      <c r="K89" s="9">
        <v>0</v>
      </c>
      <c r="L89" s="9">
        <v>0</v>
      </c>
      <c r="M89" s="11">
        <f t="shared" si="8"/>
        <v>0</v>
      </c>
    </row>
    <row r="90" spans="1:13" x14ac:dyDescent="0.35">
      <c r="A90">
        <v>63</v>
      </c>
      <c r="E90" s="10"/>
      <c r="F90" s="11"/>
      <c r="G90" s="11"/>
      <c r="H90" s="9">
        <f t="shared" si="7"/>
        <v>0</v>
      </c>
      <c r="I90" s="9">
        <v>0</v>
      </c>
      <c r="J90" s="9">
        <v>0</v>
      </c>
      <c r="K90" s="9">
        <v>0</v>
      </c>
      <c r="L90" s="9">
        <v>0</v>
      </c>
      <c r="M90" s="11">
        <f t="shared" si="8"/>
        <v>0</v>
      </c>
    </row>
    <row r="91" spans="1:13" x14ac:dyDescent="0.35">
      <c r="A91">
        <v>64</v>
      </c>
      <c r="E91" s="10"/>
      <c r="F91" s="11"/>
      <c r="G91" s="11"/>
      <c r="H91" s="9">
        <f t="shared" si="7"/>
        <v>0</v>
      </c>
      <c r="I91" s="9">
        <v>0</v>
      </c>
      <c r="J91" s="9">
        <v>0</v>
      </c>
      <c r="K91" s="9">
        <v>0</v>
      </c>
      <c r="L91" s="9">
        <v>0</v>
      </c>
      <c r="M91" s="11">
        <f t="shared" si="8"/>
        <v>0</v>
      </c>
    </row>
    <row r="92" spans="1:13" x14ac:dyDescent="0.35">
      <c r="A92">
        <v>65</v>
      </c>
      <c r="E92" s="10"/>
      <c r="F92" s="11"/>
      <c r="G92" s="11"/>
      <c r="H92" s="9">
        <f t="shared" si="7"/>
        <v>0</v>
      </c>
      <c r="I92" s="9">
        <v>0</v>
      </c>
      <c r="J92" s="9">
        <v>0</v>
      </c>
      <c r="K92" s="9">
        <v>0</v>
      </c>
      <c r="L92" s="9">
        <v>0</v>
      </c>
      <c r="M92" s="11">
        <f t="shared" si="8"/>
        <v>0</v>
      </c>
    </row>
    <row r="93" spans="1:13" x14ac:dyDescent="0.35">
      <c r="A93">
        <v>66</v>
      </c>
      <c r="E93" s="10"/>
      <c r="F93" s="11"/>
      <c r="G93" s="11"/>
      <c r="H93" s="9">
        <f t="shared" si="7"/>
        <v>0</v>
      </c>
      <c r="I93" s="9">
        <v>0</v>
      </c>
      <c r="J93" s="9">
        <v>0</v>
      </c>
      <c r="K93" s="9">
        <v>0</v>
      </c>
      <c r="L93" s="9">
        <v>0</v>
      </c>
      <c r="M93" s="11">
        <f t="shared" si="8"/>
        <v>0</v>
      </c>
    </row>
    <row r="94" spans="1:13" x14ac:dyDescent="0.35">
      <c r="A94">
        <v>67</v>
      </c>
      <c r="B94" s="13"/>
      <c r="C94" s="13"/>
      <c r="D94" s="14"/>
      <c r="E94" s="18"/>
      <c r="F94" s="16"/>
      <c r="G94" s="16"/>
      <c r="H94" s="16">
        <f t="shared" si="7"/>
        <v>0</v>
      </c>
      <c r="I94" s="16">
        <v>0</v>
      </c>
      <c r="J94" s="16">
        <v>0</v>
      </c>
      <c r="K94" s="16">
        <v>0</v>
      </c>
      <c r="L94" s="16">
        <v>0</v>
      </c>
      <c r="M94" s="16">
        <f t="shared" si="8"/>
        <v>0</v>
      </c>
    </row>
    <row r="95" spans="1:13" x14ac:dyDescent="0.35">
      <c r="F95" s="19">
        <f t="shared" ref="F95:M95" si="9">SUM(F28:F94)</f>
        <v>12709.03</v>
      </c>
      <c r="G95" s="19">
        <f t="shared" si="9"/>
        <v>13491.86</v>
      </c>
      <c r="H95" s="19">
        <f t="shared" si="9"/>
        <v>1906.3545000000001</v>
      </c>
      <c r="I95" s="19">
        <f t="shared" si="9"/>
        <v>0</v>
      </c>
      <c r="J95" s="19">
        <f t="shared" si="9"/>
        <v>0</v>
      </c>
      <c r="K95" s="19">
        <f t="shared" si="9"/>
        <v>0</v>
      </c>
      <c r="L95" s="19">
        <f t="shared" si="9"/>
        <v>0</v>
      </c>
      <c r="M95" s="19">
        <f t="shared" si="9"/>
        <v>28107.244500000004</v>
      </c>
    </row>
    <row r="101" spans="5:6" ht="15.5" x14ac:dyDescent="0.35">
      <c r="E101" s="20" t="s">
        <v>17</v>
      </c>
      <c r="F101" s="21"/>
    </row>
    <row r="102" spans="5:6" x14ac:dyDescent="0.35">
      <c r="E102" s="22" t="s">
        <v>18</v>
      </c>
      <c r="F102" s="23">
        <f>+E22</f>
        <v>3914.89</v>
      </c>
    </row>
    <row r="103" spans="5:6" x14ac:dyDescent="0.35">
      <c r="E103" s="22" t="s">
        <v>19</v>
      </c>
      <c r="F103" s="24">
        <f>+F22</f>
        <v>17440</v>
      </c>
    </row>
    <row r="104" spans="5:6" ht="17" x14ac:dyDescent="0.35">
      <c r="E104" s="22" t="s">
        <v>20</v>
      </c>
      <c r="F104" s="25">
        <v>0</v>
      </c>
    </row>
    <row r="105" spans="5:6" x14ac:dyDescent="0.35">
      <c r="E105" s="22" t="s">
        <v>21</v>
      </c>
      <c r="F105" s="24">
        <f>SUM(F102:F104)</f>
        <v>21354.89</v>
      </c>
    </row>
    <row r="106" spans="5:6" x14ac:dyDescent="0.35">
      <c r="E106" s="22" t="s">
        <v>22</v>
      </c>
      <c r="F106" s="26">
        <f>(F102+F104)*15%</f>
        <v>587.23349999999994</v>
      </c>
    </row>
    <row r="107" spans="5:6" x14ac:dyDescent="0.35">
      <c r="E107" s="22" t="s">
        <v>23</v>
      </c>
      <c r="F107" s="24">
        <f>+F95</f>
        <v>12709.03</v>
      </c>
    </row>
    <row r="108" spans="5:6" ht="17" x14ac:dyDescent="0.35">
      <c r="E108" s="22" t="s">
        <v>24</v>
      </c>
      <c r="F108" s="25">
        <f>+G95</f>
        <v>13491.86</v>
      </c>
    </row>
    <row r="109" spans="5:6" x14ac:dyDescent="0.35">
      <c r="E109" s="22" t="s">
        <v>25</v>
      </c>
      <c r="F109" s="24">
        <f>SUM(F107:F108)</f>
        <v>26200.89</v>
      </c>
    </row>
    <row r="110" spans="5:6" x14ac:dyDescent="0.35">
      <c r="E110" s="22" t="s">
        <v>26</v>
      </c>
      <c r="F110" s="26">
        <f>+F107*0.15</f>
        <v>1906.3544999999999</v>
      </c>
    </row>
    <row r="111" spans="5:6" x14ac:dyDescent="0.35">
      <c r="E111" s="22" t="s">
        <v>27</v>
      </c>
      <c r="F111" s="26">
        <f>+I95</f>
        <v>0</v>
      </c>
    </row>
    <row r="112" spans="5:6" x14ac:dyDescent="0.35">
      <c r="E112" s="22" t="s">
        <v>28</v>
      </c>
      <c r="F112" s="27">
        <f>+F106-F110-F111</f>
        <v>-1319.1210000000001</v>
      </c>
    </row>
    <row r="113" spans="5:6" x14ac:dyDescent="0.35">
      <c r="E113" s="22" t="s">
        <v>29</v>
      </c>
      <c r="F113" s="27">
        <v>0</v>
      </c>
    </row>
    <row r="114" spans="5:6" x14ac:dyDescent="0.35">
      <c r="E114" s="22" t="s">
        <v>30</v>
      </c>
      <c r="F114" s="27">
        <v>18237.68</v>
      </c>
    </row>
    <row r="115" spans="5:6" x14ac:dyDescent="0.35">
      <c r="E115" s="22" t="s">
        <v>31</v>
      </c>
      <c r="F115" s="27">
        <v>0</v>
      </c>
    </row>
    <row r="116" spans="5:6" ht="15.5" x14ac:dyDescent="0.35">
      <c r="E116" s="22" t="s">
        <v>32</v>
      </c>
      <c r="F116" s="28">
        <f>+F112-F113-F114-F115</f>
        <v>-19556.800999999999</v>
      </c>
    </row>
  </sheetData>
  <mergeCells count="7">
    <mergeCell ref="M26:M27"/>
    <mergeCell ref="E2:G2"/>
    <mergeCell ref="E3:G3"/>
    <mergeCell ref="E4:G4"/>
    <mergeCell ref="B6:G6"/>
    <mergeCell ref="I6:I7"/>
    <mergeCell ref="B26:G26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7BC6-33B8-4360-9519-5946FF7E073D}">
  <dimension ref="A2:M116"/>
  <sheetViews>
    <sheetView topLeftCell="A3" zoomScale="80" zoomScaleNormal="80" workbookViewId="0">
      <selection activeCell="C30" sqref="C30"/>
    </sheetView>
  </sheetViews>
  <sheetFormatPr baseColWidth="10" defaultRowHeight="14.5" x14ac:dyDescent="0.35"/>
  <cols>
    <col min="2" max="2" width="48.1796875" bestFit="1" customWidth="1"/>
    <col min="3" max="3" width="35.54296875" bestFit="1" customWidth="1"/>
    <col min="4" max="4" width="20.54296875" style="1" customWidth="1"/>
    <col min="5" max="5" width="32.54296875" bestFit="1" customWidth="1"/>
    <col min="6" max="7" width="18" bestFit="1" customWidth="1"/>
    <col min="8" max="8" width="14.1796875" bestFit="1" customWidth="1"/>
    <col min="9" max="9" width="14.1796875" customWidth="1"/>
    <col min="10" max="10" width="14.1796875" bestFit="1" customWidth="1"/>
    <col min="11" max="11" width="20.453125" bestFit="1" customWidth="1"/>
    <col min="12" max="12" width="18.81640625" bestFit="1" customWidth="1"/>
    <col min="13" max="13" width="10.54296875" bestFit="1" customWidth="1"/>
  </cols>
  <sheetData>
    <row r="2" spans="2:12" ht="18.5" x14ac:dyDescent="0.45">
      <c r="E2" s="35" t="s">
        <v>12</v>
      </c>
      <c r="F2" s="35"/>
      <c r="G2" s="35"/>
    </row>
    <row r="3" spans="2:12" x14ac:dyDescent="0.35">
      <c r="E3" s="36" t="s">
        <v>13</v>
      </c>
      <c r="F3" s="36"/>
      <c r="G3" s="36"/>
    </row>
    <row r="4" spans="2:12" x14ac:dyDescent="0.35">
      <c r="E4" s="36" t="s">
        <v>33</v>
      </c>
      <c r="F4" s="36"/>
      <c r="G4" s="36"/>
    </row>
    <row r="5" spans="2:12" x14ac:dyDescent="0.35">
      <c r="B5" s="12" t="s">
        <v>14</v>
      </c>
      <c r="E5" s="2"/>
      <c r="F5" s="2"/>
      <c r="G5" s="2"/>
    </row>
    <row r="6" spans="2:12" x14ac:dyDescent="0.35">
      <c r="B6" s="37" t="s">
        <v>90</v>
      </c>
      <c r="C6" s="37"/>
      <c r="D6" s="37"/>
      <c r="E6" s="37"/>
      <c r="F6" s="37"/>
      <c r="G6" s="37"/>
      <c r="H6" s="3">
        <v>0.15</v>
      </c>
      <c r="I6" s="38"/>
      <c r="J6" s="3">
        <v>0.01</v>
      </c>
      <c r="K6" s="4">
        <v>0.125</v>
      </c>
      <c r="L6" s="3">
        <v>0.15</v>
      </c>
    </row>
    <row r="7" spans="2:12" x14ac:dyDescent="0.35">
      <c r="B7" s="5" t="s">
        <v>0</v>
      </c>
      <c r="C7" s="6" t="s">
        <v>1</v>
      </c>
      <c r="D7" s="7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39"/>
      <c r="J7" s="5" t="s">
        <v>7</v>
      </c>
      <c r="K7" s="5" t="s">
        <v>8</v>
      </c>
      <c r="L7" s="5" t="s">
        <v>9</v>
      </c>
    </row>
    <row r="8" spans="2:12" x14ac:dyDescent="0.35">
      <c r="C8" s="1"/>
      <c r="D8" s="8"/>
      <c r="E8" s="11"/>
      <c r="F8" s="11"/>
      <c r="G8" s="11">
        <f t="shared" ref="G8:G20" si="0">+E8*0.15</f>
        <v>0</v>
      </c>
      <c r="H8" s="11">
        <v>0</v>
      </c>
      <c r="I8" s="11">
        <v>0</v>
      </c>
      <c r="J8" s="11">
        <v>0</v>
      </c>
      <c r="K8" s="11">
        <v>0</v>
      </c>
      <c r="L8" s="11">
        <f t="shared" ref="L8:L21" si="1">+E8+F8+G8-H8-J8-K8</f>
        <v>0</v>
      </c>
    </row>
    <row r="9" spans="2:12" x14ac:dyDescent="0.35">
      <c r="C9" s="1"/>
      <c r="D9" s="8"/>
      <c r="E9" s="11"/>
      <c r="F9" s="11"/>
      <c r="G9" s="11">
        <f t="shared" si="0"/>
        <v>0</v>
      </c>
      <c r="H9" s="11">
        <v>0</v>
      </c>
      <c r="I9" s="11">
        <v>0</v>
      </c>
      <c r="J9" s="11">
        <v>0</v>
      </c>
      <c r="K9" s="11">
        <v>0</v>
      </c>
      <c r="L9" s="11">
        <f t="shared" si="1"/>
        <v>0</v>
      </c>
    </row>
    <row r="10" spans="2:12" x14ac:dyDescent="0.35">
      <c r="C10" s="1"/>
      <c r="D10" s="8"/>
      <c r="E10" s="11"/>
      <c r="F10" s="11"/>
      <c r="G10" s="11">
        <f t="shared" si="0"/>
        <v>0</v>
      </c>
      <c r="H10" s="11">
        <v>0</v>
      </c>
      <c r="I10" s="11">
        <v>0</v>
      </c>
      <c r="J10" s="11">
        <v>0</v>
      </c>
      <c r="K10" s="11">
        <v>0</v>
      </c>
      <c r="L10" s="11">
        <f t="shared" si="1"/>
        <v>0</v>
      </c>
    </row>
    <row r="11" spans="2:12" x14ac:dyDescent="0.35">
      <c r="C11" s="1"/>
      <c r="D11" s="8"/>
      <c r="E11" s="11"/>
      <c r="F11" s="11"/>
      <c r="G11" s="11">
        <f t="shared" si="0"/>
        <v>0</v>
      </c>
      <c r="H11" s="11">
        <v>0</v>
      </c>
      <c r="I11" s="11">
        <v>0</v>
      </c>
      <c r="J11" s="11">
        <v>0</v>
      </c>
      <c r="K11" s="11">
        <v>0</v>
      </c>
      <c r="L11" s="11">
        <f t="shared" si="1"/>
        <v>0</v>
      </c>
    </row>
    <row r="12" spans="2:12" x14ac:dyDescent="0.35">
      <c r="C12" s="1"/>
      <c r="D12" s="8"/>
      <c r="E12" s="11"/>
      <c r="F12" s="11"/>
      <c r="G12" s="11">
        <f t="shared" si="0"/>
        <v>0</v>
      </c>
      <c r="H12" s="11">
        <v>0</v>
      </c>
      <c r="I12" s="11">
        <v>0</v>
      </c>
      <c r="J12" s="11">
        <v>0</v>
      </c>
      <c r="K12" s="11">
        <v>0</v>
      </c>
      <c r="L12" s="11">
        <f t="shared" si="1"/>
        <v>0</v>
      </c>
    </row>
    <row r="13" spans="2:12" x14ac:dyDescent="0.35">
      <c r="C13" s="1"/>
      <c r="D13" s="8"/>
      <c r="E13" s="11"/>
      <c r="F13" s="11"/>
      <c r="G13" s="11">
        <f t="shared" si="0"/>
        <v>0</v>
      </c>
      <c r="H13" s="11">
        <v>0</v>
      </c>
      <c r="I13" s="11">
        <v>0</v>
      </c>
      <c r="J13" s="11">
        <v>0</v>
      </c>
      <c r="K13" s="11">
        <v>0</v>
      </c>
      <c r="L13" s="11">
        <f t="shared" si="1"/>
        <v>0</v>
      </c>
    </row>
    <row r="14" spans="2:12" x14ac:dyDescent="0.35">
      <c r="C14" s="1"/>
      <c r="D14" s="8"/>
      <c r="E14" s="11"/>
      <c r="F14" s="11"/>
      <c r="G14" s="11">
        <f t="shared" si="0"/>
        <v>0</v>
      </c>
      <c r="H14" s="11">
        <v>0</v>
      </c>
      <c r="I14" s="11">
        <v>0</v>
      </c>
      <c r="J14" s="11">
        <v>0</v>
      </c>
      <c r="K14" s="11">
        <v>0</v>
      </c>
      <c r="L14" s="11">
        <f t="shared" si="1"/>
        <v>0</v>
      </c>
    </row>
    <row r="15" spans="2:12" x14ac:dyDescent="0.35">
      <c r="C15" s="1"/>
      <c r="D15" s="8"/>
      <c r="E15" s="11"/>
      <c r="F15" s="11"/>
      <c r="G15" s="11">
        <f t="shared" si="0"/>
        <v>0</v>
      </c>
      <c r="H15" s="11">
        <v>0</v>
      </c>
      <c r="I15" s="11">
        <v>0</v>
      </c>
      <c r="J15" s="11">
        <v>0</v>
      </c>
      <c r="K15" s="11">
        <v>0</v>
      </c>
      <c r="L15" s="11">
        <f t="shared" si="1"/>
        <v>0</v>
      </c>
    </row>
    <row r="16" spans="2:12" x14ac:dyDescent="0.35">
      <c r="C16" s="1"/>
      <c r="D16" s="8"/>
      <c r="E16" s="11"/>
      <c r="F16" s="11"/>
      <c r="G16" s="11">
        <f>+E16*0.15</f>
        <v>0</v>
      </c>
      <c r="H16" s="11">
        <v>0</v>
      </c>
      <c r="I16" s="11">
        <v>0</v>
      </c>
      <c r="J16" s="11">
        <v>0</v>
      </c>
      <c r="K16" s="11">
        <v>0</v>
      </c>
      <c r="L16" s="11">
        <f>+E16+F16+G16-H16-J16-K16</f>
        <v>0</v>
      </c>
    </row>
    <row r="17" spans="1:13" x14ac:dyDescent="0.35">
      <c r="C17" s="1"/>
      <c r="D17" s="8"/>
      <c r="E17" s="11"/>
      <c r="F17" s="11"/>
      <c r="G17" s="11">
        <f t="shared" si="0"/>
        <v>0</v>
      </c>
      <c r="H17" s="11">
        <v>0</v>
      </c>
      <c r="I17" s="11">
        <v>0</v>
      </c>
      <c r="J17" s="11">
        <v>0</v>
      </c>
      <c r="K17" s="11">
        <v>0</v>
      </c>
      <c r="L17" s="11">
        <f t="shared" si="1"/>
        <v>0</v>
      </c>
    </row>
    <row r="18" spans="1:13" x14ac:dyDescent="0.35">
      <c r="C18" s="1"/>
      <c r="D18" s="8"/>
      <c r="E18" s="11"/>
      <c r="F18" s="11"/>
      <c r="G18" s="11">
        <f t="shared" si="0"/>
        <v>0</v>
      </c>
      <c r="H18" s="11">
        <v>0</v>
      </c>
      <c r="I18" s="11">
        <v>0</v>
      </c>
      <c r="J18" s="11">
        <v>0</v>
      </c>
      <c r="K18" s="11">
        <v>0</v>
      </c>
      <c r="L18" s="11">
        <f t="shared" si="1"/>
        <v>0</v>
      </c>
    </row>
    <row r="19" spans="1:13" x14ac:dyDescent="0.35">
      <c r="C19" s="1"/>
      <c r="D19" s="8"/>
      <c r="E19" s="11"/>
      <c r="F19" s="11"/>
      <c r="G19" s="11">
        <f t="shared" si="0"/>
        <v>0</v>
      </c>
      <c r="H19" s="11">
        <v>0</v>
      </c>
      <c r="I19" s="11">
        <v>0</v>
      </c>
      <c r="J19" s="11">
        <v>0</v>
      </c>
      <c r="K19" s="11">
        <v>0</v>
      </c>
      <c r="L19" s="11">
        <f t="shared" si="1"/>
        <v>0</v>
      </c>
    </row>
    <row r="20" spans="1:13" x14ac:dyDescent="0.35">
      <c r="C20" s="1"/>
      <c r="D20" s="8"/>
      <c r="E20" s="11"/>
      <c r="F20" s="11"/>
      <c r="G20" s="11">
        <f t="shared" si="0"/>
        <v>0</v>
      </c>
      <c r="H20" s="11">
        <v>0</v>
      </c>
      <c r="I20" s="11">
        <v>0</v>
      </c>
      <c r="J20" s="11">
        <v>0</v>
      </c>
      <c r="K20" s="11">
        <v>0</v>
      </c>
      <c r="L20" s="11">
        <f t="shared" si="1"/>
        <v>0</v>
      </c>
    </row>
    <row r="21" spans="1:13" x14ac:dyDescent="0.35">
      <c r="B21" s="13"/>
      <c r="C21" s="14"/>
      <c r="D21" s="15"/>
      <c r="E21" s="16"/>
      <c r="F21" s="16"/>
      <c r="G21" s="16">
        <f>+E21*0.15</f>
        <v>0</v>
      </c>
      <c r="H21" s="16">
        <v>0</v>
      </c>
      <c r="I21" s="16">
        <v>0</v>
      </c>
      <c r="J21" s="16">
        <v>0</v>
      </c>
      <c r="K21" s="16">
        <v>0</v>
      </c>
      <c r="L21" s="16">
        <f t="shared" si="1"/>
        <v>0</v>
      </c>
    </row>
    <row r="22" spans="1:13" x14ac:dyDescent="0.35">
      <c r="C22" s="1"/>
      <c r="D22" s="8"/>
      <c r="E22" s="11">
        <f t="shared" ref="E22:L22" si="2">SUM(E8:E21)</f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</row>
    <row r="23" spans="1:13" x14ac:dyDescent="0.35">
      <c r="C23" s="1"/>
      <c r="D23" s="8"/>
      <c r="E23" s="11"/>
      <c r="F23" s="11"/>
      <c r="G23" s="11"/>
      <c r="H23" s="11"/>
      <c r="I23" s="11"/>
      <c r="J23" s="11"/>
      <c r="K23" s="11"/>
      <c r="L23" s="11"/>
    </row>
    <row r="24" spans="1:13" x14ac:dyDescent="0.35">
      <c r="C24" s="1"/>
      <c r="D24" s="8"/>
      <c r="E24" s="9"/>
      <c r="F24" s="9"/>
      <c r="G24" s="9"/>
      <c r="H24" s="9"/>
      <c r="I24" s="9"/>
      <c r="J24" s="9"/>
      <c r="K24" s="9"/>
      <c r="L24" s="9"/>
    </row>
    <row r="25" spans="1:13" x14ac:dyDescent="0.35">
      <c r="B25" s="12" t="s">
        <v>15</v>
      </c>
      <c r="E25" s="2"/>
      <c r="F25" s="2"/>
      <c r="G25" s="2"/>
    </row>
    <row r="26" spans="1:13" x14ac:dyDescent="0.35">
      <c r="B26" s="37" t="s">
        <v>90</v>
      </c>
      <c r="C26" s="37"/>
      <c r="D26" s="37"/>
      <c r="E26" s="37"/>
      <c r="F26" s="37"/>
      <c r="G26" s="37"/>
      <c r="H26" s="3">
        <v>0.15</v>
      </c>
      <c r="I26" s="3">
        <v>0.18</v>
      </c>
      <c r="J26" s="3">
        <v>0.01</v>
      </c>
      <c r="K26" s="4">
        <v>0.125</v>
      </c>
      <c r="L26" s="3">
        <v>0.15</v>
      </c>
      <c r="M26" s="33" t="s">
        <v>9</v>
      </c>
    </row>
    <row r="27" spans="1:13" x14ac:dyDescent="0.35">
      <c r="B27" s="5" t="s">
        <v>0</v>
      </c>
      <c r="C27" s="5" t="s">
        <v>10</v>
      </c>
      <c r="D27" s="29" t="s">
        <v>1</v>
      </c>
      <c r="E27" s="30" t="s">
        <v>2</v>
      </c>
      <c r="F27" s="31" t="s">
        <v>3</v>
      </c>
      <c r="G27" s="31" t="s">
        <v>4</v>
      </c>
      <c r="H27" s="5" t="s">
        <v>5</v>
      </c>
      <c r="I27" s="5" t="s">
        <v>16</v>
      </c>
      <c r="J27" s="5" t="s">
        <v>6</v>
      </c>
      <c r="K27" s="5" t="s">
        <v>7</v>
      </c>
      <c r="L27" s="5" t="s">
        <v>8</v>
      </c>
      <c r="M27" s="34"/>
    </row>
    <row r="28" spans="1:13" x14ac:dyDescent="0.35">
      <c r="A28">
        <v>1</v>
      </c>
      <c r="B28" t="s">
        <v>34</v>
      </c>
      <c r="C28" t="s">
        <v>37</v>
      </c>
      <c r="D28" s="1">
        <v>45692</v>
      </c>
      <c r="E28" s="10" t="s">
        <v>91</v>
      </c>
      <c r="F28" s="9">
        <v>512.35</v>
      </c>
      <c r="G28" s="9">
        <v>670.31</v>
      </c>
      <c r="H28" s="9">
        <f t="shared" ref="H28:H94" si="3">+F28*$H$26</f>
        <v>76.852500000000006</v>
      </c>
      <c r="I28" s="9">
        <v>0</v>
      </c>
      <c r="J28" s="9">
        <v>0</v>
      </c>
      <c r="K28" s="9">
        <v>0</v>
      </c>
      <c r="L28" s="9">
        <v>0</v>
      </c>
      <c r="M28" s="17">
        <f t="shared" ref="M28:M94" si="4">+F28+G28+H28+I28-J28-K28-L28</f>
        <v>1259.5124999999998</v>
      </c>
    </row>
    <row r="29" spans="1:13" x14ac:dyDescent="0.35">
      <c r="A29">
        <v>2</v>
      </c>
      <c r="E29" s="10"/>
      <c r="F29" s="9"/>
      <c r="G29" s="9"/>
      <c r="H29" s="9">
        <f t="shared" si="3"/>
        <v>0</v>
      </c>
      <c r="I29" s="9">
        <v>0</v>
      </c>
      <c r="J29" s="9">
        <v>0</v>
      </c>
      <c r="K29" s="9">
        <v>0</v>
      </c>
      <c r="L29" s="9">
        <v>0</v>
      </c>
      <c r="M29" s="11">
        <f t="shared" si="4"/>
        <v>0</v>
      </c>
    </row>
    <row r="30" spans="1:13" x14ac:dyDescent="0.35">
      <c r="A30">
        <v>3</v>
      </c>
      <c r="E30" s="10"/>
      <c r="F30" s="11"/>
      <c r="G30" s="11"/>
      <c r="H30" s="9">
        <f t="shared" si="3"/>
        <v>0</v>
      </c>
      <c r="I30" s="9">
        <v>0</v>
      </c>
      <c r="J30" s="9">
        <v>0</v>
      </c>
      <c r="K30" s="9">
        <v>0</v>
      </c>
      <c r="L30" s="9">
        <v>0</v>
      </c>
      <c r="M30" s="11">
        <f t="shared" si="4"/>
        <v>0</v>
      </c>
    </row>
    <row r="31" spans="1:13" x14ac:dyDescent="0.35">
      <c r="A31">
        <v>4</v>
      </c>
      <c r="E31" s="10"/>
      <c r="F31" s="11"/>
      <c r="G31" s="11"/>
      <c r="H31" s="9">
        <f t="shared" si="3"/>
        <v>0</v>
      </c>
      <c r="I31" s="9">
        <v>0</v>
      </c>
      <c r="J31" s="9">
        <v>0</v>
      </c>
      <c r="K31" s="9">
        <v>0</v>
      </c>
      <c r="L31" s="9">
        <v>0</v>
      </c>
      <c r="M31" s="11">
        <f t="shared" si="4"/>
        <v>0</v>
      </c>
    </row>
    <row r="32" spans="1:13" x14ac:dyDescent="0.35">
      <c r="A32">
        <v>5</v>
      </c>
      <c r="E32" s="10"/>
      <c r="F32" s="11"/>
      <c r="G32" s="11"/>
      <c r="H32" s="9">
        <f t="shared" si="3"/>
        <v>0</v>
      </c>
      <c r="I32" s="9">
        <v>0</v>
      </c>
      <c r="J32" s="9">
        <v>0</v>
      </c>
      <c r="K32" s="9">
        <v>0</v>
      </c>
      <c r="L32" s="9">
        <v>0</v>
      </c>
      <c r="M32" s="11">
        <f t="shared" si="4"/>
        <v>0</v>
      </c>
    </row>
    <row r="33" spans="1:13" x14ac:dyDescent="0.35">
      <c r="A33">
        <v>6</v>
      </c>
      <c r="E33" s="10"/>
      <c r="F33" s="11"/>
      <c r="G33" s="11"/>
      <c r="H33" s="9">
        <f t="shared" si="3"/>
        <v>0</v>
      </c>
      <c r="I33" s="9">
        <v>0</v>
      </c>
      <c r="J33" s="9">
        <v>0</v>
      </c>
      <c r="K33" s="9">
        <v>0</v>
      </c>
      <c r="L33" s="9">
        <v>0</v>
      </c>
      <c r="M33" s="11">
        <f t="shared" si="4"/>
        <v>0</v>
      </c>
    </row>
    <row r="34" spans="1:13" x14ac:dyDescent="0.35">
      <c r="A34">
        <v>7</v>
      </c>
      <c r="E34" s="10"/>
      <c r="F34" s="11"/>
      <c r="G34" s="11"/>
      <c r="H34" s="9">
        <f t="shared" si="3"/>
        <v>0</v>
      </c>
      <c r="I34" s="9">
        <v>0</v>
      </c>
      <c r="J34" s="9">
        <v>0</v>
      </c>
      <c r="K34" s="9">
        <v>0</v>
      </c>
      <c r="L34" s="9">
        <v>0</v>
      </c>
      <c r="M34" s="11">
        <f t="shared" si="4"/>
        <v>0</v>
      </c>
    </row>
    <row r="35" spans="1:13" x14ac:dyDescent="0.35">
      <c r="A35">
        <v>8</v>
      </c>
      <c r="E35" s="10"/>
      <c r="F35" s="11"/>
      <c r="G35" s="11"/>
      <c r="H35" s="9">
        <f t="shared" si="3"/>
        <v>0</v>
      </c>
      <c r="I35" s="9">
        <v>0</v>
      </c>
      <c r="J35" s="9">
        <v>0</v>
      </c>
      <c r="K35" s="9">
        <v>0</v>
      </c>
      <c r="L35" s="9">
        <v>0</v>
      </c>
      <c r="M35" s="11">
        <f t="shared" si="4"/>
        <v>0</v>
      </c>
    </row>
    <row r="36" spans="1:13" x14ac:dyDescent="0.35">
      <c r="A36">
        <v>9</v>
      </c>
      <c r="E36" s="10"/>
      <c r="F36" s="11"/>
      <c r="G36" s="11"/>
      <c r="H36" s="9">
        <f t="shared" si="3"/>
        <v>0</v>
      </c>
      <c r="I36" s="9">
        <v>0</v>
      </c>
      <c r="J36" s="9">
        <v>0</v>
      </c>
      <c r="K36" s="9">
        <v>0</v>
      </c>
      <c r="L36" s="9">
        <v>0</v>
      </c>
      <c r="M36" s="11">
        <f t="shared" si="4"/>
        <v>0</v>
      </c>
    </row>
    <row r="37" spans="1:13" x14ac:dyDescent="0.35">
      <c r="A37">
        <v>10</v>
      </c>
      <c r="E37" s="10"/>
      <c r="F37" s="11"/>
      <c r="G37" s="11"/>
      <c r="H37" s="9">
        <f t="shared" si="3"/>
        <v>0</v>
      </c>
      <c r="I37" s="9">
        <v>0</v>
      </c>
      <c r="J37" s="9">
        <v>0</v>
      </c>
      <c r="K37" s="9">
        <v>0</v>
      </c>
      <c r="L37" s="9">
        <v>0</v>
      </c>
      <c r="M37" s="11">
        <f t="shared" si="4"/>
        <v>0</v>
      </c>
    </row>
    <row r="38" spans="1:13" x14ac:dyDescent="0.35">
      <c r="A38">
        <v>11</v>
      </c>
      <c r="E38" s="10"/>
      <c r="F38" s="11"/>
      <c r="G38" s="11"/>
      <c r="H38" s="9">
        <f t="shared" si="3"/>
        <v>0</v>
      </c>
      <c r="I38" s="9">
        <v>0</v>
      </c>
      <c r="J38" s="9">
        <v>0</v>
      </c>
      <c r="K38" s="9">
        <v>0</v>
      </c>
      <c r="L38" s="9">
        <v>0</v>
      </c>
      <c r="M38" s="11">
        <f t="shared" si="4"/>
        <v>0</v>
      </c>
    </row>
    <row r="39" spans="1:13" x14ac:dyDescent="0.35">
      <c r="A39">
        <v>12</v>
      </c>
      <c r="E39" s="10"/>
      <c r="F39" s="11"/>
      <c r="G39" s="11"/>
      <c r="H39" s="9">
        <f t="shared" si="3"/>
        <v>0</v>
      </c>
      <c r="I39" s="9">
        <v>0</v>
      </c>
      <c r="J39" s="9">
        <v>0</v>
      </c>
      <c r="K39" s="9">
        <v>0</v>
      </c>
      <c r="L39" s="9">
        <v>0</v>
      </c>
      <c r="M39" s="11">
        <f t="shared" si="4"/>
        <v>0</v>
      </c>
    </row>
    <row r="40" spans="1:13" x14ac:dyDescent="0.35">
      <c r="A40">
        <v>13</v>
      </c>
      <c r="E40" s="10"/>
      <c r="F40" s="11"/>
      <c r="G40" s="11"/>
      <c r="H40" s="9">
        <f t="shared" si="3"/>
        <v>0</v>
      </c>
      <c r="I40" s="9">
        <v>0</v>
      </c>
      <c r="J40" s="9">
        <v>0</v>
      </c>
      <c r="K40" s="9">
        <v>0</v>
      </c>
      <c r="L40" s="9">
        <v>0</v>
      </c>
      <c r="M40" s="11">
        <f t="shared" si="4"/>
        <v>0</v>
      </c>
    </row>
    <row r="41" spans="1:13" x14ac:dyDescent="0.35">
      <c r="A41">
        <v>14</v>
      </c>
      <c r="E41" s="10"/>
      <c r="F41" s="11"/>
      <c r="G41" s="11"/>
      <c r="H41" s="9">
        <f t="shared" si="3"/>
        <v>0</v>
      </c>
      <c r="I41" s="9">
        <v>0</v>
      </c>
      <c r="J41" s="9">
        <v>0</v>
      </c>
      <c r="K41" s="9">
        <v>0</v>
      </c>
      <c r="L41" s="9">
        <v>0</v>
      </c>
      <c r="M41" s="11">
        <f t="shared" si="4"/>
        <v>0</v>
      </c>
    </row>
    <row r="42" spans="1:13" x14ac:dyDescent="0.35">
      <c r="A42">
        <v>15</v>
      </c>
      <c r="E42" s="10"/>
      <c r="F42" s="11"/>
      <c r="G42" s="11"/>
      <c r="H42" s="9">
        <f t="shared" si="3"/>
        <v>0</v>
      </c>
      <c r="I42" s="9">
        <v>0</v>
      </c>
      <c r="J42" s="9">
        <v>0</v>
      </c>
      <c r="K42" s="9">
        <v>0</v>
      </c>
      <c r="L42" s="9">
        <v>0</v>
      </c>
      <c r="M42" s="11">
        <f t="shared" si="4"/>
        <v>0</v>
      </c>
    </row>
    <row r="43" spans="1:13" x14ac:dyDescent="0.35">
      <c r="A43">
        <v>16</v>
      </c>
      <c r="E43" s="10"/>
      <c r="F43" s="11"/>
      <c r="G43" s="11"/>
      <c r="H43" s="9">
        <f t="shared" si="3"/>
        <v>0</v>
      </c>
      <c r="I43" s="9">
        <v>0</v>
      </c>
      <c r="J43" s="9">
        <v>0</v>
      </c>
      <c r="K43" s="9">
        <v>0</v>
      </c>
      <c r="L43" s="9">
        <v>0</v>
      </c>
      <c r="M43" s="11">
        <f t="shared" si="4"/>
        <v>0</v>
      </c>
    </row>
    <row r="44" spans="1:13" x14ac:dyDescent="0.35">
      <c r="A44">
        <v>17</v>
      </c>
      <c r="E44" s="10"/>
      <c r="F44" s="11"/>
      <c r="G44" s="11"/>
      <c r="H44" s="9">
        <f t="shared" si="3"/>
        <v>0</v>
      </c>
      <c r="I44" s="9">
        <v>0</v>
      </c>
      <c r="J44" s="9">
        <v>0</v>
      </c>
      <c r="K44" s="9">
        <v>0</v>
      </c>
      <c r="L44" s="9">
        <v>0</v>
      </c>
      <c r="M44" s="11">
        <f t="shared" si="4"/>
        <v>0</v>
      </c>
    </row>
    <row r="45" spans="1:13" x14ac:dyDescent="0.35">
      <c r="A45">
        <v>18</v>
      </c>
      <c r="E45" s="10"/>
      <c r="F45" s="11"/>
      <c r="G45" s="11"/>
      <c r="H45" s="9">
        <f t="shared" si="3"/>
        <v>0</v>
      </c>
      <c r="I45" s="9">
        <v>0</v>
      </c>
      <c r="J45" s="9">
        <v>0</v>
      </c>
      <c r="K45" s="9">
        <v>0</v>
      </c>
      <c r="L45" s="9">
        <v>0</v>
      </c>
      <c r="M45" s="11">
        <f t="shared" si="4"/>
        <v>0</v>
      </c>
    </row>
    <row r="46" spans="1:13" x14ac:dyDescent="0.35">
      <c r="A46">
        <v>19</v>
      </c>
      <c r="E46" s="10"/>
      <c r="F46" s="11"/>
      <c r="G46" s="11"/>
      <c r="H46" s="9">
        <f t="shared" si="3"/>
        <v>0</v>
      </c>
      <c r="I46" s="9">
        <v>0</v>
      </c>
      <c r="J46" s="9">
        <v>0</v>
      </c>
      <c r="K46" s="9">
        <v>0</v>
      </c>
      <c r="L46" s="9">
        <v>0</v>
      </c>
      <c r="M46" s="11">
        <f t="shared" si="4"/>
        <v>0</v>
      </c>
    </row>
    <row r="47" spans="1:13" x14ac:dyDescent="0.35">
      <c r="A47">
        <v>20</v>
      </c>
      <c r="E47" s="10"/>
      <c r="F47" s="11"/>
      <c r="G47" s="11"/>
      <c r="H47" s="9">
        <f t="shared" si="3"/>
        <v>0</v>
      </c>
      <c r="I47" s="9">
        <v>0</v>
      </c>
      <c r="J47" s="9">
        <v>0</v>
      </c>
      <c r="K47" s="9">
        <v>0</v>
      </c>
      <c r="L47" s="9">
        <v>0</v>
      </c>
      <c r="M47" s="11">
        <f t="shared" si="4"/>
        <v>0</v>
      </c>
    </row>
    <row r="48" spans="1:13" x14ac:dyDescent="0.35">
      <c r="A48">
        <v>21</v>
      </c>
      <c r="E48" s="10"/>
      <c r="F48" s="11"/>
      <c r="G48" s="11"/>
      <c r="H48" s="9">
        <f t="shared" si="3"/>
        <v>0</v>
      </c>
      <c r="I48" s="9">
        <v>0</v>
      </c>
      <c r="J48" s="9">
        <v>0</v>
      </c>
      <c r="K48" s="9">
        <v>0</v>
      </c>
      <c r="L48" s="9">
        <v>0</v>
      </c>
      <c r="M48" s="11">
        <f t="shared" si="4"/>
        <v>0</v>
      </c>
    </row>
    <row r="49" spans="1:13" x14ac:dyDescent="0.35">
      <c r="A49">
        <v>22</v>
      </c>
      <c r="E49" s="10"/>
      <c r="F49" s="11"/>
      <c r="G49" s="11"/>
      <c r="H49" s="9">
        <f t="shared" si="3"/>
        <v>0</v>
      </c>
      <c r="I49" s="9">
        <v>0</v>
      </c>
      <c r="J49" s="9">
        <v>0</v>
      </c>
      <c r="K49" s="9">
        <v>0</v>
      </c>
      <c r="L49" s="9">
        <v>0</v>
      </c>
      <c r="M49" s="11">
        <f t="shared" si="4"/>
        <v>0</v>
      </c>
    </row>
    <row r="50" spans="1:13" x14ac:dyDescent="0.35">
      <c r="A50">
        <v>23</v>
      </c>
      <c r="E50" s="10"/>
      <c r="F50" s="11"/>
      <c r="G50" s="11"/>
      <c r="H50" s="9">
        <f t="shared" si="3"/>
        <v>0</v>
      </c>
      <c r="I50" s="9">
        <v>0</v>
      </c>
      <c r="J50" s="9">
        <v>0</v>
      </c>
      <c r="K50" s="9">
        <v>0</v>
      </c>
      <c r="L50" s="9">
        <v>0</v>
      </c>
      <c r="M50" s="11">
        <f t="shared" si="4"/>
        <v>0</v>
      </c>
    </row>
    <row r="51" spans="1:13" x14ac:dyDescent="0.35">
      <c r="A51">
        <v>24</v>
      </c>
      <c r="E51" s="10"/>
      <c r="F51" s="11"/>
      <c r="G51" s="11"/>
      <c r="H51" s="9">
        <f t="shared" si="3"/>
        <v>0</v>
      </c>
      <c r="I51" s="9">
        <v>0</v>
      </c>
      <c r="J51" s="9">
        <v>0</v>
      </c>
      <c r="K51" s="9">
        <v>0</v>
      </c>
      <c r="L51" s="9">
        <v>0</v>
      </c>
      <c r="M51" s="11">
        <f t="shared" si="4"/>
        <v>0</v>
      </c>
    </row>
    <row r="52" spans="1:13" x14ac:dyDescent="0.35">
      <c r="A52">
        <v>25</v>
      </c>
      <c r="E52" s="10"/>
      <c r="F52" s="11"/>
      <c r="G52" s="11"/>
      <c r="H52" s="9">
        <f t="shared" si="3"/>
        <v>0</v>
      </c>
      <c r="I52" s="9">
        <v>0</v>
      </c>
      <c r="J52" s="9">
        <v>0</v>
      </c>
      <c r="K52" s="9">
        <v>0</v>
      </c>
      <c r="L52" s="9">
        <v>0</v>
      </c>
      <c r="M52" s="11">
        <f t="shared" si="4"/>
        <v>0</v>
      </c>
    </row>
    <row r="53" spans="1:13" x14ac:dyDescent="0.35">
      <c r="A53">
        <v>26</v>
      </c>
      <c r="C53" s="40"/>
      <c r="E53" s="10"/>
      <c r="F53" s="11"/>
      <c r="G53" s="11"/>
      <c r="H53" s="9">
        <f t="shared" si="3"/>
        <v>0</v>
      </c>
      <c r="I53" s="9">
        <v>0</v>
      </c>
      <c r="J53" s="9">
        <v>0</v>
      </c>
      <c r="K53" s="9">
        <v>0</v>
      </c>
      <c r="L53" s="9">
        <v>0</v>
      </c>
      <c r="M53" s="11">
        <f t="shared" si="4"/>
        <v>0</v>
      </c>
    </row>
    <row r="54" spans="1:13" x14ac:dyDescent="0.35">
      <c r="A54">
        <v>27</v>
      </c>
      <c r="B54" s="40"/>
      <c r="C54" s="40"/>
      <c r="E54" s="10"/>
      <c r="F54" s="11"/>
      <c r="G54" s="11"/>
      <c r="H54" s="9">
        <f t="shared" si="3"/>
        <v>0</v>
      </c>
      <c r="I54" s="9">
        <v>0</v>
      </c>
      <c r="J54" s="9">
        <v>0</v>
      </c>
      <c r="K54" s="9">
        <v>0</v>
      </c>
      <c r="L54" s="9">
        <v>0</v>
      </c>
      <c r="M54" s="11">
        <f t="shared" si="4"/>
        <v>0</v>
      </c>
    </row>
    <row r="55" spans="1:13" x14ac:dyDescent="0.35">
      <c r="A55">
        <v>28</v>
      </c>
      <c r="B55" s="40"/>
      <c r="C55" s="40"/>
      <c r="E55" s="10"/>
      <c r="F55" s="11"/>
      <c r="G55" s="11"/>
      <c r="H55" s="9">
        <f t="shared" si="3"/>
        <v>0</v>
      </c>
      <c r="I55" s="9">
        <v>0</v>
      </c>
      <c r="J55" s="9">
        <v>0</v>
      </c>
      <c r="K55" s="9">
        <v>0</v>
      </c>
      <c r="L55" s="9">
        <v>0</v>
      </c>
      <c r="M55" s="11">
        <f t="shared" si="4"/>
        <v>0</v>
      </c>
    </row>
    <row r="56" spans="1:13" x14ac:dyDescent="0.35">
      <c r="A56">
        <v>29</v>
      </c>
      <c r="B56" s="40"/>
      <c r="C56" s="40"/>
      <c r="E56" s="10"/>
      <c r="F56" s="11"/>
      <c r="G56" s="11"/>
      <c r="H56" s="9">
        <f t="shared" si="3"/>
        <v>0</v>
      </c>
      <c r="I56" s="9">
        <v>0</v>
      </c>
      <c r="J56" s="9">
        <v>0</v>
      </c>
      <c r="K56" s="9">
        <v>0</v>
      </c>
      <c r="L56" s="9">
        <v>0</v>
      </c>
      <c r="M56" s="11">
        <f t="shared" si="4"/>
        <v>0</v>
      </c>
    </row>
    <row r="57" spans="1:13" x14ac:dyDescent="0.35">
      <c r="A57">
        <v>30</v>
      </c>
      <c r="B57" s="40"/>
      <c r="C57" s="40"/>
      <c r="E57" s="10"/>
      <c r="F57" s="11"/>
      <c r="G57" s="11"/>
      <c r="H57" s="9">
        <f t="shared" si="3"/>
        <v>0</v>
      </c>
      <c r="I57" s="9">
        <v>0</v>
      </c>
      <c r="J57" s="9">
        <v>0</v>
      </c>
      <c r="K57" s="9">
        <v>0</v>
      </c>
      <c r="L57" s="9">
        <v>0</v>
      </c>
      <c r="M57" s="11">
        <f t="shared" si="4"/>
        <v>0</v>
      </c>
    </row>
    <row r="58" spans="1:13" x14ac:dyDescent="0.35">
      <c r="A58">
        <v>31</v>
      </c>
      <c r="B58" s="40"/>
      <c r="C58" s="40"/>
      <c r="E58" s="10"/>
      <c r="F58" s="11"/>
      <c r="G58" s="11"/>
      <c r="H58" s="9">
        <f t="shared" si="3"/>
        <v>0</v>
      </c>
      <c r="I58" s="9">
        <v>0</v>
      </c>
      <c r="J58" s="9">
        <v>0</v>
      </c>
      <c r="K58" s="9">
        <v>0</v>
      </c>
      <c r="L58" s="9">
        <v>0</v>
      </c>
      <c r="M58" s="11">
        <f t="shared" si="4"/>
        <v>0</v>
      </c>
    </row>
    <row r="59" spans="1:13" x14ac:dyDescent="0.35">
      <c r="A59">
        <v>32</v>
      </c>
      <c r="B59" s="40"/>
      <c r="C59" s="40"/>
      <c r="E59" s="10"/>
      <c r="F59" s="11"/>
      <c r="G59" s="11"/>
      <c r="H59" s="9">
        <f t="shared" si="3"/>
        <v>0</v>
      </c>
      <c r="I59" s="9">
        <v>0</v>
      </c>
      <c r="J59" s="9">
        <v>0</v>
      </c>
      <c r="K59" s="9">
        <v>0</v>
      </c>
      <c r="L59" s="9">
        <v>0</v>
      </c>
      <c r="M59" s="11">
        <f t="shared" si="4"/>
        <v>0</v>
      </c>
    </row>
    <row r="60" spans="1:13" x14ac:dyDescent="0.35">
      <c r="A60">
        <v>33</v>
      </c>
      <c r="B60" s="40"/>
      <c r="C60" s="40"/>
      <c r="E60" s="10"/>
      <c r="F60" s="11"/>
      <c r="G60" s="11"/>
      <c r="H60" s="9">
        <f t="shared" si="3"/>
        <v>0</v>
      </c>
      <c r="I60" s="9">
        <v>0</v>
      </c>
      <c r="J60" s="9">
        <v>0</v>
      </c>
      <c r="K60" s="9">
        <v>0</v>
      </c>
      <c r="L60" s="9">
        <v>0</v>
      </c>
      <c r="M60" s="11">
        <f t="shared" si="4"/>
        <v>0</v>
      </c>
    </row>
    <row r="61" spans="1:13" x14ac:dyDescent="0.35">
      <c r="A61">
        <v>34</v>
      </c>
      <c r="E61" s="10"/>
      <c r="F61" s="11"/>
      <c r="G61" s="11"/>
      <c r="H61" s="9">
        <f t="shared" si="3"/>
        <v>0</v>
      </c>
      <c r="I61" s="9">
        <v>0</v>
      </c>
      <c r="J61" s="9">
        <v>0</v>
      </c>
      <c r="K61" s="9">
        <v>0</v>
      </c>
      <c r="L61" s="9">
        <v>0</v>
      </c>
      <c r="M61" s="11">
        <f t="shared" si="4"/>
        <v>0</v>
      </c>
    </row>
    <row r="62" spans="1:13" x14ac:dyDescent="0.35">
      <c r="A62">
        <v>35</v>
      </c>
      <c r="E62" s="10"/>
      <c r="F62" s="11"/>
      <c r="G62" s="11"/>
      <c r="H62" s="9">
        <f t="shared" si="3"/>
        <v>0</v>
      </c>
      <c r="I62" s="9">
        <v>0</v>
      </c>
      <c r="J62" s="9">
        <v>0</v>
      </c>
      <c r="K62" s="9">
        <v>0</v>
      </c>
      <c r="L62" s="9">
        <v>0</v>
      </c>
      <c r="M62" s="11">
        <f t="shared" si="4"/>
        <v>0</v>
      </c>
    </row>
    <row r="63" spans="1:13" x14ac:dyDescent="0.35">
      <c r="A63">
        <v>36</v>
      </c>
      <c r="E63" s="10"/>
      <c r="F63" s="11"/>
      <c r="G63" s="11"/>
      <c r="H63" s="9">
        <f t="shared" si="3"/>
        <v>0</v>
      </c>
      <c r="I63" s="9">
        <v>0</v>
      </c>
      <c r="J63" s="9">
        <v>0</v>
      </c>
      <c r="K63" s="9">
        <v>0</v>
      </c>
      <c r="L63" s="9">
        <v>0</v>
      </c>
      <c r="M63" s="11">
        <f t="shared" si="4"/>
        <v>0</v>
      </c>
    </row>
    <row r="64" spans="1:13" x14ac:dyDescent="0.35">
      <c r="A64">
        <v>37</v>
      </c>
      <c r="E64" s="10"/>
      <c r="F64" s="11"/>
      <c r="G64" s="11"/>
      <c r="H64" s="9">
        <f t="shared" si="3"/>
        <v>0</v>
      </c>
      <c r="I64" s="9">
        <v>0</v>
      </c>
      <c r="J64" s="9">
        <v>0</v>
      </c>
      <c r="K64" s="9">
        <v>0</v>
      </c>
      <c r="L64" s="9">
        <v>0</v>
      </c>
      <c r="M64" s="11">
        <f t="shared" si="4"/>
        <v>0</v>
      </c>
    </row>
    <row r="65" spans="1:13" x14ac:dyDescent="0.35">
      <c r="A65">
        <v>38</v>
      </c>
      <c r="E65" s="10"/>
      <c r="F65" s="11"/>
      <c r="G65" s="11"/>
      <c r="H65" s="9">
        <f t="shared" si="3"/>
        <v>0</v>
      </c>
      <c r="I65" s="9">
        <v>0</v>
      </c>
      <c r="J65" s="9">
        <v>0</v>
      </c>
      <c r="K65" s="9">
        <v>0</v>
      </c>
      <c r="L65" s="9">
        <v>0</v>
      </c>
      <c r="M65" s="11">
        <f t="shared" si="4"/>
        <v>0</v>
      </c>
    </row>
    <row r="66" spans="1:13" x14ac:dyDescent="0.35">
      <c r="A66">
        <v>39</v>
      </c>
      <c r="E66" s="10"/>
      <c r="F66" s="11"/>
      <c r="G66" s="11"/>
      <c r="H66" s="9">
        <f t="shared" si="3"/>
        <v>0</v>
      </c>
      <c r="I66" s="9">
        <v>0</v>
      </c>
      <c r="J66" s="9">
        <v>0</v>
      </c>
      <c r="K66" s="9">
        <v>0</v>
      </c>
      <c r="L66" s="9">
        <v>0</v>
      </c>
      <c r="M66" s="11">
        <f t="shared" si="4"/>
        <v>0</v>
      </c>
    </row>
    <row r="67" spans="1:13" x14ac:dyDescent="0.35">
      <c r="A67">
        <v>40</v>
      </c>
      <c r="E67" s="10"/>
      <c r="F67" s="11"/>
      <c r="G67" s="11"/>
      <c r="H67" s="9">
        <f t="shared" si="3"/>
        <v>0</v>
      </c>
      <c r="I67" s="9">
        <v>0</v>
      </c>
      <c r="J67" s="9">
        <v>0</v>
      </c>
      <c r="K67" s="9">
        <v>0</v>
      </c>
      <c r="L67" s="9">
        <v>0</v>
      </c>
      <c r="M67" s="11">
        <f t="shared" si="4"/>
        <v>0</v>
      </c>
    </row>
    <row r="68" spans="1:13" x14ac:dyDescent="0.35">
      <c r="A68">
        <v>41</v>
      </c>
      <c r="E68" s="10"/>
      <c r="F68" s="11"/>
      <c r="G68" s="11"/>
      <c r="H68" s="9">
        <f t="shared" si="3"/>
        <v>0</v>
      </c>
      <c r="I68" s="9">
        <v>0</v>
      </c>
      <c r="J68" s="9">
        <v>0</v>
      </c>
      <c r="K68" s="9">
        <v>0</v>
      </c>
      <c r="L68" s="9">
        <v>0</v>
      </c>
      <c r="M68" s="11">
        <f t="shared" si="4"/>
        <v>0</v>
      </c>
    </row>
    <row r="69" spans="1:13" x14ac:dyDescent="0.35">
      <c r="A69">
        <v>42</v>
      </c>
      <c r="E69" s="10"/>
      <c r="F69" s="11"/>
      <c r="G69" s="11"/>
      <c r="H69" s="9">
        <f t="shared" si="3"/>
        <v>0</v>
      </c>
      <c r="I69" s="9">
        <v>0</v>
      </c>
      <c r="J69" s="9">
        <v>0</v>
      </c>
      <c r="K69" s="9">
        <v>0</v>
      </c>
      <c r="L69" s="9">
        <v>0</v>
      </c>
      <c r="M69" s="11">
        <f t="shared" si="4"/>
        <v>0</v>
      </c>
    </row>
    <row r="70" spans="1:13" x14ac:dyDescent="0.35">
      <c r="A70">
        <v>43</v>
      </c>
      <c r="E70" s="10"/>
      <c r="F70" s="11"/>
      <c r="G70" s="11"/>
      <c r="H70" s="9">
        <f t="shared" si="3"/>
        <v>0</v>
      </c>
      <c r="I70" s="9">
        <v>0</v>
      </c>
      <c r="J70" s="9">
        <v>0</v>
      </c>
      <c r="K70" s="9">
        <v>0</v>
      </c>
      <c r="L70" s="9">
        <v>0</v>
      </c>
      <c r="M70" s="11">
        <f t="shared" si="4"/>
        <v>0</v>
      </c>
    </row>
    <row r="71" spans="1:13" x14ac:dyDescent="0.35">
      <c r="A71">
        <v>44</v>
      </c>
      <c r="E71" s="10"/>
      <c r="F71" s="11"/>
      <c r="G71" s="11"/>
      <c r="H71" s="9">
        <f t="shared" si="3"/>
        <v>0</v>
      </c>
      <c r="I71" s="9">
        <v>0</v>
      </c>
      <c r="J71" s="9">
        <v>0</v>
      </c>
      <c r="K71" s="9">
        <v>0</v>
      </c>
      <c r="L71" s="9">
        <v>0</v>
      </c>
      <c r="M71" s="11">
        <f t="shared" si="4"/>
        <v>0</v>
      </c>
    </row>
    <row r="72" spans="1:13" x14ac:dyDescent="0.35">
      <c r="A72">
        <v>45</v>
      </c>
      <c r="E72" s="10"/>
      <c r="F72" s="11"/>
      <c r="G72" s="11"/>
      <c r="H72" s="9">
        <f t="shared" si="3"/>
        <v>0</v>
      </c>
      <c r="I72" s="9">
        <v>0</v>
      </c>
      <c r="J72" s="9">
        <v>0</v>
      </c>
      <c r="K72" s="9">
        <v>0</v>
      </c>
      <c r="L72" s="9">
        <v>0</v>
      </c>
      <c r="M72" s="11">
        <f t="shared" si="4"/>
        <v>0</v>
      </c>
    </row>
    <row r="73" spans="1:13" x14ac:dyDescent="0.35">
      <c r="A73">
        <v>46</v>
      </c>
      <c r="E73" s="10"/>
      <c r="F73" s="11"/>
      <c r="G73" s="11"/>
      <c r="H73" s="9">
        <f t="shared" si="3"/>
        <v>0</v>
      </c>
      <c r="I73" s="9">
        <v>0</v>
      </c>
      <c r="J73" s="9">
        <v>0</v>
      </c>
      <c r="K73" s="9">
        <v>0</v>
      </c>
      <c r="L73" s="9">
        <v>0</v>
      </c>
      <c r="M73" s="11">
        <f t="shared" si="4"/>
        <v>0</v>
      </c>
    </row>
    <row r="74" spans="1:13" x14ac:dyDescent="0.35">
      <c r="A74">
        <v>47</v>
      </c>
      <c r="E74" s="10"/>
      <c r="F74" s="11"/>
      <c r="G74" s="11"/>
      <c r="H74" s="9">
        <f t="shared" si="3"/>
        <v>0</v>
      </c>
      <c r="I74" s="9">
        <v>0</v>
      </c>
      <c r="J74" s="9">
        <v>0</v>
      </c>
      <c r="K74" s="9">
        <v>0</v>
      </c>
      <c r="L74" s="9">
        <v>0</v>
      </c>
      <c r="M74" s="11">
        <f t="shared" si="4"/>
        <v>0</v>
      </c>
    </row>
    <row r="75" spans="1:13" x14ac:dyDescent="0.35">
      <c r="A75">
        <v>48</v>
      </c>
      <c r="E75" s="10"/>
      <c r="F75" s="11"/>
      <c r="G75" s="11"/>
      <c r="H75" s="9">
        <f t="shared" si="3"/>
        <v>0</v>
      </c>
      <c r="I75" s="9">
        <v>0</v>
      </c>
      <c r="J75" s="9">
        <v>0</v>
      </c>
      <c r="K75" s="9">
        <v>0</v>
      </c>
      <c r="L75" s="9">
        <v>0</v>
      </c>
      <c r="M75" s="11">
        <f t="shared" si="4"/>
        <v>0</v>
      </c>
    </row>
    <row r="76" spans="1:13" x14ac:dyDescent="0.35">
      <c r="A76">
        <v>49</v>
      </c>
      <c r="E76" s="10"/>
      <c r="F76" s="11"/>
      <c r="G76" s="11"/>
      <c r="H76" s="9">
        <f t="shared" si="3"/>
        <v>0</v>
      </c>
      <c r="I76" s="9">
        <v>0</v>
      </c>
      <c r="J76" s="9">
        <v>0</v>
      </c>
      <c r="K76" s="9">
        <v>0</v>
      </c>
      <c r="L76" s="9">
        <v>0</v>
      </c>
      <c r="M76" s="11">
        <f t="shared" si="4"/>
        <v>0</v>
      </c>
    </row>
    <row r="77" spans="1:13" x14ac:dyDescent="0.35">
      <c r="A77">
        <v>50</v>
      </c>
      <c r="E77" s="32"/>
      <c r="F77" s="11"/>
      <c r="G77" s="11"/>
      <c r="H77" s="9">
        <f t="shared" si="3"/>
        <v>0</v>
      </c>
      <c r="I77" s="9">
        <v>0</v>
      </c>
      <c r="J77" s="9">
        <v>0</v>
      </c>
      <c r="K77" s="9">
        <v>0</v>
      </c>
      <c r="L77" s="9">
        <v>0</v>
      </c>
      <c r="M77" s="11">
        <f t="shared" si="4"/>
        <v>0</v>
      </c>
    </row>
    <row r="78" spans="1:13" x14ac:dyDescent="0.35">
      <c r="A78">
        <v>51</v>
      </c>
      <c r="E78" s="10"/>
      <c r="F78" s="11"/>
      <c r="G78" s="11"/>
      <c r="H78" s="9">
        <f t="shared" si="3"/>
        <v>0</v>
      </c>
      <c r="I78" s="9">
        <v>0</v>
      </c>
      <c r="J78" s="9">
        <v>0</v>
      </c>
      <c r="K78" s="9">
        <v>0</v>
      </c>
      <c r="L78" s="9">
        <v>0</v>
      </c>
      <c r="M78" s="11">
        <f t="shared" si="4"/>
        <v>0</v>
      </c>
    </row>
    <row r="79" spans="1:13" x14ac:dyDescent="0.35">
      <c r="A79">
        <v>52</v>
      </c>
      <c r="E79" s="10"/>
      <c r="F79" s="11"/>
      <c r="G79" s="11"/>
      <c r="H79" s="9">
        <f t="shared" si="3"/>
        <v>0</v>
      </c>
      <c r="I79" s="9">
        <v>0</v>
      </c>
      <c r="J79" s="9">
        <v>0</v>
      </c>
      <c r="K79" s="9">
        <v>0</v>
      </c>
      <c r="L79" s="9">
        <v>0</v>
      </c>
      <c r="M79" s="11">
        <f t="shared" si="4"/>
        <v>0</v>
      </c>
    </row>
    <row r="80" spans="1:13" x14ac:dyDescent="0.35">
      <c r="A80">
        <v>53</v>
      </c>
      <c r="E80" s="10"/>
      <c r="F80" s="11"/>
      <c r="G80" s="11"/>
      <c r="H80" s="9">
        <f t="shared" si="3"/>
        <v>0</v>
      </c>
      <c r="I80" s="9">
        <v>0</v>
      </c>
      <c r="J80" s="9">
        <v>0</v>
      </c>
      <c r="K80" s="9">
        <v>0</v>
      </c>
      <c r="L80" s="9">
        <v>0</v>
      </c>
      <c r="M80" s="11">
        <f t="shared" si="4"/>
        <v>0</v>
      </c>
    </row>
    <row r="81" spans="1:13" x14ac:dyDescent="0.35">
      <c r="A81">
        <v>54</v>
      </c>
      <c r="E81" s="32"/>
      <c r="F81" s="11"/>
      <c r="G81" s="11"/>
      <c r="H81" s="9">
        <f t="shared" si="3"/>
        <v>0</v>
      </c>
      <c r="I81" s="9">
        <v>0</v>
      </c>
      <c r="J81" s="9">
        <v>0</v>
      </c>
      <c r="K81" s="9">
        <v>0</v>
      </c>
      <c r="L81" s="9">
        <v>0</v>
      </c>
      <c r="M81" s="11">
        <f t="shared" si="4"/>
        <v>0</v>
      </c>
    </row>
    <row r="82" spans="1:13" x14ac:dyDescent="0.35">
      <c r="A82">
        <v>55</v>
      </c>
      <c r="E82" s="10"/>
      <c r="F82" s="11"/>
      <c r="G82" s="11"/>
      <c r="H82" s="9">
        <f t="shared" si="3"/>
        <v>0</v>
      </c>
      <c r="I82" s="9">
        <v>0</v>
      </c>
      <c r="J82" s="9">
        <v>0</v>
      </c>
      <c r="K82" s="9">
        <v>0</v>
      </c>
      <c r="L82" s="9">
        <v>0</v>
      </c>
      <c r="M82" s="11">
        <f t="shared" si="4"/>
        <v>0</v>
      </c>
    </row>
    <row r="83" spans="1:13" x14ac:dyDescent="0.35">
      <c r="A83">
        <v>56</v>
      </c>
      <c r="E83" s="10"/>
      <c r="F83" s="11"/>
      <c r="G83" s="11"/>
      <c r="H83" s="9">
        <f t="shared" si="3"/>
        <v>0</v>
      </c>
      <c r="I83" s="9">
        <v>0</v>
      </c>
      <c r="J83" s="9">
        <v>0</v>
      </c>
      <c r="K83" s="9">
        <v>0</v>
      </c>
      <c r="L83" s="9">
        <v>0</v>
      </c>
      <c r="M83" s="11">
        <f t="shared" si="4"/>
        <v>0</v>
      </c>
    </row>
    <row r="84" spans="1:13" x14ac:dyDescent="0.35">
      <c r="A84">
        <v>57</v>
      </c>
      <c r="E84" s="10"/>
      <c r="F84" s="11"/>
      <c r="G84" s="11"/>
      <c r="H84" s="9">
        <f t="shared" si="3"/>
        <v>0</v>
      </c>
      <c r="I84" s="9">
        <v>0</v>
      </c>
      <c r="J84" s="9">
        <v>0</v>
      </c>
      <c r="K84" s="9">
        <v>0</v>
      </c>
      <c r="L84" s="9">
        <v>0</v>
      </c>
      <c r="M84" s="11">
        <f t="shared" si="4"/>
        <v>0</v>
      </c>
    </row>
    <row r="85" spans="1:13" x14ac:dyDescent="0.35">
      <c r="A85">
        <v>58</v>
      </c>
      <c r="E85" s="32"/>
      <c r="F85" s="11"/>
      <c r="G85" s="11"/>
      <c r="H85" s="9">
        <f t="shared" si="3"/>
        <v>0</v>
      </c>
      <c r="I85" s="9">
        <v>0</v>
      </c>
      <c r="J85" s="9">
        <v>0</v>
      </c>
      <c r="K85" s="9">
        <v>0</v>
      </c>
      <c r="L85" s="9">
        <v>0</v>
      </c>
      <c r="M85" s="11">
        <f t="shared" si="4"/>
        <v>0</v>
      </c>
    </row>
    <row r="86" spans="1:13" x14ac:dyDescent="0.35">
      <c r="A86">
        <v>59</v>
      </c>
      <c r="E86" s="10"/>
      <c r="F86" s="11"/>
      <c r="G86" s="11"/>
      <c r="H86" s="9">
        <f t="shared" si="3"/>
        <v>0</v>
      </c>
      <c r="I86" s="9">
        <v>0</v>
      </c>
      <c r="J86" s="9">
        <v>0</v>
      </c>
      <c r="K86" s="9">
        <v>0</v>
      </c>
      <c r="L86" s="9">
        <v>0</v>
      </c>
      <c r="M86" s="11">
        <f t="shared" si="4"/>
        <v>0</v>
      </c>
    </row>
    <row r="87" spans="1:13" x14ac:dyDescent="0.35">
      <c r="A87">
        <v>60</v>
      </c>
      <c r="E87" s="10"/>
      <c r="F87" s="11"/>
      <c r="G87" s="11"/>
      <c r="H87" s="9">
        <f t="shared" si="3"/>
        <v>0</v>
      </c>
      <c r="I87" s="9">
        <v>0</v>
      </c>
      <c r="J87" s="9">
        <v>0</v>
      </c>
      <c r="K87" s="9">
        <v>0</v>
      </c>
      <c r="L87" s="9">
        <v>0</v>
      </c>
      <c r="M87" s="11">
        <f t="shared" si="4"/>
        <v>0</v>
      </c>
    </row>
    <row r="88" spans="1:13" x14ac:dyDescent="0.35">
      <c r="A88">
        <v>61</v>
      </c>
      <c r="E88" s="10"/>
      <c r="F88" s="11"/>
      <c r="G88" s="11"/>
      <c r="H88" s="9">
        <f t="shared" si="3"/>
        <v>0</v>
      </c>
      <c r="I88" s="9">
        <v>0</v>
      </c>
      <c r="J88" s="9">
        <v>0</v>
      </c>
      <c r="K88" s="9">
        <v>0</v>
      </c>
      <c r="L88" s="9">
        <v>0</v>
      </c>
      <c r="M88" s="11">
        <f t="shared" si="4"/>
        <v>0</v>
      </c>
    </row>
    <row r="89" spans="1:13" x14ac:dyDescent="0.35">
      <c r="A89">
        <v>62</v>
      </c>
      <c r="E89" s="32"/>
      <c r="F89" s="11"/>
      <c r="G89" s="11"/>
      <c r="H89" s="9">
        <f t="shared" si="3"/>
        <v>0</v>
      </c>
      <c r="I89" s="9">
        <v>0</v>
      </c>
      <c r="J89" s="9">
        <v>0</v>
      </c>
      <c r="K89" s="9">
        <v>0</v>
      </c>
      <c r="L89" s="9">
        <v>0</v>
      </c>
      <c r="M89" s="11">
        <f t="shared" si="4"/>
        <v>0</v>
      </c>
    </row>
    <row r="90" spans="1:13" x14ac:dyDescent="0.35">
      <c r="A90">
        <v>63</v>
      </c>
      <c r="E90" s="10"/>
      <c r="F90" s="11"/>
      <c r="G90" s="11"/>
      <c r="H90" s="9">
        <f t="shared" si="3"/>
        <v>0</v>
      </c>
      <c r="I90" s="9">
        <v>0</v>
      </c>
      <c r="J90" s="9">
        <v>0</v>
      </c>
      <c r="K90" s="9">
        <v>0</v>
      </c>
      <c r="L90" s="9">
        <v>0</v>
      </c>
      <c r="M90" s="11">
        <f t="shared" si="4"/>
        <v>0</v>
      </c>
    </row>
    <row r="91" spans="1:13" x14ac:dyDescent="0.35">
      <c r="A91">
        <v>64</v>
      </c>
      <c r="E91" s="10"/>
      <c r="F91" s="11"/>
      <c r="G91" s="11"/>
      <c r="H91" s="9">
        <f t="shared" si="3"/>
        <v>0</v>
      </c>
      <c r="I91" s="9">
        <v>0</v>
      </c>
      <c r="J91" s="9">
        <v>0</v>
      </c>
      <c r="K91" s="9">
        <v>0</v>
      </c>
      <c r="L91" s="9">
        <v>0</v>
      </c>
      <c r="M91" s="11">
        <f t="shared" si="4"/>
        <v>0</v>
      </c>
    </row>
    <row r="92" spans="1:13" x14ac:dyDescent="0.35">
      <c r="A92">
        <v>65</v>
      </c>
      <c r="E92" s="10"/>
      <c r="F92" s="11"/>
      <c r="G92" s="11"/>
      <c r="H92" s="9">
        <f t="shared" si="3"/>
        <v>0</v>
      </c>
      <c r="I92" s="9">
        <v>0</v>
      </c>
      <c r="J92" s="9">
        <v>0</v>
      </c>
      <c r="K92" s="9">
        <v>0</v>
      </c>
      <c r="L92" s="9">
        <v>0</v>
      </c>
      <c r="M92" s="11">
        <f t="shared" si="4"/>
        <v>0</v>
      </c>
    </row>
    <row r="93" spans="1:13" x14ac:dyDescent="0.35">
      <c r="A93">
        <v>66</v>
      </c>
      <c r="E93" s="10"/>
      <c r="F93" s="11"/>
      <c r="G93" s="11"/>
      <c r="H93" s="9">
        <f t="shared" si="3"/>
        <v>0</v>
      </c>
      <c r="I93" s="9">
        <v>0</v>
      </c>
      <c r="J93" s="9">
        <v>0</v>
      </c>
      <c r="K93" s="9">
        <v>0</v>
      </c>
      <c r="L93" s="9">
        <v>0</v>
      </c>
      <c r="M93" s="11">
        <f t="shared" si="4"/>
        <v>0</v>
      </c>
    </row>
    <row r="94" spans="1:13" x14ac:dyDescent="0.35">
      <c r="A94">
        <v>67</v>
      </c>
      <c r="B94" s="13"/>
      <c r="C94" s="13"/>
      <c r="D94" s="14"/>
      <c r="E94" s="18"/>
      <c r="F94" s="16"/>
      <c r="G94" s="16"/>
      <c r="H94" s="16">
        <f t="shared" si="3"/>
        <v>0</v>
      </c>
      <c r="I94" s="16">
        <v>0</v>
      </c>
      <c r="J94" s="16">
        <v>0</v>
      </c>
      <c r="K94" s="16">
        <v>0</v>
      </c>
      <c r="L94" s="16">
        <v>0</v>
      </c>
      <c r="M94" s="16">
        <f t="shared" si="4"/>
        <v>0</v>
      </c>
    </row>
    <row r="95" spans="1:13" x14ac:dyDescent="0.35">
      <c r="F95" s="19">
        <f t="shared" ref="F95:M95" si="5">SUM(F28:F94)</f>
        <v>512.35</v>
      </c>
      <c r="G95" s="19">
        <f t="shared" si="5"/>
        <v>670.31</v>
      </c>
      <c r="H95" s="19">
        <f t="shared" si="5"/>
        <v>76.852500000000006</v>
      </c>
      <c r="I95" s="19">
        <f t="shared" si="5"/>
        <v>0</v>
      </c>
      <c r="J95" s="19">
        <f t="shared" si="5"/>
        <v>0</v>
      </c>
      <c r="K95" s="19">
        <f t="shared" si="5"/>
        <v>0</v>
      </c>
      <c r="L95" s="19">
        <f t="shared" si="5"/>
        <v>0</v>
      </c>
      <c r="M95" s="19">
        <f t="shared" si="5"/>
        <v>1259.5124999999998</v>
      </c>
    </row>
    <row r="101" spans="5:6" ht="15.5" x14ac:dyDescent="0.35">
      <c r="E101" s="20" t="s">
        <v>17</v>
      </c>
      <c r="F101" s="21"/>
    </row>
    <row r="102" spans="5:6" x14ac:dyDescent="0.35">
      <c r="E102" s="22" t="s">
        <v>18</v>
      </c>
      <c r="F102" s="23">
        <f>+E22</f>
        <v>0</v>
      </c>
    </row>
    <row r="103" spans="5:6" x14ac:dyDescent="0.35">
      <c r="E103" s="22" t="s">
        <v>19</v>
      </c>
      <c r="F103" s="24">
        <f>+F22</f>
        <v>0</v>
      </c>
    </row>
    <row r="104" spans="5:6" ht="17" x14ac:dyDescent="0.35">
      <c r="E104" s="22" t="s">
        <v>20</v>
      </c>
      <c r="F104" s="25">
        <v>0</v>
      </c>
    </row>
    <row r="105" spans="5:6" x14ac:dyDescent="0.35">
      <c r="E105" s="22" t="s">
        <v>21</v>
      </c>
      <c r="F105" s="24">
        <f>SUM(F102:F104)</f>
        <v>0</v>
      </c>
    </row>
    <row r="106" spans="5:6" x14ac:dyDescent="0.35">
      <c r="E106" s="22" t="s">
        <v>22</v>
      </c>
      <c r="F106" s="26">
        <f>(F102+F104)*15%</f>
        <v>0</v>
      </c>
    </row>
    <row r="107" spans="5:6" x14ac:dyDescent="0.35">
      <c r="E107" s="22" t="s">
        <v>23</v>
      </c>
      <c r="F107" s="24">
        <f>+F95</f>
        <v>512.35</v>
      </c>
    </row>
    <row r="108" spans="5:6" ht="17" x14ac:dyDescent="0.35">
      <c r="E108" s="22" t="s">
        <v>24</v>
      </c>
      <c r="F108" s="25">
        <f>+G95</f>
        <v>670.31</v>
      </c>
    </row>
    <row r="109" spans="5:6" x14ac:dyDescent="0.35">
      <c r="E109" s="22" t="s">
        <v>25</v>
      </c>
      <c r="F109" s="24">
        <f>SUM(F107:F108)</f>
        <v>1182.6599999999999</v>
      </c>
    </row>
    <row r="110" spans="5:6" x14ac:dyDescent="0.35">
      <c r="E110" s="22" t="s">
        <v>26</v>
      </c>
      <c r="F110" s="26">
        <f>+F107*0.15</f>
        <v>76.852500000000006</v>
      </c>
    </row>
    <row r="111" spans="5:6" x14ac:dyDescent="0.35">
      <c r="E111" s="22" t="s">
        <v>27</v>
      </c>
      <c r="F111" s="26">
        <f>+I95</f>
        <v>0</v>
      </c>
    </row>
    <row r="112" spans="5:6" x14ac:dyDescent="0.35">
      <c r="E112" s="22" t="s">
        <v>28</v>
      </c>
      <c r="F112" s="27">
        <f>+F106-F110-F111</f>
        <v>-76.852500000000006</v>
      </c>
    </row>
    <row r="113" spans="5:6" x14ac:dyDescent="0.35">
      <c r="E113" s="22" t="s">
        <v>29</v>
      </c>
      <c r="F113" s="27">
        <v>0</v>
      </c>
    </row>
    <row r="114" spans="5:6" x14ac:dyDescent="0.35">
      <c r="E114" s="22" t="s">
        <v>30</v>
      </c>
      <c r="F114" s="27">
        <v>18237.68</v>
      </c>
    </row>
    <row r="115" spans="5:6" x14ac:dyDescent="0.35">
      <c r="E115" s="22" t="s">
        <v>31</v>
      </c>
      <c r="F115" s="27">
        <v>0</v>
      </c>
    </row>
    <row r="116" spans="5:6" ht="15.5" x14ac:dyDescent="0.35">
      <c r="E116" s="22" t="s">
        <v>32</v>
      </c>
      <c r="F116" s="28">
        <f>+F112-F113-F114-F115</f>
        <v>-18314.532500000001</v>
      </c>
    </row>
  </sheetData>
  <mergeCells count="7">
    <mergeCell ref="M26:M27"/>
    <mergeCell ref="E2:G2"/>
    <mergeCell ref="E3:G3"/>
    <mergeCell ref="E4:G4"/>
    <mergeCell ref="B6:G6"/>
    <mergeCell ref="I6:I7"/>
    <mergeCell ref="B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6E3-9C38-462D-9694-8D898C716C0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Enero_2025</vt:lpstr>
      <vt:lpstr>Febrero_2025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HTS</dc:creator>
  <cp:lastModifiedBy>JAIRO MOISÉS JUÁREZ MÉNDEZ</cp:lastModifiedBy>
  <dcterms:created xsi:type="dcterms:W3CDTF">2023-04-29T15:27:42Z</dcterms:created>
  <dcterms:modified xsi:type="dcterms:W3CDTF">2025-02-10T18:22:04Z</dcterms:modified>
</cp:coreProperties>
</file>