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geotech\Desktop\Water Resource\HW3-redo\"/>
    </mc:Choice>
  </mc:AlternateContent>
  <xr:revisionPtr revIDLastSave="0" documentId="8_{AE0CAA31-55D5-4395-A840-F85BE92F880D}" xr6:coauthVersionLast="36" xr6:coauthVersionMax="36" xr10:uidLastSave="{00000000-0000-0000-0000-000000000000}"/>
  <bookViews>
    <workbookView xWindow="0" yWindow="0" windowWidth="24000" windowHeight="8835" firstSheet="1" activeTab="3" xr2:uid="{00000000-000D-0000-FFFF-FFFF00000000}"/>
  </bookViews>
  <sheets>
    <sheet name="Excel Solver-Example1" sheetId="4" r:id="rId1"/>
    <sheet name="Answer Report 1" sheetId="6" r:id="rId2"/>
    <sheet name="Sensitivity Report 1" sheetId="7" r:id="rId3"/>
    <sheet name="Excel Solver-Example2" sheetId="5" r:id="rId4"/>
  </sheets>
  <definedNames>
    <definedName name="solver_adj" localSheetId="3" hidden="1">'Excel Solver-Example2'!$B$21:$C$21</definedName>
    <definedName name="solver_cvg" localSheetId="0" hidden="1">0.0001</definedName>
    <definedName name="solver_cvg" localSheetId="3" hidden="1">0.0001</definedName>
    <definedName name="solver_drv" localSheetId="0" hidden="1">2</definedName>
    <definedName name="solver_drv" localSheetId="3" hidden="1">2</definedName>
    <definedName name="solver_eng" localSheetId="0" hidden="1">1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'Excel Solver-Example1'!$D$16</definedName>
    <definedName name="solver_lhs1" localSheetId="3" hidden="1">'Excel Solver-Example2'!$D$17</definedName>
    <definedName name="solver_lhs2" localSheetId="0" hidden="1">'Excel Solver-Example1'!$D$16</definedName>
    <definedName name="solver_lhs2" localSheetId="3" hidden="1">'Excel Solver-Example2'!$D$18</definedName>
    <definedName name="solver_lhs3" localSheetId="0" hidden="1">'Excel Solver-Example1'!$D$17</definedName>
    <definedName name="solver_lhs3" localSheetId="3" hidden="1">'Excel Solver-Example2'!$D$19</definedName>
    <definedName name="solver_lhs4" localSheetId="3" hidden="1">'Excel Solver-Example2'!$D$20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4</definedName>
    <definedName name="solver_nwt" localSheetId="0" hidden="1">1</definedName>
    <definedName name="solver_nwt" localSheetId="3" hidden="1">1</definedName>
    <definedName name="solver_opt" localSheetId="3" hidden="1">'Excel Solver-Example2'!$B$22</definedName>
    <definedName name="solver_pre" localSheetId="0" hidden="1">0.000001</definedName>
    <definedName name="solver_pre" localSheetId="3" hidden="1">0.000001</definedName>
    <definedName name="solver_rbv" localSheetId="0" hidden="1">2</definedName>
    <definedName name="solver_rbv" localSheetId="3" hidden="1">2</definedName>
    <definedName name="solver_rel1" localSheetId="0" hidden="1">1</definedName>
    <definedName name="solver_rel1" localSheetId="3" hidden="1">1</definedName>
    <definedName name="solver_rel2" localSheetId="0" hidden="1">1</definedName>
    <definedName name="solver_rel2" localSheetId="3" hidden="1">1</definedName>
    <definedName name="solver_rel3" localSheetId="0" hidden="1">1</definedName>
    <definedName name="solver_rel3" localSheetId="3" hidden="1">1</definedName>
    <definedName name="solver_rel4" localSheetId="3" hidden="1">1</definedName>
    <definedName name="solver_rhs1" localSheetId="0" hidden="1">'Excel Solver-Example1'!$E$16</definedName>
    <definedName name="solver_rhs1" localSheetId="3" hidden="1">'Excel Solver-Example2'!$E$17</definedName>
    <definedName name="solver_rhs2" localSheetId="0" hidden="1">'Excel Solver-Example1'!$E$16</definedName>
    <definedName name="solver_rhs2" localSheetId="3" hidden="1">'Excel Solver-Example2'!$E$18</definedName>
    <definedName name="solver_rhs3" localSheetId="0" hidden="1">'Excel Solver-Example1'!$E$17</definedName>
    <definedName name="solver_rhs3" localSheetId="3" hidden="1">'Excel Solver-Example2'!$E$19</definedName>
    <definedName name="solver_rhs4" localSheetId="3" hidden="1">'Excel Solver-Example2'!$E$20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2</definedName>
    <definedName name="solver_scl" localSheetId="3" hidden="1">2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5" l="1"/>
  <c r="D20" i="5"/>
  <c r="I10" i="5" l="1"/>
  <c r="R5" i="5"/>
  <c r="M11" i="5"/>
  <c r="M12" i="5"/>
  <c r="Q5" i="5"/>
  <c r="M13" i="5" l="1"/>
  <c r="L12" i="5"/>
  <c r="L22" i="5"/>
  <c r="L11" i="5"/>
  <c r="H10" i="5"/>
  <c r="J10" i="5" s="1"/>
  <c r="L3" i="5"/>
  <c r="Q6" i="5" s="1"/>
  <c r="M10" i="5"/>
  <c r="L10" i="5"/>
  <c r="B22" i="5"/>
  <c r="N11" i="5" l="1"/>
  <c r="D15" i="4"/>
  <c r="D18" i="5" l="1"/>
  <c r="D17" i="5"/>
  <c r="D16" i="4" l="1"/>
</calcChain>
</file>

<file path=xl/sharedStrings.xml><?xml version="1.0" encoding="utf-8"?>
<sst xmlns="http://schemas.openxmlformats.org/spreadsheetml/2006/main" count="185" uniqueCount="125">
  <si>
    <t>Item</t>
  </si>
  <si>
    <t>NA</t>
  </si>
  <si>
    <t>1. Set up the problem data in Table Form</t>
  </si>
  <si>
    <t>Objective function coefficient ($/plant)</t>
  </si>
  <si>
    <t>Water Constraint (gal/plant)</t>
  </si>
  <si>
    <t>Land constraint (sq ft/plant)</t>
  </si>
  <si>
    <t>Eggplant</t>
  </si>
  <si>
    <t>Tomato</t>
  </si>
  <si>
    <t>Decision variable values (plants)</t>
  </si>
  <si>
    <t>Objective function value ($)</t>
  </si>
  <si>
    <t>(initial start point)</t>
  </si>
  <si>
    <t>2. Make Solver Add-In active</t>
  </si>
  <si>
    <r>
      <t xml:space="preserve">    A. Select </t>
    </r>
    <r>
      <rPr>
        <b/>
        <sz val="11"/>
        <color theme="1"/>
        <rFont val="Calibri"/>
        <family val="2"/>
        <scheme val="minor"/>
      </rPr>
      <t>File</t>
    </r>
    <r>
      <rPr>
        <sz val="11"/>
        <color theme="1"/>
        <rFont val="Calibri"/>
        <family val="2"/>
        <scheme val="minor"/>
      </rPr>
      <t xml:space="preserve"> menu =&gt; </t>
    </r>
    <r>
      <rPr>
        <b/>
        <sz val="11"/>
        <color theme="1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 xml:space="preserve"> =&gt; </t>
    </r>
    <r>
      <rPr>
        <b/>
        <sz val="11"/>
        <color theme="1"/>
        <rFont val="Calibri"/>
        <family val="2"/>
        <scheme val="minor"/>
      </rPr>
      <t>Add-Ins</t>
    </r>
    <r>
      <rPr>
        <sz val="11"/>
        <color theme="1"/>
        <rFont val="Calibri"/>
        <family val="2"/>
        <scheme val="minor"/>
      </rPr>
      <t xml:space="preserve">.  At bottom under </t>
    </r>
    <r>
      <rPr>
        <b/>
        <sz val="11"/>
        <color theme="1"/>
        <rFont val="Calibri"/>
        <family val="2"/>
        <scheme val="minor"/>
      </rPr>
      <t>Manage</t>
    </r>
    <r>
      <rPr>
        <sz val="11"/>
        <color theme="1"/>
        <rFont val="Calibri"/>
        <family val="2"/>
        <scheme val="minor"/>
      </rPr>
      <t xml:space="preserve">, select </t>
    </r>
    <r>
      <rPr>
        <i/>
        <sz val="11"/>
        <color theme="1"/>
        <rFont val="Calibri"/>
        <family val="2"/>
        <scheme val="minor"/>
      </rPr>
      <t>Excel Add-Ins</t>
    </r>
    <r>
      <rPr>
        <sz val="11"/>
        <color theme="1"/>
        <rFont val="Calibri"/>
        <family val="2"/>
        <scheme val="minor"/>
      </rPr>
      <t xml:space="preserve">, then click </t>
    </r>
    <r>
      <rPr>
        <b/>
        <sz val="11"/>
        <color theme="1"/>
        <rFont val="Calibri"/>
        <family val="2"/>
        <scheme val="minor"/>
      </rPr>
      <t>Go…</t>
    </r>
    <r>
      <rPr>
        <sz val="11"/>
        <color theme="1"/>
        <rFont val="Calibri"/>
        <family val="2"/>
        <scheme val="minor"/>
      </rPr>
      <t xml:space="preserve"> button.</t>
    </r>
  </si>
  <si>
    <r>
      <t xml:space="preserve">    B. In the  </t>
    </r>
    <r>
      <rPr>
        <b/>
        <sz val="11"/>
        <color theme="1"/>
        <rFont val="Calibri"/>
        <family val="2"/>
        <scheme val="minor"/>
      </rPr>
      <t>Add-Ins</t>
    </r>
    <r>
      <rPr>
        <sz val="11"/>
        <color theme="1"/>
        <rFont val="Calibri"/>
        <family val="2"/>
        <scheme val="minor"/>
      </rPr>
      <t xml:space="preserve"> window, check </t>
    </r>
    <r>
      <rPr>
        <i/>
        <sz val="11"/>
        <color theme="1"/>
        <rFont val="Calibri"/>
        <family val="2"/>
        <scheme val="minor"/>
      </rPr>
      <t>Solver Add-In</t>
    </r>
    <r>
      <rPr>
        <sz val="11"/>
        <color theme="1"/>
        <rFont val="Calibri"/>
        <family val="2"/>
        <scheme val="minor"/>
      </rPr>
      <t xml:space="preserve"> and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</si>
  <si>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t>3. Enter problem data into Solver</t>
  </si>
  <si>
    <r>
      <t xml:space="preserve">    A. For </t>
    </r>
    <r>
      <rPr>
        <b/>
        <sz val="11"/>
        <color theme="1"/>
        <rFont val="Calibri"/>
        <family val="2"/>
        <scheme val="minor"/>
      </rPr>
      <t>Set Objective</t>
    </r>
    <r>
      <rPr>
        <sz val="11"/>
        <color theme="1"/>
        <rFont val="Calibri"/>
        <family val="2"/>
        <scheme val="minor"/>
      </rPr>
      <t>, enter cell with objective function value (B17)</t>
    </r>
  </si>
  <si>
    <r>
      <t xml:space="preserve">    B. Set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to the desired direction (Max)</t>
    </r>
  </si>
  <si>
    <r>
      <t xml:space="preserve">    C. Enter range for cells with decision variable values in </t>
    </r>
    <r>
      <rPr>
        <b/>
        <sz val="11"/>
        <color theme="1"/>
        <rFont val="Calibri"/>
        <family val="2"/>
        <scheme val="minor"/>
      </rPr>
      <t>By Changing Variable Cells</t>
    </r>
    <r>
      <rPr>
        <sz val="11"/>
        <color theme="1"/>
        <rFont val="Calibri"/>
        <family val="2"/>
        <scheme val="minor"/>
      </rPr>
      <t>:</t>
    </r>
  </si>
  <si>
    <r>
      <t xml:space="preserve">    D. Under </t>
    </r>
    <r>
      <rPr>
        <b/>
        <sz val="11"/>
        <color theme="1"/>
        <rFont val="Calibri"/>
        <family val="2"/>
        <scheme val="minor"/>
      </rPr>
      <t>Subject to the Contraints</t>
    </r>
    <r>
      <rPr>
        <sz val="11"/>
        <color theme="1"/>
        <rFont val="Calibri"/>
        <family val="2"/>
        <scheme val="minor"/>
      </rPr>
      <t xml:space="preserve">, click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and enter cells with left- and right-hand side values</t>
    </r>
  </si>
  <si>
    <r>
      <t xml:space="preserve">    E. Leave </t>
    </r>
    <r>
      <rPr>
        <b/>
        <sz val="11"/>
        <color theme="1"/>
        <rFont val="Calibri"/>
        <family val="2"/>
        <scheme val="minor"/>
      </rPr>
      <t>Make unconstrained variables non-negative</t>
    </r>
    <r>
      <rPr>
        <sz val="11"/>
        <color theme="1"/>
        <rFont val="Calibri"/>
        <family val="2"/>
        <scheme val="minor"/>
      </rPr>
      <t xml:space="preserve"> checked (why?)</t>
    </r>
  </si>
  <si>
    <r>
      <t xml:space="preserve">    F. Set </t>
    </r>
    <r>
      <rPr>
        <b/>
        <sz val="11"/>
        <color theme="1"/>
        <rFont val="Calibri"/>
        <family val="2"/>
        <scheme val="minor"/>
      </rPr>
      <t>Select a Solving Method</t>
    </r>
    <r>
      <rPr>
        <sz val="11"/>
        <color theme="1"/>
        <rFont val="Calibri"/>
        <family val="2"/>
        <scheme val="minor"/>
      </rPr>
      <t xml:space="preserve"> to the appropriate method (Simplex LP)</t>
    </r>
  </si>
  <si>
    <r>
      <t xml:space="preserve">    G. Click </t>
    </r>
    <r>
      <rPr>
        <b/>
        <sz val="11"/>
        <color theme="1"/>
        <rFont val="Calibri"/>
        <family val="2"/>
        <scheme val="minor"/>
      </rPr>
      <t>Solve</t>
    </r>
  </si>
  <si>
    <r>
      <t xml:space="preserve">    F. In the </t>
    </r>
    <r>
      <rPr>
        <b/>
        <sz val="11"/>
        <color theme="1"/>
        <rFont val="Calibri"/>
        <family val="2"/>
        <scheme val="minor"/>
      </rPr>
      <t>Solver Results</t>
    </r>
    <r>
      <rPr>
        <sz val="11"/>
        <color theme="1"/>
        <rFont val="Calibri"/>
        <family val="2"/>
        <scheme val="minor"/>
      </rPr>
      <t xml:space="preserve"> window, under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, select </t>
    </r>
    <r>
      <rPr>
        <i/>
        <sz val="11"/>
        <color theme="1"/>
        <rFont val="Calibri"/>
        <family val="2"/>
        <scheme val="minor"/>
      </rPr>
      <t>Answer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Sensitivity</t>
    </r>
    <r>
      <rPr>
        <sz val="11"/>
        <color theme="1"/>
        <rFont val="Calibri"/>
        <family val="2"/>
        <scheme val="minor"/>
      </rPr>
      <t xml:space="preserve">. Then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</si>
  <si>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t>4. Interpret results</t>
  </si>
  <si>
    <t>b (RHS)</t>
  </si>
  <si>
    <t>Problem Formulation</t>
  </si>
  <si>
    <r>
      <t>Max Z = 6X</t>
    </r>
    <r>
      <rPr>
        <vertAlign val="subscript"/>
        <sz val="12"/>
        <color theme="1"/>
        <rFont val="Times New Roman"/>
        <family val="1"/>
      </rPr>
      <t>egg</t>
    </r>
    <r>
      <rPr>
        <sz val="12"/>
        <color theme="1"/>
        <rFont val="Times New Roman"/>
        <family val="1"/>
      </rPr>
      <t xml:space="preserve"> + 7 X</t>
    </r>
    <r>
      <rPr>
        <vertAlign val="subscript"/>
        <sz val="12"/>
        <color theme="1"/>
        <rFont val="Times New Roman"/>
        <family val="1"/>
      </rPr>
      <t>tom</t>
    </r>
  </si>
  <si>
    <r>
      <t>S.T.    1000 X</t>
    </r>
    <r>
      <rPr>
        <vertAlign val="subscript"/>
        <sz val="12"/>
        <color theme="1"/>
        <rFont val="Times New Roman"/>
        <family val="1"/>
      </rPr>
      <t>egg</t>
    </r>
    <r>
      <rPr>
        <sz val="12"/>
        <color theme="1"/>
        <rFont val="Times New Roman"/>
        <family val="1"/>
      </rPr>
      <t xml:space="preserve"> + 2000 X</t>
    </r>
    <r>
      <rPr>
        <vertAlign val="subscript"/>
        <sz val="12"/>
        <color theme="1"/>
        <rFont val="Times New Roman"/>
        <family val="1"/>
      </rPr>
      <t>tom</t>
    </r>
    <r>
      <rPr>
        <sz val="12"/>
        <color theme="1"/>
        <rFont val="Times New Roman"/>
        <family val="1"/>
      </rPr>
      <t xml:space="preserve"> &lt;= 4,000,000    (gal water)</t>
    </r>
  </si>
  <si>
    <r>
      <t xml:space="preserve">                 4 X</t>
    </r>
    <r>
      <rPr>
        <vertAlign val="subscript"/>
        <sz val="12"/>
        <color theme="1"/>
        <rFont val="Times New Roman"/>
        <family val="1"/>
      </rPr>
      <t>egg</t>
    </r>
    <r>
      <rPr>
        <sz val="12"/>
        <color theme="1"/>
        <rFont val="Times New Roman"/>
        <family val="1"/>
      </rPr>
      <t xml:space="preserve"> + 3 X</t>
    </r>
    <r>
      <rPr>
        <vertAlign val="subscript"/>
        <sz val="12"/>
        <color theme="1"/>
        <rFont val="Times New Roman"/>
        <family val="1"/>
      </rPr>
      <t>tom</t>
    </r>
    <r>
      <rPr>
        <sz val="12"/>
        <color theme="1"/>
        <rFont val="Times New Roman"/>
        <family val="1"/>
      </rPr>
      <t>&lt;= 12,000   (sq ft land)</t>
    </r>
  </si>
  <si>
    <r>
      <t xml:space="preserve">                 5 X</t>
    </r>
    <r>
      <rPr>
        <vertAlign val="subscript"/>
        <sz val="12"/>
        <color theme="1"/>
        <rFont val="Times New Roman"/>
        <family val="1"/>
      </rPr>
      <t>egg</t>
    </r>
    <r>
      <rPr>
        <sz val="12"/>
        <color theme="1"/>
        <rFont val="Times New Roman"/>
        <family val="1"/>
      </rPr>
      <t xml:space="preserve"> + 2.5 X</t>
    </r>
    <r>
      <rPr>
        <vertAlign val="subscript"/>
        <sz val="12"/>
        <color theme="1"/>
        <rFont val="Times New Roman"/>
        <family val="1"/>
      </rPr>
      <t>tom</t>
    </r>
    <r>
      <rPr>
        <sz val="12"/>
        <color theme="1"/>
        <rFont val="Times New Roman"/>
        <family val="1"/>
      </rPr>
      <t xml:space="preserve"> &lt;= 17,500   (hours labor)</t>
    </r>
  </si>
  <si>
    <t>Excel solver does not need the problem formulation in conatonical form!</t>
  </si>
  <si>
    <r>
      <t xml:space="preserve">    C. On the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Ribbon under </t>
    </r>
    <r>
      <rPr>
        <i/>
        <sz val="11"/>
        <color theme="1"/>
        <rFont val="Calibri"/>
        <family val="2"/>
        <scheme val="minor"/>
      </rPr>
      <t>Analysis</t>
    </r>
    <r>
      <rPr>
        <sz val="11"/>
        <color theme="1"/>
        <rFont val="Calibri"/>
        <family val="2"/>
        <scheme val="minor"/>
      </rPr>
      <t xml:space="preserve">, click </t>
    </r>
    <r>
      <rPr>
        <i/>
        <sz val="11"/>
        <color theme="1"/>
        <rFont val="Calibri"/>
        <family val="2"/>
        <scheme val="minor"/>
      </rPr>
      <t>Solver</t>
    </r>
    <r>
      <rPr>
        <sz val="11"/>
        <color theme="1"/>
        <rFont val="Calibri"/>
        <family val="2"/>
        <scheme val="minor"/>
      </rPr>
      <t>.</t>
    </r>
  </si>
  <si>
    <t>Figure 1. All solver parameters set and ready to Solve!</t>
  </si>
  <si>
    <t>Use Excel Solver to solve the Tomato-Eggplant problem</t>
  </si>
  <si>
    <t>This is the initial start point, a basic feasible solution</t>
  </si>
  <si>
    <t>Enter as a formula of the objective function coefficients and decision variables. You can use SUMPRODUCT</t>
  </si>
  <si>
    <r>
      <t xml:space="preserve">    F. Set Select a </t>
    </r>
    <r>
      <rPr>
        <b/>
        <sz val="11"/>
        <color theme="1"/>
        <rFont val="Calibri"/>
        <family val="2"/>
        <scheme val="minor"/>
      </rPr>
      <t>Solving Method</t>
    </r>
    <r>
      <rPr>
        <sz val="11"/>
        <color theme="1"/>
        <rFont val="Calibri"/>
        <family val="2"/>
        <scheme val="minor"/>
      </rPr>
      <t xml:space="preserve"> to</t>
    </r>
    <r>
      <rPr>
        <i/>
        <sz val="11"/>
        <color theme="1"/>
        <rFont val="Calibri"/>
        <family val="2"/>
        <scheme val="minor"/>
      </rPr>
      <t xml:space="preserve"> Simplex LP</t>
    </r>
    <r>
      <rPr>
        <sz val="11"/>
        <color theme="1"/>
        <rFont val="Calibri"/>
        <family val="2"/>
        <scheme val="minor"/>
      </rPr>
      <t xml:space="preserve"> (later in the semester we will use other methods)</t>
    </r>
  </si>
  <si>
    <t xml:space="preserve">    A. What is the optimal objective function value? (HINT: look in the cell you specified in Step 3A)</t>
  </si>
  <si>
    <t xml:space="preserve">    B. What are the optimal decision variable values? (HINT: look in the cells you specified in Step 3C)</t>
  </si>
  <si>
    <t>Example 2. Use Excel to solve Tomato-Eggplant Problem with an additional Labor Constraint</t>
  </si>
  <si>
    <t>Enter data valus in orange background cells</t>
  </si>
  <si>
    <t>Enter formulas in grey background cells with orange text</t>
  </si>
  <si>
    <t>Left-Hand Side Value</t>
  </si>
  <si>
    <t>Enter formulas for grey background cells with orange text (calculation cells)</t>
  </si>
  <si>
    <r>
      <t xml:space="preserve">    D. We will interpret results in the </t>
    </r>
    <r>
      <rPr>
        <i/>
        <sz val="11"/>
        <color theme="1"/>
        <rFont val="Calibri"/>
        <family val="2"/>
        <scheme val="minor"/>
      </rPr>
      <t xml:space="preserve">Sensitivity Report </t>
    </r>
    <r>
      <rPr>
        <sz val="11"/>
        <color theme="1"/>
        <rFont val="Calibri"/>
        <family val="2"/>
        <scheme val="minor"/>
      </rPr>
      <t>in class</t>
    </r>
  </si>
  <si>
    <r>
      <t xml:space="preserve">    C. On the new </t>
    </r>
    <r>
      <rPr>
        <i/>
        <sz val="11"/>
        <color theme="1"/>
        <rFont val="Calibri"/>
        <family val="2"/>
        <scheme val="minor"/>
      </rPr>
      <t xml:space="preserve">Answer Report </t>
    </r>
    <r>
      <rPr>
        <sz val="11"/>
        <color theme="1"/>
        <rFont val="Calibri"/>
        <family val="2"/>
        <scheme val="minor"/>
      </rPr>
      <t>worksheet, what are the slack values for the constraints? What do these values mean?</t>
    </r>
  </si>
  <si>
    <t>Marketing</t>
  </si>
  <si>
    <r>
      <t>Max Z = 6X</t>
    </r>
    <r>
      <rPr>
        <vertAlign val="subscript"/>
        <sz val="12"/>
        <color theme="1"/>
        <rFont val="Times New Roman"/>
        <family val="1"/>
      </rPr>
      <t>Rounds</t>
    </r>
    <r>
      <rPr>
        <sz val="12"/>
        <color theme="1"/>
        <rFont val="Times New Roman"/>
        <family val="1"/>
      </rPr>
      <t xml:space="preserve"> + 7 Y</t>
    </r>
    <r>
      <rPr>
        <vertAlign val="subscript"/>
        <sz val="12"/>
        <color theme="1"/>
        <rFont val="Times New Roman"/>
        <family val="1"/>
      </rPr>
      <t>irr-Fix</t>
    </r>
  </si>
  <si>
    <t>X</t>
  </si>
  <si>
    <t>Rounds</t>
  </si>
  <si>
    <t>Y</t>
  </si>
  <si>
    <t>Microsoft Excel 16.0 Answer Report</t>
  </si>
  <si>
    <t>Worksheet: [ExcelSolverExamples.xlsx]Excel Solver-Example2</t>
  </si>
  <si>
    <t>Report Created: 12/8/2020 8:00:54 PM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</si>
  <si>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</si>
  <si>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</si>
  <si>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</si>
  <si>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</si>
  <si>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</si>
  <si>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</si>
  <si>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</si>
  <si>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</si>
  <si>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</si>
  <si>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</si>
  <si>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</si>
  <si>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</si>
  <si>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</si>
  <si>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</si>
  <si>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</si>
  <si>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</si>
  <si>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</si>
  <si>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</si>
  <si>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</si>
  <si>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</si>
  <si>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$B$21</t>
  </si>
  <si>
    <t>Objective function value ($) Marketing</t>
  </si>
  <si>
    <t>$B$20</t>
  </si>
  <si>
    <t>Decision variable values (plants) Marketing</t>
  </si>
  <si>
    <t>Contin</t>
  </si>
  <si>
    <t>$C$20</t>
  </si>
  <si>
    <t>Decision variable values (plants) Irr-Fix</t>
  </si>
  <si>
    <t>$D$17</t>
  </si>
  <si>
    <t>Water Constraint ($/round Left-Hand Side Value</t>
  </si>
  <si>
    <t>$D$17&lt;=$E$17</t>
  </si>
  <si>
    <t>Binding</t>
  </si>
  <si>
    <t>$D$18</t>
  </si>
  <si>
    <t>Land constraint (sq ft/round Left-Hand Side Value</t>
  </si>
  <si>
    <t>$D$18&lt;=$E$18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</si>
  <si>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</si>
  <si>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</si>
  <si>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</si>
  <si>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</si>
  <si>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</si>
  <si>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</si>
  <si>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</si>
  <si>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</si>
  <si>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</si>
  <si>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</si>
  <si>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</si>
  <si>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</si>
  <si>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</si>
  <si>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</si>
  <si>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Objective function coefficient ($/round)</t>
  </si>
  <si>
    <t>Spending$/round</t>
  </si>
  <si>
    <t>Return $/round</t>
  </si>
  <si>
    <t>Irr System</t>
  </si>
  <si>
    <t>Spending $/round</t>
  </si>
  <si>
    <t>return $/round</t>
  </si>
  <si>
    <t>Full golf course</t>
  </si>
  <si>
    <t>Cap</t>
  </si>
  <si>
    <t>Decision variable values (rounds)</t>
  </si>
  <si>
    <t>2016 Rounds Played</t>
  </si>
  <si>
    <t>Rounds Breakeven</t>
  </si>
  <si>
    <t>Rounds limitation</t>
  </si>
  <si>
    <t>Gross</t>
  </si>
  <si>
    <t>net</t>
  </si>
  <si>
    <t>Irrigation</t>
  </si>
  <si>
    <t>Net</t>
  </si>
  <si>
    <t>irrigating</t>
  </si>
  <si>
    <t>Hay</t>
  </si>
  <si>
    <t>Grain</t>
  </si>
  <si>
    <t>June</t>
  </si>
  <si>
    <t>July</t>
  </si>
  <si>
    <t>August</t>
  </si>
  <si>
    <t>Max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</si>
</sst>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0" fontId="6" fillId="3" borderId="4" applyNumberFormat="0" applyAlignment="0" applyProtection="0"/>
    <xf numFmtId="0" fontId="7" fillId="4" borderId="4" applyNumberFormat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3" fontId="2" fillId="2" borderId="2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8" fillId="3" borderId="4" xfId="1" applyFont="1"/>
    <xf numFmtId="0" fontId="9" fillId="3" borderId="4" xfId="1" applyFont="1"/>
    <xf numFmtId="3" fontId="7" fillId="4" borderId="4" xfId="2" applyNumberFormat="1" applyAlignment="1">
      <alignment horizontal="center" vertical="center" wrapText="1"/>
    </xf>
    <xf numFmtId="0" fontId="7" fillId="4" borderId="4" xfId="2" applyAlignment="1">
      <alignment horizontal="center"/>
    </xf>
    <xf numFmtId="0" fontId="7" fillId="4" borderId="4" xfId="2"/>
    <xf numFmtId="0" fontId="10" fillId="4" borderId="4" xfId="2" applyFont="1"/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1" fillId="3" borderId="4" xfId="1" applyFont="1"/>
    <xf numFmtId="0" fontId="6" fillId="3" borderId="4" xfId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Fill="1" applyBorder="1" applyAlignment="1"/>
    <xf numFmtId="0" fontId="13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3" fontId="0" fillId="0" borderId="9" xfId="0" applyNumberFormat="1" applyFill="1" applyBorder="1" applyAlignment="1"/>
    <xf numFmtId="3" fontId="0" fillId="0" borderId="8" xfId="0" applyNumberFormat="1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43" fontId="1" fillId="0" borderId="0" xfId="3" applyFont="1"/>
    <xf numFmtId="44" fontId="0" fillId="0" borderId="0" xfId="4" applyFont="1"/>
    <xf numFmtId="44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5" applyNumberFormat="1" applyFont="1"/>
    <xf numFmtId="43" fontId="1" fillId="0" borderId="2" xfId="3" applyFont="1" applyBorder="1" applyAlignment="1">
      <alignment horizontal="center"/>
    </xf>
    <xf numFmtId="44" fontId="2" fillId="0" borderId="2" xfId="0" applyNumberFormat="1" applyFont="1" applyBorder="1" applyAlignment="1">
      <alignment horizontal="center" vertical="center" wrapText="1"/>
    </xf>
    <xf numFmtId="43" fontId="0" fillId="0" borderId="0" xfId="3" applyFont="1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6">
    <cellStyle name="Calculation" xfId="2" builtinId="22"/>
    <cellStyle name="Comma" xfId="3" builtinId="3"/>
    <cellStyle name="Currency" xfId="4" builtinId="4"/>
    <cellStyle name="Input" xfId="1" builtinId="20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588282</xdr:colOff>
      <xdr:row>20</xdr:row>
      <xdr:rowOff>9977</xdr:rowOff>
    </xdr:from>
    <xdr:to>
      <xdr:col>12</xdr:col>
      <xdr:colOff>580804</xdr:colOff>
      <xdr:row>50</xdr:row>
      <xdr:rowOff>159401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3AF0E8-F2E5-4606-B92B-A62B1EAF7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478" y="4330245"/>
          <a:ext cx="5387301" cy="5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2" zoomScale="140" zoomScaleNormal="140" workbookViewId="0">
      <selection activeCell="B18" sqref="B18"/>
    </sheetView>
  </sheetViews>
  <sheetFormatPr defaultRowHeight="15" x14ac:dyDescent="0.25"/>
  <cols>
    <col min="1" max="1" width="34.42578125" customWidth="1"/>
    <col min="2" max="2" width="10.42578125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</cols>
  <sheetData>
    <row r="1" spans="1:5" s="7" customFormat="1" x14ac:dyDescent="0.25">
      <c r="A1" s="7" t="s">
        <v>33</v>
      </c>
    </row>
    <row r="3" spans="1:5" ht="18.75" x14ac:dyDescent="0.3">
      <c r="A3" s="19" t="s">
        <v>43</v>
      </c>
      <c r="B3" s="19"/>
      <c r="C3" s="19"/>
      <c r="D3" s="19"/>
      <c r="E3" s="19"/>
    </row>
    <row r="5" spans="1:5" s="7" customFormat="1" x14ac:dyDescent="0.25">
      <c r="A5" s="7" t="s">
        <v>25</v>
      </c>
    </row>
    <row r="7" spans="1:5" ht="18.75" x14ac:dyDescent="0.25">
      <c r="A7" s="1" t="s">
        <v>26</v>
      </c>
    </row>
    <row r="8" spans="1:5" ht="18.75" x14ac:dyDescent="0.25">
      <c r="A8" s="1" t="s">
        <v>27</v>
      </c>
    </row>
    <row r="9" spans="1:5" ht="18.75" x14ac:dyDescent="0.25">
      <c r="A9" s="1" t="s">
        <v>28</v>
      </c>
    </row>
    <row r="10" spans="1:5" ht="15.75" x14ac:dyDescent="0.25">
      <c r="A10" s="1" t="s">
        <v>30</v>
      </c>
    </row>
    <row r="11" spans="1:5" ht="15.75" x14ac:dyDescent="0.25">
      <c r="A11" s="1"/>
    </row>
    <row r="12" spans="1:5" ht="16.5" thickBot="1" x14ac:dyDescent="0.3">
      <c r="A12" s="8" t="s">
        <v>2</v>
      </c>
    </row>
    <row r="13" spans="1:5" ht="48" thickTop="1" x14ac:dyDescent="0.25">
      <c r="A13" s="12" t="s">
        <v>0</v>
      </c>
      <c r="B13" s="13" t="s">
        <v>6</v>
      </c>
      <c r="C13" s="13" t="s">
        <v>7</v>
      </c>
      <c r="D13" s="13" t="s">
        <v>42</v>
      </c>
      <c r="E13" s="13" t="s">
        <v>24</v>
      </c>
    </row>
    <row r="14" spans="1:5" ht="31.5" x14ac:dyDescent="0.25">
      <c r="A14" s="4" t="s">
        <v>3</v>
      </c>
      <c r="B14" s="5">
        <v>6</v>
      </c>
      <c r="C14" s="5">
        <v>7</v>
      </c>
      <c r="D14" s="24" t="s">
        <v>1</v>
      </c>
      <c r="E14" s="24" t="s">
        <v>1</v>
      </c>
    </row>
    <row r="15" spans="1:5" ht="15.75" x14ac:dyDescent="0.25">
      <c r="A15" s="3" t="s">
        <v>4</v>
      </c>
      <c r="B15" s="5">
        <v>1000</v>
      </c>
      <c r="C15" s="5">
        <v>2000</v>
      </c>
      <c r="D15" s="16">
        <f>SUMPRODUCT(B15:C15,B$17:C$17)</f>
        <v>0</v>
      </c>
      <c r="E15" s="6">
        <v>4000000</v>
      </c>
    </row>
    <row r="16" spans="1:5" ht="15.75" x14ac:dyDescent="0.25">
      <c r="A16" s="3" t="s">
        <v>5</v>
      </c>
      <c r="B16" s="5">
        <v>4</v>
      </c>
      <c r="C16" s="5">
        <v>3</v>
      </c>
      <c r="D16" s="16">
        <f>SUMPRODUCT(B16:C16,B$17:C$17)</f>
        <v>0</v>
      </c>
      <c r="E16" s="6">
        <v>12000</v>
      </c>
    </row>
    <row r="17" spans="1:6" ht="15.75" x14ac:dyDescent="0.25">
      <c r="A17" s="3" t="s">
        <v>8</v>
      </c>
      <c r="B17" s="2">
        <v>0</v>
      </c>
      <c r="C17" s="2">
        <v>0</v>
      </c>
      <c r="D17" s="24" t="s">
        <v>1</v>
      </c>
      <c r="E17" s="24" t="s">
        <v>1</v>
      </c>
      <c r="F17" t="s">
        <v>34</v>
      </c>
    </row>
    <row r="18" spans="1:6" x14ac:dyDescent="0.25">
      <c r="A18" s="9" t="s">
        <v>9</v>
      </c>
      <c r="B18" s="17"/>
      <c r="C18" s="10"/>
      <c r="D18" s="10"/>
      <c r="E18" s="10"/>
      <c r="F18" t="s">
        <v>35</v>
      </c>
    </row>
    <row r="20" spans="1:6" x14ac:dyDescent="0.25">
      <c r="A20" s="7" t="s">
        <v>11</v>
      </c>
    </row>
    <row r="21" spans="1:6" x14ac:dyDescent="0.25">
      <c r="A21" t="s">
        <v>12</v>
      </c>
    </row>
    <row r="22" spans="1:6" x14ac:dyDescent="0.25">
      <c r="A22" t="s">
        <v>13</v>
      </c>
    </row>
    <row r="23" spans="1:6" x14ac:dyDescent="0.25">
      <c r="A23" t="s">
        <v>31</v>
      </c>
    </row>
    <row r="25" spans="1:6" s="7" customFormat="1" x14ac:dyDescent="0.25">
      <c r="A25" s="14" t="s">
        <v>14</v>
      </c>
    </row>
    <row r="26" spans="1:6" x14ac:dyDescent="0.25">
      <c r="A26" t="s">
        <v>15</v>
      </c>
    </row>
    <row r="27" spans="1:6" x14ac:dyDescent="0.25">
      <c r="A27" t="s">
        <v>16</v>
      </c>
    </row>
    <row r="28" spans="1:6" x14ac:dyDescent="0.25">
      <c r="A28" t="s">
        <v>17</v>
      </c>
    </row>
    <row r="29" spans="1:6" x14ac:dyDescent="0.25">
      <c r="A29" t="s">
        <v>18</v>
      </c>
    </row>
    <row r="30" spans="1:6" x14ac:dyDescent="0.25">
      <c r="A30" t="s">
        <v>19</v>
      </c>
    </row>
    <row r="31" spans="1:6" x14ac:dyDescent="0.25">
      <c r="A31" t="s">
        <v>36</v>
      </c>
    </row>
    <row r="32" spans="1:6" x14ac:dyDescent="0.25">
      <c r="A32" t="s">
        <v>21</v>
      </c>
    </row>
    <row r="33" spans="1:1" x14ac:dyDescent="0.25">
      <c r="A33" t="s">
        <v>22</v>
      </c>
    </row>
    <row r="35" spans="1:1" x14ac:dyDescent="0.25">
      <c r="A35" s="14" t="s">
        <v>23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45</v>
      </c>
    </row>
    <row r="39" spans="1:1" x14ac:dyDescent="0.25">
      <c r="A39" t="s">
        <v>44</v>
      </c>
    </row>
    <row r="53" spans="7:7" x14ac:dyDescent="0.25">
      <c r="G53" s="7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8262-C7AC-4DBD-A6B3-E204844B6B41}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5.7109375" bestFit="1" customWidth="1"/>
    <col min="4" max="4" width="13.7109375" bestFit="1" customWidth="1"/>
    <col min="5" max="5" width="13.42578125" bestFit="1" customWidth="1"/>
    <col min="6" max="6" width="7.7109375" bestFit="1" customWidth="1"/>
    <col min="7" max="7" width="5.42578125" bestFit="1" customWidth="1"/>
  </cols>
  <sheetData>
    <row r="1" spans="1:5" x14ac:dyDescent="0.25">
      <c r="A1" s="7" t="s">
        <v>51</v>
      </c>
    </row>
    <row r="2" spans="1:5" x14ac:dyDescent="0.25">
      <c r="A2" s="7" t="s">
        <v>52</v>
      </c>
    </row>
    <row r="3" spans="1:5" x14ac:dyDescent="0.25">
      <c r="A3" s="7" t="s">
        <v>53</v>
      </c>
    </row>
    <row r="4" spans="1:5" x14ac:dyDescent="0.25">
      <c r="A4" s="7" t="s">
        <v>54</v>
      </c>
    </row>
    <row r="5" spans="1:5" x14ac:dyDescent="0.25">
      <c r="A5" s="7" t="s">
        <v>55</v>
      </c>
    </row>
    <row r="6" spans="1:5" x14ac:dyDescent="0.25">
      <c r="A6" s="7"/>
      <c r="B6" t="s">
        <v>56</v>
      </c>
    </row>
    <row r="7" spans="1:5" x14ac:dyDescent="0.25">
      <c r="A7" s="7"/>
      <c r="B7" t="s">
        <v>57</v>
      </c>
    </row>
    <row r="8" spans="1:5" x14ac:dyDescent="0.25">
      <c r="A8" s="7"/>
      <c r="B8" t="s">
        <v>58</v>
      </c>
    </row>
    <row r="9" spans="1:5" x14ac:dyDescent="0.25">
      <c r="A9" s="7" t="s">
        <v>59</v>
      </c>
    </row>
    <row r="10" spans="1:5" x14ac:dyDescent="0.25">
      <c r="B10" t="s">
        <v>60</v>
      </c>
    </row>
    <row r="11" spans="1:5" x14ac:dyDescent="0.25">
      <c r="B11" t="s">
        <v>61</v>
      </c>
    </row>
    <row r="14" spans="1:5" ht="15.75" thickBot="1" x14ac:dyDescent="0.3">
      <c r="A14" t="s">
        <v>62</v>
      </c>
    </row>
    <row r="15" spans="1:5" ht="15.75" thickBot="1" x14ac:dyDescent="0.3">
      <c r="B15" s="26" t="s">
        <v>63</v>
      </c>
      <c r="C15" s="26" t="s">
        <v>64</v>
      </c>
      <c r="D15" s="26" t="s">
        <v>65</v>
      </c>
      <c r="E15" s="26" t="s">
        <v>66</v>
      </c>
    </row>
    <row r="16" spans="1:5" ht="15.75" thickBot="1" x14ac:dyDescent="0.3">
      <c r="B16" s="25" t="s">
        <v>74</v>
      </c>
      <c r="C16" s="25" t="s">
        <v>75</v>
      </c>
      <c r="D16" s="28">
        <v>0</v>
      </c>
      <c r="E16" s="28">
        <v>18190.109773746073</v>
      </c>
    </row>
    <row r="19" spans="1:7" ht="15.75" thickBot="1" x14ac:dyDescent="0.3">
      <c r="A19" t="s">
        <v>67</v>
      </c>
    </row>
    <row r="20" spans="1:7" ht="15.75" thickBot="1" x14ac:dyDescent="0.3">
      <c r="B20" s="26" t="s">
        <v>63</v>
      </c>
      <c r="C20" s="26" t="s">
        <v>64</v>
      </c>
      <c r="D20" s="26" t="s">
        <v>65</v>
      </c>
      <c r="E20" s="26" t="s">
        <v>66</v>
      </c>
      <c r="F20" s="26" t="s">
        <v>68</v>
      </c>
    </row>
    <row r="21" spans="1:7" x14ac:dyDescent="0.25">
      <c r="B21" s="27" t="s">
        <v>76</v>
      </c>
      <c r="C21" s="27" t="s">
        <v>77</v>
      </c>
      <c r="D21" s="29">
        <v>0</v>
      </c>
      <c r="E21" s="29">
        <v>2942.9670678761781</v>
      </c>
      <c r="F21" s="27" t="s">
        <v>78</v>
      </c>
    </row>
    <row r="22" spans="1:7" ht="15.75" thickBot="1" x14ac:dyDescent="0.3">
      <c r="B22" s="25" t="s">
        <v>79</v>
      </c>
      <c r="C22" s="25" t="s">
        <v>80</v>
      </c>
      <c r="D22" s="28">
        <v>0</v>
      </c>
      <c r="E22" s="28">
        <v>76.043909498429286</v>
      </c>
      <c r="F22" s="25" t="s">
        <v>78</v>
      </c>
    </row>
    <row r="25" spans="1:7" ht="15.75" thickBot="1" x14ac:dyDescent="0.3">
      <c r="A25" t="s">
        <v>69</v>
      </c>
    </row>
    <row r="26" spans="1:7" ht="15.75" thickBot="1" x14ac:dyDescent="0.3">
      <c r="B26" s="26" t="s">
        <v>63</v>
      </c>
      <c r="C26" s="26" t="s">
        <v>64</v>
      </c>
      <c r="D26" s="26" t="s">
        <v>70</v>
      </c>
      <c r="E26" s="26" t="s">
        <v>71</v>
      </c>
      <c r="F26" s="26" t="s">
        <v>72</v>
      </c>
      <c r="G26" s="26" t="s">
        <v>73</v>
      </c>
    </row>
    <row r="27" spans="1:7" x14ac:dyDescent="0.25">
      <c r="B27" s="27" t="s">
        <v>81</v>
      </c>
      <c r="C27" s="27" t="s">
        <v>82</v>
      </c>
      <c r="D27" s="30">
        <v>100000</v>
      </c>
      <c r="E27" s="27" t="s">
        <v>83</v>
      </c>
      <c r="F27" s="27" t="s">
        <v>84</v>
      </c>
      <c r="G27" s="27">
        <v>0</v>
      </c>
    </row>
    <row r="28" spans="1:7" ht="15.75" thickBot="1" x14ac:dyDescent="0.3">
      <c r="B28" s="25" t="s">
        <v>85</v>
      </c>
      <c r="C28" s="25" t="s">
        <v>86</v>
      </c>
      <c r="D28" s="31">
        <v>12000</v>
      </c>
      <c r="E28" s="25" t="s">
        <v>87</v>
      </c>
      <c r="F28" s="25" t="s">
        <v>84</v>
      </c>
      <c r="G28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C242-6CA2-481E-BD90-0840E5763C5D}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5.7109375" bestFit="1" customWidth="1"/>
    <col min="4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7" t="s">
        <v>88</v>
      </c>
    </row>
    <row r="2" spans="1:8" x14ac:dyDescent="0.25">
      <c r="A2" s="7" t="s">
        <v>52</v>
      </c>
    </row>
    <row r="3" spans="1:8" x14ac:dyDescent="0.25">
      <c r="A3" s="7" t="s">
        <v>53</v>
      </c>
    </row>
    <row r="6" spans="1:8" ht="15.75" thickBot="1" x14ac:dyDescent="0.3">
      <c r="A6" t="s">
        <v>67</v>
      </c>
    </row>
    <row r="7" spans="1:8" x14ac:dyDescent="0.25">
      <c r="B7" s="32"/>
      <c r="C7" s="32"/>
      <c r="D7" s="32" t="s">
        <v>89</v>
      </c>
      <c r="E7" s="32" t="s">
        <v>91</v>
      </c>
      <c r="F7" s="32" t="s">
        <v>93</v>
      </c>
      <c r="G7" s="32" t="s">
        <v>95</v>
      </c>
      <c r="H7" s="32" t="s">
        <v>95</v>
      </c>
    </row>
    <row r="8" spans="1:8" ht="15.75" thickBot="1" x14ac:dyDescent="0.3">
      <c r="B8" s="33" t="s">
        <v>63</v>
      </c>
      <c r="C8" s="33" t="s">
        <v>64</v>
      </c>
      <c r="D8" s="33" t="s">
        <v>90</v>
      </c>
      <c r="E8" s="33" t="s">
        <v>92</v>
      </c>
      <c r="F8" s="33" t="s">
        <v>94</v>
      </c>
      <c r="G8" s="33" t="s">
        <v>96</v>
      </c>
      <c r="H8" s="33" t="s">
        <v>97</v>
      </c>
    </row>
    <row r="9" spans="1:8" x14ac:dyDescent="0.25">
      <c r="B9" s="27" t="s">
        <v>76</v>
      </c>
      <c r="C9" s="27" t="s">
        <v>77</v>
      </c>
      <c r="D9" s="27">
        <v>2942.9670678761781</v>
      </c>
      <c r="E9" s="27">
        <v>0</v>
      </c>
      <c r="F9" s="27">
        <v>6</v>
      </c>
      <c r="G9" s="27">
        <v>3.3333333333333321</v>
      </c>
      <c r="H9" s="27">
        <v>5.8504327530876203</v>
      </c>
    </row>
    <row r="10" spans="1:8" ht="15.75" thickBot="1" x14ac:dyDescent="0.3">
      <c r="B10" s="25" t="s">
        <v>79</v>
      </c>
      <c r="C10" s="25" t="s">
        <v>80</v>
      </c>
      <c r="D10" s="25">
        <v>76.043909498429286</v>
      </c>
      <c r="E10" s="25">
        <v>0</v>
      </c>
      <c r="F10" s="25">
        <v>7</v>
      </c>
      <c r="G10" s="25">
        <v>273.81014304291278</v>
      </c>
      <c r="H10" s="25">
        <v>2.4999999999999996</v>
      </c>
    </row>
    <row r="12" spans="1:8" ht="15.75" thickBot="1" x14ac:dyDescent="0.3">
      <c r="A12" t="s">
        <v>69</v>
      </c>
    </row>
    <row r="13" spans="1:8" x14ac:dyDescent="0.25">
      <c r="B13" s="32"/>
      <c r="C13" s="32"/>
      <c r="D13" s="32" t="s">
        <v>89</v>
      </c>
      <c r="E13" s="32" t="s">
        <v>98</v>
      </c>
      <c r="F13" s="32" t="s">
        <v>100</v>
      </c>
      <c r="G13" s="32" t="s">
        <v>95</v>
      </c>
      <c r="H13" s="32" t="s">
        <v>95</v>
      </c>
    </row>
    <row r="14" spans="1:8" ht="15.75" thickBot="1" x14ac:dyDescent="0.3">
      <c r="B14" s="33" t="s">
        <v>63</v>
      </c>
      <c r="C14" s="33" t="s">
        <v>64</v>
      </c>
      <c r="D14" s="33" t="s">
        <v>90</v>
      </c>
      <c r="E14" s="33" t="s">
        <v>99</v>
      </c>
      <c r="F14" s="33" t="s">
        <v>101</v>
      </c>
      <c r="G14" s="33" t="s">
        <v>96</v>
      </c>
      <c r="H14" s="33" t="s">
        <v>97</v>
      </c>
    </row>
    <row r="15" spans="1:8" x14ac:dyDescent="0.25">
      <c r="B15" s="27" t="s">
        <v>81</v>
      </c>
      <c r="C15" s="27" t="s">
        <v>82</v>
      </c>
      <c r="D15" s="27">
        <v>100000</v>
      </c>
      <c r="E15" s="27">
        <v>3.5297024460837949E-3</v>
      </c>
      <c r="F15" s="27">
        <v>100000</v>
      </c>
      <c r="G15" s="27">
        <v>2779239.9999999995</v>
      </c>
      <c r="H15" s="27">
        <v>53860</v>
      </c>
    </row>
    <row r="16" spans="1:8" ht="15.75" thickBot="1" x14ac:dyDescent="0.3">
      <c r="B16" s="25" t="s">
        <v>85</v>
      </c>
      <c r="C16" s="25" t="s">
        <v>86</v>
      </c>
      <c r="D16" s="25">
        <v>12000</v>
      </c>
      <c r="E16" s="25">
        <v>1.4864282940948079</v>
      </c>
      <c r="F16" s="25">
        <v>12000</v>
      </c>
      <c r="G16" s="25">
        <v>14007.802340702206</v>
      </c>
      <c r="H16" s="25">
        <v>11583.223350606409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abSelected="1" zoomScale="85" zoomScaleNormal="85" workbookViewId="0">
      <selection activeCell="B22" sqref="B22"/>
    </sheetView>
  </sheetViews>
  <sheetFormatPr defaultRowHeight="15" x14ac:dyDescent="0.25"/>
  <cols>
    <col min="1" max="1" width="30.42578125" customWidth="1"/>
    <col min="2" max="2" width="14.140625" bestFit="1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  <col min="12" max="12" width="17" bestFit="1" customWidth="1"/>
    <col min="13" max="13" width="14.28515625" bestFit="1" customWidth="1"/>
    <col min="15" max="15" width="18.85546875" bestFit="1" customWidth="1"/>
    <col min="16" max="16" width="10.42578125" bestFit="1" customWidth="1"/>
    <col min="17" max="17" width="10.5703125" bestFit="1" customWidth="1"/>
    <col min="18" max="18" width="9.5703125" bestFit="1" customWidth="1"/>
  </cols>
  <sheetData>
    <row r="1" spans="1:18" s="7" customFormat="1" x14ac:dyDescent="0.25">
      <c r="A1" s="7" t="s">
        <v>39</v>
      </c>
    </row>
    <row r="2" spans="1:18" x14ac:dyDescent="0.25">
      <c r="Q2" t="s">
        <v>118</v>
      </c>
      <c r="R2" t="s">
        <v>46</v>
      </c>
    </row>
    <row r="3" spans="1:18" ht="18.75" x14ac:dyDescent="0.3">
      <c r="A3" s="15" t="s">
        <v>40</v>
      </c>
      <c r="B3" s="22"/>
      <c r="C3" s="22"/>
      <c r="L3" s="39">
        <f>L7/L6</f>
        <v>27.5</v>
      </c>
      <c r="O3" t="s">
        <v>111</v>
      </c>
      <c r="P3">
        <v>44000</v>
      </c>
    </row>
    <row r="4" spans="1:18" ht="18.75" x14ac:dyDescent="0.3">
      <c r="A4" s="19" t="s">
        <v>41</v>
      </c>
      <c r="B4" s="18"/>
      <c r="C4" s="18"/>
      <c r="D4" s="18"/>
      <c r="O4" t="s">
        <v>112</v>
      </c>
      <c r="P4">
        <v>22000</v>
      </c>
    </row>
    <row r="5" spans="1:18" x14ac:dyDescent="0.25">
      <c r="O5" t="s">
        <v>113</v>
      </c>
      <c r="P5">
        <v>19565</v>
      </c>
      <c r="Q5" s="42">
        <f>P3*0.4</f>
        <v>17600</v>
      </c>
      <c r="R5" s="42">
        <f>P5*(1/5)</f>
        <v>3913</v>
      </c>
    </row>
    <row r="6" spans="1:18" s="7" customFormat="1" x14ac:dyDescent="0.25">
      <c r="A6" s="7" t="s">
        <v>25</v>
      </c>
      <c r="L6" s="7">
        <v>100000</v>
      </c>
      <c r="P6" s="7" t="s">
        <v>116</v>
      </c>
      <c r="Q6">
        <f>P5/L3</f>
        <v>711.4545454545455</v>
      </c>
    </row>
    <row r="7" spans="1:18" x14ac:dyDescent="0.25">
      <c r="C7" t="s">
        <v>48</v>
      </c>
      <c r="D7" t="s">
        <v>49</v>
      </c>
      <c r="G7" t="s">
        <v>92</v>
      </c>
      <c r="H7" s="35">
        <v>100000</v>
      </c>
      <c r="K7" t="s">
        <v>92</v>
      </c>
      <c r="L7" s="34">
        <v>2750000</v>
      </c>
      <c r="M7" t="s">
        <v>108</v>
      </c>
      <c r="P7" t="s">
        <v>46</v>
      </c>
    </row>
    <row r="8" spans="1:18" ht="18.75" x14ac:dyDescent="0.25">
      <c r="A8" s="1" t="s">
        <v>47</v>
      </c>
      <c r="C8" t="s">
        <v>50</v>
      </c>
      <c r="D8" t="s">
        <v>49</v>
      </c>
      <c r="H8" s="44" t="s">
        <v>46</v>
      </c>
      <c r="I8" s="44"/>
      <c r="L8" s="44" t="s">
        <v>105</v>
      </c>
      <c r="M8" s="44"/>
    </row>
    <row r="9" spans="1:18" ht="15.75" x14ac:dyDescent="0.25">
      <c r="A9" s="1"/>
      <c r="H9" t="s">
        <v>103</v>
      </c>
      <c r="I9" t="s">
        <v>104</v>
      </c>
      <c r="L9" t="s">
        <v>106</v>
      </c>
      <c r="M9" t="s">
        <v>107</v>
      </c>
      <c r="N9" t="s">
        <v>117</v>
      </c>
    </row>
    <row r="10" spans="1:18" ht="18.75" x14ac:dyDescent="0.25">
      <c r="A10" s="1" t="s">
        <v>27</v>
      </c>
      <c r="H10" s="36">
        <f>$H$7/P3</f>
        <v>2.2727272727272729</v>
      </c>
      <c r="I10" s="36">
        <f>H7/(($P$3+$R$5))</f>
        <v>2.0871162315029324</v>
      </c>
      <c r="J10" s="36">
        <f>H10-I10</f>
        <v>0.18561104122434058</v>
      </c>
      <c r="L10" s="36">
        <f>$L$7/44000</f>
        <v>62.5</v>
      </c>
      <c r="M10" s="36">
        <f>$L$7/22000</f>
        <v>125</v>
      </c>
    </row>
    <row r="11" spans="1:18" ht="18.75" x14ac:dyDescent="0.25">
      <c r="A11" s="1" t="s">
        <v>28</v>
      </c>
      <c r="H11" s="36"/>
      <c r="I11" s="36" t="s">
        <v>114</v>
      </c>
      <c r="J11" t="s">
        <v>115</v>
      </c>
      <c r="K11" t="s">
        <v>109</v>
      </c>
      <c r="L11" s="36">
        <f>$L$6/P3</f>
        <v>2.2727272727272729</v>
      </c>
      <c r="M11" s="36">
        <f>L6/(($P$3+$Q$5))</f>
        <v>1.6233766233766234</v>
      </c>
      <c r="N11" s="36">
        <f>L11-M11</f>
        <v>0.64935064935064957</v>
      </c>
    </row>
    <row r="12" spans="1:18" ht="18.75" x14ac:dyDescent="0.25">
      <c r="A12" s="1" t="s">
        <v>29</v>
      </c>
      <c r="G12" s="37"/>
      <c r="L12" s="36">
        <f>$L$6/$P$3</f>
        <v>2.2727272727272729</v>
      </c>
      <c r="M12" s="36">
        <f>$L$6/((P3+Q5))</f>
        <v>1.6233766233766234</v>
      </c>
    </row>
    <row r="13" spans="1:18" ht="15.75" x14ac:dyDescent="0.25">
      <c r="A13" s="1"/>
      <c r="M13" s="36">
        <f>$L$6/($Q$6)</f>
        <v>140.55711730130335</v>
      </c>
    </row>
    <row r="14" spans="1:18" ht="16.5" thickBot="1" x14ac:dyDescent="0.3">
      <c r="A14" s="8" t="s">
        <v>2</v>
      </c>
    </row>
    <row r="15" spans="1:18" ht="48" thickTop="1" x14ac:dyDescent="0.25">
      <c r="A15" s="20" t="s">
        <v>0</v>
      </c>
      <c r="B15" s="21" t="s">
        <v>119</v>
      </c>
      <c r="C15" s="21" t="s">
        <v>120</v>
      </c>
      <c r="D15" s="21" t="s">
        <v>42</v>
      </c>
      <c r="E15" s="21" t="s">
        <v>24</v>
      </c>
    </row>
    <row r="16" spans="1:18" ht="31.5" x14ac:dyDescent="0.25">
      <c r="A16" s="4" t="s">
        <v>102</v>
      </c>
      <c r="B16" s="41">
        <v>100</v>
      </c>
      <c r="C16" s="41">
        <v>120</v>
      </c>
      <c r="D16" s="3"/>
      <c r="E16" s="3"/>
    </row>
    <row r="17" spans="1:16" ht="15.75" x14ac:dyDescent="0.25">
      <c r="A17" s="3" t="s">
        <v>121</v>
      </c>
      <c r="B17" s="5">
        <v>2</v>
      </c>
      <c r="C17" s="5">
        <v>1</v>
      </c>
      <c r="D17" s="16">
        <f>SUMPRODUCT(B17:C17,B$21:C$21)</f>
        <v>12000</v>
      </c>
      <c r="E17" s="6">
        <v>14000</v>
      </c>
      <c r="P17">
        <v>83663</v>
      </c>
    </row>
    <row r="18" spans="1:16" ht="15.75" x14ac:dyDescent="0.25">
      <c r="A18" s="3" t="s">
        <v>122</v>
      </c>
      <c r="B18" s="5">
        <v>1</v>
      </c>
      <c r="C18" s="5">
        <v>2</v>
      </c>
      <c r="D18" s="16">
        <f>SUMPRODUCT(B18:C18,B$21:C$21)</f>
        <v>18000</v>
      </c>
      <c r="E18" s="6">
        <v>18000</v>
      </c>
    </row>
    <row r="19" spans="1:16" ht="15.75" x14ac:dyDescent="0.25">
      <c r="A19" s="3" t="s">
        <v>124</v>
      </c>
      <c r="B19" s="43">
        <v>1</v>
      </c>
      <c r="C19" s="43">
        <v>1</v>
      </c>
      <c r="D19" s="16">
        <f>SUMPRODUCT(B19:C19,B$21:C$21)</f>
        <v>10000</v>
      </c>
      <c r="E19" s="6">
        <v>10000</v>
      </c>
    </row>
    <row r="20" spans="1:16" ht="15.75" x14ac:dyDescent="0.25">
      <c r="A20" s="3" t="s">
        <v>123</v>
      </c>
      <c r="B20" s="23">
        <v>1</v>
      </c>
      <c r="C20" s="23">
        <v>0</v>
      </c>
      <c r="D20" s="16">
        <f>SUMPRODUCT(B20:C20,B$21:C$21)</f>
        <v>2000</v>
      </c>
      <c r="E20" s="11">
        <v>6000</v>
      </c>
    </row>
    <row r="21" spans="1:16" ht="15.75" x14ac:dyDescent="0.25">
      <c r="A21" s="3" t="s">
        <v>110</v>
      </c>
      <c r="B21" s="2">
        <v>2000</v>
      </c>
      <c r="C21" s="2">
        <v>8000</v>
      </c>
      <c r="D21" s="3"/>
      <c r="E21" s="3"/>
      <c r="F21" t="s">
        <v>10</v>
      </c>
    </row>
    <row r="22" spans="1:16" x14ac:dyDescent="0.25">
      <c r="A22" s="9" t="s">
        <v>9</v>
      </c>
      <c r="B22" s="40">
        <f>SUMPRODUCT(B16:C16,B21:C21)</f>
        <v>1160000</v>
      </c>
      <c r="C22" s="10"/>
      <c r="D22" s="10"/>
      <c r="E22" s="10"/>
      <c r="L22" s="38">
        <f>L7/18</f>
        <v>152777.77777777778</v>
      </c>
    </row>
    <row r="24" spans="1:16" s="7" customFormat="1" x14ac:dyDescent="0.25">
      <c r="A24" s="14" t="s">
        <v>14</v>
      </c>
    </row>
    <row r="25" spans="1:16" x14ac:dyDescent="0.25">
      <c r="A25" t="s">
        <v>15</v>
      </c>
    </row>
    <row r="26" spans="1:16" x14ac:dyDescent="0.25">
      <c r="A26" t="s">
        <v>16</v>
      </c>
    </row>
    <row r="27" spans="1:16" x14ac:dyDescent="0.25">
      <c r="A27" t="s">
        <v>17</v>
      </c>
    </row>
    <row r="28" spans="1:16" x14ac:dyDescent="0.25">
      <c r="A28" t="s">
        <v>18</v>
      </c>
    </row>
    <row r="29" spans="1:16" x14ac:dyDescent="0.25">
      <c r="A29" t="s">
        <v>19</v>
      </c>
    </row>
    <row r="30" spans="1:16" x14ac:dyDescent="0.25">
      <c r="A30" t="s">
        <v>20</v>
      </c>
    </row>
    <row r="31" spans="1:16" x14ac:dyDescent="0.25">
      <c r="A31" t="s">
        <v>21</v>
      </c>
    </row>
    <row r="32" spans="1:16" x14ac:dyDescent="0.25">
      <c r="A32" t="s">
        <v>22</v>
      </c>
    </row>
    <row r="34" spans="1:1" x14ac:dyDescent="0.25">
      <c r="A34" s="14" t="s">
        <v>23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45</v>
      </c>
    </row>
    <row r="38" spans="1:1" x14ac:dyDescent="0.25">
      <c r="A38" t="s">
        <v>44</v>
      </c>
    </row>
  </sheetData>
  <mergeCells count="2">
    <mergeCell ref="H8:I8"/>
    <mergeCell ref="L8:M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CDD6749BB5884C846D900E2B2F7888" ma:contentTypeVersion="12" ma:contentTypeDescription="Create a new document." ma:contentTypeScope="" ma:versionID="09a0bcc6fab78f27017d47638ba3af35">
  <xsd:schema xmlns:xsd="http://www.w3.org/2001/XMLSchema" xmlns:xs="http://www.w3.org/2001/XMLSchema" xmlns:p="http://schemas.microsoft.com/office/2006/metadata/properties" xmlns:ns3="64ce675a-6b5f-4aa3-83b5-328e148b9ebf" xmlns:ns4="2d97c2b7-1c90-480d-a968-23486e3f4385" targetNamespace="http://schemas.microsoft.com/office/2006/metadata/properties" ma:root="true" ma:fieldsID="45a2474183ed3d2fa5a5b4e119693a2e" ns3:_="" ns4:_="">
    <xsd:import namespace="64ce675a-6b5f-4aa3-83b5-328e148b9ebf"/>
    <xsd:import namespace="2d97c2b7-1c90-480d-a968-23486e3f43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675a-6b5f-4aa3-83b5-328e148b9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7c2b7-1c90-480d-a968-23486e3f4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A682FC-4068-43FB-9655-7483BE600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ce675a-6b5f-4aa3-83b5-328e148b9ebf"/>
    <ds:schemaRef ds:uri="2d97c2b7-1c90-480d-a968-23486e3f43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6D81C1-43F0-4333-9823-410DF9DA58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F094C1-D6B0-4F84-B47F-F0956F988FB7}">
  <ds:schemaRefs>
    <ds:schemaRef ds:uri="http://purl.org/dc/dcmitype/"/>
    <ds:schemaRef ds:uri="http://schemas.microsoft.com/office/2006/metadata/properties"/>
    <ds:schemaRef ds:uri="2d97c2b7-1c90-480d-a968-23486e3f4385"/>
    <ds:schemaRef ds:uri="http://schemas.openxmlformats.org/package/2006/metadata/core-properties"/>
    <ds:schemaRef ds:uri="http://schemas.microsoft.com/office/2006/documentManagement/types"/>
    <ds:schemaRef ds:uri="64ce675a-6b5f-4aa3-83b5-328e148b9ebf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Solver-Example1</vt:lpstr>
      <vt:lpstr>Answer Report 1</vt:lpstr>
      <vt:lpstr>Sensitivity Report 1</vt:lpstr>
      <vt:lpstr>Excel Solver-Example2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technician</cp:lastModifiedBy>
  <dcterms:created xsi:type="dcterms:W3CDTF">2015-09-14T23:37:47Z</dcterms:created>
  <dcterms:modified xsi:type="dcterms:W3CDTF">2020-12-14T01:24:34Z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0x010100EDCDD6749BB5884C846D900E2B2F7888</vt:lpwstr>
  </property>
</Properties>
</file>