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ukas\Mis Documentos\"/>
    </mc:Choice>
  </mc:AlternateContent>
  <bookViews>
    <workbookView xWindow="0" yWindow="0" windowWidth="21600" windowHeight="9135"/>
  </bookViews>
  <sheets>
    <sheet name="PlanIndividual" sheetId="1" r:id="rId1"/>
    <sheet name="Estadisticas" sheetId="2" r:id="rId2"/>
  </sheets>
  <definedNames>
    <definedName name="_xlnm._FilterDatabase" localSheetId="0">PlanIndividual!$K$9:$O$13</definedName>
  </definedNames>
  <calcPr calcId="152511" iterateDelta="1E-4"/>
</workbook>
</file>

<file path=xl/calcChain.xml><?xml version="1.0" encoding="utf-8"?>
<calcChain xmlns="http://schemas.openxmlformats.org/spreadsheetml/2006/main">
  <c r="I12" i="1" l="1"/>
  <c r="I13" i="1"/>
  <c r="I14" i="1"/>
  <c r="I15" i="1"/>
  <c r="I10" i="1"/>
  <c r="I22" i="1"/>
  <c r="I28" i="1"/>
  <c r="I23" i="1" l="1"/>
  <c r="F9" i="2" l="1"/>
  <c r="F10" i="2" s="1"/>
  <c r="E9" i="2"/>
  <c r="E10" i="2" s="1"/>
  <c r="D9" i="2"/>
  <c r="D10" i="2" s="1"/>
  <c r="C9" i="2"/>
  <c r="C10" i="2" s="1"/>
  <c r="C4" i="2"/>
  <c r="C5" i="2" s="1"/>
  <c r="B13" i="2" s="1"/>
  <c r="G32" i="1"/>
  <c r="D32" i="1"/>
  <c r="I31" i="1"/>
  <c r="F31" i="1"/>
  <c r="I30" i="1"/>
  <c r="F30" i="1"/>
  <c r="I29" i="1"/>
  <c r="F29" i="1"/>
  <c r="I27" i="1"/>
  <c r="F27" i="1"/>
  <c r="I26" i="1"/>
  <c r="F26" i="1"/>
  <c r="I25" i="1"/>
  <c r="F25" i="1"/>
  <c r="I24" i="1"/>
  <c r="F24" i="1"/>
  <c r="I21" i="1"/>
  <c r="F21" i="1"/>
  <c r="I20" i="1"/>
  <c r="F20" i="1"/>
  <c r="I19" i="1"/>
  <c r="F19" i="1"/>
  <c r="I18" i="1"/>
  <c r="F18" i="1"/>
  <c r="I17" i="1"/>
  <c r="F17" i="1"/>
  <c r="I16" i="1"/>
  <c r="F16" i="1"/>
  <c r="I11" i="1"/>
  <c r="F11" i="1"/>
  <c r="I9" i="1"/>
  <c r="I32" i="1" s="1"/>
  <c r="F9" i="1"/>
  <c r="F10" i="1" l="1"/>
  <c r="F12" i="1"/>
  <c r="F13" i="1"/>
  <c r="F14" i="1"/>
  <c r="F15" i="1"/>
  <c r="F28" i="1"/>
  <c r="F22" i="1"/>
  <c r="F23" i="1"/>
  <c r="C6" i="2"/>
  <c r="F32" i="1" l="1"/>
</calcChain>
</file>

<file path=xl/sharedStrings.xml><?xml version="1.0" encoding="utf-8"?>
<sst xmlns="http://schemas.openxmlformats.org/spreadsheetml/2006/main" count="61" uniqueCount="53">
  <si>
    <t>Formato de Planeación Individual</t>
  </si>
  <si>
    <t>Nombre:</t>
  </si>
  <si>
    <t>Ciclo:</t>
  </si>
  <si>
    <t>Rol:</t>
  </si>
  <si>
    <t>Horas de trabajo semanales:</t>
  </si>
  <si>
    <t>Planeado</t>
  </si>
  <si>
    <t>Real</t>
  </si>
  <si>
    <t>Producto</t>
  </si>
  <si>
    <t>Tarea</t>
  </si>
  <si>
    <t>Minutos</t>
  </si>
  <si>
    <t>Semana planeada terminación</t>
  </si>
  <si>
    <t>Valor planeado (VP)</t>
  </si>
  <si>
    <t>Semana terminación</t>
  </si>
  <si>
    <t>Valor ganado</t>
  </si>
  <si>
    <t>Base de datos</t>
  </si>
  <si>
    <t>Diseño del modelo relacional</t>
  </si>
  <si>
    <t>Reuniones grupales</t>
  </si>
  <si>
    <t>Reuniones grupales semana 1</t>
  </si>
  <si>
    <t>Reuniones grupales semana 2</t>
  </si>
  <si>
    <t>Reuniones grupales semana 3</t>
  </si>
  <si>
    <t>Reuniones grupales semana 4</t>
  </si>
  <si>
    <t>Capacitaciones</t>
  </si>
  <si>
    <t>Capacitación en Spring Framework e Hibernate</t>
  </si>
  <si>
    <t>Revisión del diagrama de secuencia y el diagrama de clases</t>
  </si>
  <si>
    <t>Caso de uso consultar ingresos y egresos planta</t>
  </si>
  <si>
    <t>Inspección de la descripción textual</t>
  </si>
  <si>
    <t>Caso de uso modificar venta</t>
  </si>
  <si>
    <t>Desarrollo de la descripción textual</t>
  </si>
  <si>
    <t>Revisión de la descripción textual</t>
  </si>
  <si>
    <t>Diseño del mockup</t>
  </si>
  <si>
    <t>Desarrollo del diagrama de clases</t>
  </si>
  <si>
    <t>Realización del diagrama de secuencia</t>
  </si>
  <si>
    <t>Codificación del caso de uso</t>
  </si>
  <si>
    <t>Pruebas de interacción</t>
  </si>
  <si>
    <t>Caso de uso generar reportes venta</t>
  </si>
  <si>
    <t>Tiempos por semana y promedios</t>
  </si>
  <si>
    <t>Total de minutos</t>
  </si>
  <si>
    <t>Total de horas</t>
  </si>
  <si>
    <t>Promedio por semana</t>
  </si>
  <si>
    <t>Semana</t>
  </si>
  <si>
    <t>Tiempo</t>
  </si>
  <si>
    <t>Horas por semana</t>
  </si>
  <si>
    <t>Columna1</t>
  </si>
  <si>
    <t>Columna2</t>
  </si>
  <si>
    <t>Columna3</t>
  </si>
  <si>
    <t>Columna4</t>
  </si>
  <si>
    <t>Columna5</t>
  </si>
  <si>
    <t>Lukas Mesa Buriticá</t>
  </si>
  <si>
    <t>Administrador de Soporte</t>
  </si>
  <si>
    <t>Caso de uso administrar plantas</t>
  </si>
  <si>
    <t>Caso de uso generar modificar compra</t>
  </si>
  <si>
    <t>Pruebas de integridad referencial</t>
  </si>
  <si>
    <t>Totales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</si>
</sst>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240A]0.00"/>
    <numFmt numFmtId="165" formatCode="0.0"/>
    <numFmt numFmtId="166" formatCode="[$-240A]General"/>
    <numFmt numFmtId="167" formatCode="[$$-240A]#,##0.00;[Red]&quot;(&quot;[$$-240A]#,##0.00&quot;)&quot;"/>
  </numFmts>
  <fonts count="13" x14ac:knownFonts="1">
    <font>
      <sz val="11"/>
      <color theme="1"/>
      <name val="Arial"/>
      <family val="2"/>
    </font>
    <font>
      <sz val="10.5"/>
      <color rgb="FFEEEEEE"/>
      <name val="Arial"/>
      <family val="2"/>
    </font>
    <font>
      <sz val="11"/>
      <color rgb="FFFFFFFF"/>
      <name val="Arial"/>
      <family val="2"/>
    </font>
    <font>
      <sz val="11"/>
      <color rgb="FF000000"/>
      <name val="Calibri"/>
      <family val="2"/>
    </font>
    <font>
      <b/>
      <i/>
      <sz val="16"/>
      <color theme="1"/>
      <name val="Arial"/>
      <family val="2"/>
    </font>
    <font>
      <b/>
      <i/>
      <sz val="16"/>
      <color rgb="FF000000"/>
      <name val="Arial"/>
      <family val="2"/>
    </font>
    <font>
      <sz val="11"/>
      <color rgb="FF000000"/>
      <name val="Arial"/>
      <family val="2"/>
    </font>
    <font>
      <b/>
      <i/>
      <u/>
      <sz val="11"/>
      <color theme="1"/>
      <name val="Arial"/>
      <family val="2"/>
    </font>
    <font>
      <b/>
      <i/>
      <u/>
      <sz val="11"/>
      <color rgb="FF000000"/>
      <name val="Arial"/>
      <family val="2"/>
    </font>
    <font>
      <b/>
      <sz val="20"/>
      <color rgb="FF000000"/>
      <name val="Calibri"/>
      <family val="2"/>
    </font>
    <font>
      <i/>
      <sz val="11"/>
      <color rgb="FF1F497D"/>
      <name val="Calibri"/>
      <family val="2"/>
    </font>
    <font>
      <b/>
      <sz val="12"/>
      <color rgb="FF000000"/>
      <name val="Calibri"/>
      <family val="2"/>
    </font>
    <font>
      <b/>
      <sz val="11"/>
      <color rgb="FF000000"/>
      <name val="Calibri"/>
      <family val="2"/>
    </font>
  </fonts>
  <fills count="9">
    <fill>
      <patternFill patternType="none"/>
    </fill>
    <fill>
      <patternFill patternType="gray125"/>
    </fill>
    <fill>
      <patternFill patternType="solid">
        <fgColor rgb="FFFF6666"/>
        <bgColor rgb="FFFF6666"/>
      </patternFill>
    </fill>
    <fill>
      <patternFill patternType="solid">
        <fgColor rgb="FF66FF66"/>
        <bgColor rgb="FF66FF66"/>
      </patternFill>
    </fill>
    <fill>
      <patternFill patternType="solid">
        <fgColor rgb="FFC3D69B"/>
        <bgColor rgb="FFC3D69B"/>
      </patternFill>
    </fill>
    <fill>
      <patternFill patternType="solid">
        <fgColor rgb="FFFCD5B5"/>
        <bgColor rgb="FFFCD5B5"/>
      </patternFill>
    </fill>
    <fill>
      <patternFill patternType="solid">
        <fgColor rgb="FFFFFFFF"/>
        <bgColor rgb="FFFFFFFF"/>
      </patternFill>
    </fill>
    <fill>
      <patternFill patternType="solid">
        <fgColor rgb="FFD9D9D9"/>
        <bgColor rgb="FFD9D9D9"/>
      </patternFill>
    </fill>
    <fill>
      <patternFill patternType="solid">
        <fgColor theme="0"/>
        <bgColor rgb="FFD9D9D9"/>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s>
  <cellStyleXfs count="14">
    <xf numFmtId="0" fontId="0" fillId="0" borderId="0"/>
    <xf numFmtId="0" fontId="1" fillId="2" borderId="0"/>
    <xf numFmtId="0" fontId="2" fillId="3" borderId="0"/>
    <xf numFmtId="166" fontId="3" fillId="0" borderId="0"/>
    <xf numFmtId="166" fontId="3" fillId="0" borderId="0"/>
    <xf numFmtId="0" fontId="4" fillId="0" borderId="0">
      <alignment horizontal="center"/>
    </xf>
    <xf numFmtId="166" fontId="5" fillId="0" borderId="0">
      <alignment horizontal="center"/>
    </xf>
    <xf numFmtId="0" fontId="4" fillId="0" borderId="0">
      <alignment horizontal="center" textRotation="90"/>
    </xf>
    <xf numFmtId="166" fontId="5" fillId="0" borderId="0">
      <alignment horizontal="center" textRotation="90"/>
    </xf>
    <xf numFmtId="166" fontId="6" fillId="0" borderId="0"/>
    <xf numFmtId="0" fontId="7" fillId="0" borderId="0"/>
    <xf numFmtId="166" fontId="8" fillId="0" borderId="0"/>
    <xf numFmtId="167" fontId="7" fillId="0" borderId="0"/>
    <xf numFmtId="166" fontId="8" fillId="0" borderId="0"/>
  </cellStyleXfs>
  <cellXfs count="46">
    <xf numFmtId="0" fontId="0" fillId="0" borderId="0" xfId="0"/>
    <xf numFmtId="166" fontId="3" fillId="0" borderId="0" xfId="3" applyAlignment="1">
      <alignment wrapText="1"/>
    </xf>
    <xf numFmtId="166" fontId="10" fillId="0" borderId="0" xfId="3" applyFont="1" applyAlignment="1">
      <alignment wrapText="1"/>
    </xf>
    <xf numFmtId="166" fontId="11" fillId="0" borderId="1" xfId="3" applyFont="1" applyBorder="1" applyAlignment="1">
      <alignment horizontal="center" vertical="center" wrapText="1"/>
    </xf>
    <xf numFmtId="166" fontId="3" fillId="0" borderId="1" xfId="3" applyBorder="1" applyAlignment="1">
      <alignment horizontal="center" vertical="center" wrapText="1"/>
    </xf>
    <xf numFmtId="166" fontId="3" fillId="0" borderId="1" xfId="3" applyBorder="1" applyAlignment="1">
      <alignment horizontal="center" wrapText="1"/>
    </xf>
    <xf numFmtId="166" fontId="3" fillId="0" borderId="0" xfId="3" applyAlignment="1">
      <alignment horizontal="center" vertical="center" wrapText="1"/>
    </xf>
    <xf numFmtId="166" fontId="12" fillId="0" borderId="0" xfId="3" applyFont="1" applyAlignment="1">
      <alignment wrapText="1"/>
    </xf>
    <xf numFmtId="166" fontId="12" fillId="0" borderId="2" xfId="3" applyFont="1" applyBorder="1" applyAlignment="1">
      <alignment horizontal="center" vertical="center" wrapText="1"/>
    </xf>
    <xf numFmtId="166" fontId="3" fillId="6" borderId="1" xfId="3" applyFill="1" applyBorder="1" applyAlignment="1">
      <alignment horizontal="center" vertical="center" wrapText="1"/>
    </xf>
    <xf numFmtId="164" fontId="3" fillId="7" borderId="1" xfId="3" applyNumberFormat="1" applyFill="1" applyBorder="1" applyAlignment="1">
      <alignment horizontal="center" vertical="center" wrapText="1"/>
    </xf>
    <xf numFmtId="165" fontId="3" fillId="0" borderId="1" xfId="3" applyNumberFormat="1" applyBorder="1" applyAlignment="1">
      <alignment horizontal="center" vertical="center" wrapText="1"/>
    </xf>
    <xf numFmtId="166" fontId="3" fillId="0" borderId="3" xfId="3" applyBorder="1" applyAlignment="1">
      <alignment horizontal="center" vertical="center" wrapText="1"/>
    </xf>
    <xf numFmtId="166" fontId="3" fillId="0" borderId="4" xfId="3" applyBorder="1" applyAlignment="1">
      <alignment horizontal="center" vertical="center" wrapText="1"/>
    </xf>
    <xf numFmtId="166" fontId="3" fillId="6" borderId="4" xfId="3" applyFill="1" applyBorder="1" applyAlignment="1">
      <alignment horizontal="center" vertical="center" wrapText="1"/>
    </xf>
    <xf numFmtId="164" fontId="3" fillId="7" borderId="4" xfId="3" applyNumberFormat="1" applyFill="1" applyBorder="1" applyAlignment="1">
      <alignment horizontal="center" vertical="center" wrapText="1"/>
    </xf>
    <xf numFmtId="166" fontId="3" fillId="0" borderId="5" xfId="3" applyBorder="1" applyAlignment="1">
      <alignment horizontal="center" vertical="center" wrapText="1"/>
    </xf>
    <xf numFmtId="165" fontId="3" fillId="0" borderId="4" xfId="3" applyNumberFormat="1" applyBorder="1" applyAlignment="1">
      <alignment horizontal="center" vertical="center" wrapText="1"/>
    </xf>
    <xf numFmtId="166" fontId="3" fillId="0" borderId="1" xfId="3" applyBorder="1" applyAlignment="1">
      <alignment vertical="center" wrapText="1"/>
    </xf>
    <xf numFmtId="166" fontId="3" fillId="0" borderId="1" xfId="3" applyFont="1" applyBorder="1" applyAlignment="1">
      <alignment horizontal="center" vertical="center" wrapText="1"/>
    </xf>
    <xf numFmtId="166" fontId="3" fillId="0" borderId="6" xfId="3" applyBorder="1" applyAlignment="1">
      <alignment horizontal="center" vertical="center" wrapText="1"/>
    </xf>
    <xf numFmtId="164" fontId="3" fillId="7" borderId="6" xfId="3" applyNumberFormat="1" applyFill="1" applyBorder="1" applyAlignment="1">
      <alignment horizontal="center" vertical="center" wrapText="1"/>
    </xf>
    <xf numFmtId="165" fontId="3" fillId="0" borderId="6" xfId="3" applyNumberFormat="1" applyBorder="1" applyAlignment="1">
      <alignment horizontal="center" vertical="center" wrapText="1"/>
    </xf>
    <xf numFmtId="166" fontId="3" fillId="0" borderId="0" xfId="3" applyBorder="1" applyAlignment="1">
      <alignment horizontal="center" vertical="center" wrapText="1"/>
    </xf>
    <xf numFmtId="166" fontId="3" fillId="0" borderId="7" xfId="3" applyBorder="1" applyAlignment="1">
      <alignment horizontal="center" vertical="center" wrapText="1"/>
    </xf>
    <xf numFmtId="166" fontId="3" fillId="0" borderId="0" xfId="3" applyBorder="1" applyAlignment="1">
      <alignment wrapText="1"/>
    </xf>
    <xf numFmtId="164" fontId="3" fillId="0" borderId="0" xfId="3" applyNumberFormat="1" applyBorder="1" applyAlignment="1">
      <alignment wrapText="1"/>
    </xf>
    <xf numFmtId="0" fontId="0" fillId="0" borderId="1" xfId="0" applyBorder="1" applyAlignment="1">
      <alignment horizontal="center" vertical="center"/>
    </xf>
    <xf numFmtId="0" fontId="0" fillId="0" borderId="1" xfId="0" applyBorder="1"/>
    <xf numFmtId="166" fontId="3" fillId="0" borderId="1" xfId="3" applyBorder="1" applyAlignment="1">
      <alignment wrapText="1"/>
    </xf>
    <xf numFmtId="164" fontId="3" fillId="0" borderId="1" xfId="3" applyNumberFormat="1" applyBorder="1" applyAlignment="1">
      <alignment wrapText="1"/>
    </xf>
    <xf numFmtId="0" fontId="0" fillId="0" borderId="1" xfId="0" applyBorder="1" applyAlignment="1">
      <alignment horizontal="center"/>
    </xf>
    <xf numFmtId="165" fontId="3" fillId="7" borderId="1" xfId="3" applyNumberFormat="1" applyFill="1" applyBorder="1" applyAlignment="1">
      <alignment horizontal="center" vertical="center" wrapText="1"/>
    </xf>
    <xf numFmtId="166" fontId="3" fillId="8" borderId="1" xfId="3" applyFill="1" applyBorder="1" applyAlignment="1">
      <alignment horizontal="center" vertical="center" wrapText="1"/>
    </xf>
    <xf numFmtId="166" fontId="3" fillId="0" borderId="1" xfId="3" applyFill="1" applyBorder="1" applyAlignment="1">
      <alignment horizontal="center" vertical="center" wrapText="1"/>
    </xf>
    <xf numFmtId="166" fontId="3" fillId="0" borderId="2" xfId="3" applyFill="1" applyBorder="1" applyAlignment="1">
      <alignment horizontal="center" vertical="center" wrapText="1"/>
    </xf>
    <xf numFmtId="166" fontId="3" fillId="0" borderId="4" xfId="3" applyFill="1" applyBorder="1" applyAlignment="1">
      <alignment horizontal="center" vertical="center" wrapText="1"/>
    </xf>
    <xf numFmtId="166" fontId="3" fillId="0" borderId="6" xfId="3" applyFill="1" applyBorder="1" applyAlignment="1">
      <alignment horizontal="center" vertical="center" wrapText="1"/>
    </xf>
    <xf numFmtId="166" fontId="3" fillId="0" borderId="2" xfId="3" applyBorder="1" applyAlignment="1">
      <alignment horizontal="center" vertical="center" wrapText="1"/>
    </xf>
    <xf numFmtId="166" fontId="3" fillId="0" borderId="6" xfId="3" applyBorder="1" applyAlignment="1">
      <alignment horizontal="center" vertical="center" wrapText="1"/>
    </xf>
    <xf numFmtId="166" fontId="9" fillId="0" borderId="0" xfId="3" applyFont="1" applyFill="1" applyBorder="1" applyAlignment="1">
      <alignment horizontal="center" vertical="center" wrapText="1"/>
    </xf>
    <xf numFmtId="166" fontId="11" fillId="0" borderId="1" xfId="3" applyFont="1" applyFill="1" applyBorder="1" applyAlignment="1">
      <alignment horizontal="center" vertical="center" wrapText="1"/>
    </xf>
    <xf numFmtId="166" fontId="12" fillId="4" borderId="1" xfId="3" applyFont="1" applyFill="1" applyBorder="1" applyAlignment="1">
      <alignment horizontal="center" vertical="center" wrapText="1"/>
    </xf>
    <xf numFmtId="166" fontId="12" fillId="5" borderId="1" xfId="3"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cellXfs>
  <cellStyles count="14">
    <cellStyle name="celdaRojaClara" xfId="1"/>
    <cellStyle name="celdaVerdeClara" xfId="2"/>
    <cellStyle name="Excel Built-in Normal" xfId="3"/>
    <cellStyle name="Excel Built-in Normal 1" xfId="4"/>
    <cellStyle name="Heading" xfId="5"/>
    <cellStyle name="Heading 1" xfId="6"/>
    <cellStyle name="Heading1" xfId="7"/>
    <cellStyle name="Heading1 1" xfId="8"/>
    <cellStyle name="Normal" xfId="0" builtinId="0" customBuiltin="1"/>
    <cellStyle name="Normal 2" xfId="9"/>
    <cellStyle name="Result" xfId="10"/>
    <cellStyle name="Result 1" xfId="11"/>
    <cellStyle name="Result2" xfId="12"/>
    <cellStyle name="Result2 1" xfId="13"/>
  </cellStyles>
  <dxfs count="10">
    <dxf>
      <font>
        <color rgb="FFFFFFFF"/>
      </font>
      <fill>
        <patternFill patternType="solid">
          <fgColor rgb="FF66FF66"/>
          <bgColor rgb="FF66FF66"/>
        </patternFill>
      </fill>
    </dxf>
    <dxf>
      <font>
        <color rgb="FFEEEEEE"/>
      </font>
      <fill>
        <patternFill patternType="solid">
          <fgColor rgb="FFFF6666"/>
          <bgColor rgb="FFFF6666"/>
        </patternFill>
      </fill>
    </dxf>
    <dxf>
      <font>
        <color rgb="FFEEEEEE"/>
      </font>
      <fill>
        <patternFill patternType="solid">
          <fgColor rgb="FFFF6666"/>
          <bgColor rgb="FFFF6666"/>
        </patternFill>
      </fill>
    </dxf>
    <dxf>
      <font>
        <color rgb="FFFFFFFF"/>
      </font>
      <fill>
        <patternFill patternType="solid">
          <fgColor rgb="FF66FF66"/>
          <bgColor rgb="FF66FF66"/>
        </patternFill>
      </fill>
    </dxf>
    <dxf>
      <font>
        <color rgb="FFEEEEEE"/>
      </font>
      <fill>
        <patternFill patternType="solid">
          <fgColor rgb="FFFF6666"/>
          <bgColor rgb="FFFF6666"/>
        </patternFill>
      </fill>
    </dxf>
    <dxf>
      <font>
        <color rgb="FFFFFFFF"/>
      </font>
      <fill>
        <patternFill patternType="solid">
          <fgColor rgb="FF66FF66"/>
          <bgColor rgb="FF66FF66"/>
        </patternFill>
      </fill>
    </dxf>
    <dxf>
      <font>
        <color rgb="FFEEEEEE"/>
      </font>
      <fill>
        <patternFill patternType="solid">
          <fgColor rgb="FFFF6666"/>
          <bgColor rgb="FFFF6666"/>
        </patternFill>
      </fill>
    </dxf>
    <dxf>
      <font>
        <color rgb="FFFFFFFF"/>
      </font>
      <fill>
        <patternFill patternType="solid">
          <fgColor rgb="FF66FF66"/>
          <bgColor rgb="FF66FF66"/>
        </patternFill>
      </fill>
    </dxf>
    <dxf>
      <font>
        <color rgb="FFEEEEEE"/>
      </font>
      <fill>
        <patternFill patternType="solid">
          <fgColor rgb="FFFF6666"/>
          <bgColor rgb="FFFF6666"/>
        </patternFill>
      </fill>
    </dxf>
    <dxf>
      <font>
        <color rgb="FFFFFFFF"/>
      </font>
      <fill>
        <patternFill patternType="solid">
          <fgColor rgb="FF66FF66"/>
          <bgColor rgb="FF66FF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__xlnm._FilterDatabase" displayName="__xlnm._FilterDatabase" ref="K9:O13" totalsRowShown="0">
  <tableColumns count="5">
    <tableColumn id="1" name="Columna1"/>
    <tableColumn id="2" name="Columna2"/>
    <tableColumn id="3" name="Columna3"/>
    <tableColumn id="4" name="Columna4"/>
    <tableColumn id="5" name="Columna5"/>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4"/>
  <sheetViews>
    <sheetView tabSelected="1" topLeftCell="A4" workbookViewId="0">
      <selection activeCell="I12" sqref="I12"/>
    </sheetView>
  </sheetViews>
  <sheetFormatPr baseColWidth="10" defaultRowHeight="15" x14ac:dyDescent="0.25"/>
  <cols>
    <col min="1" max="1" width="6" style="1" customWidth="1"/>
    <col min="2" max="2" width="28.5" style="1" bestFit="1" customWidth="1"/>
    <col min="3" max="3" width="30.25" style="1" customWidth="1"/>
    <col min="4" max="4" width="10.625" style="1" customWidth="1"/>
    <col min="5" max="6" width="11.25" style="1" customWidth="1"/>
    <col min="7" max="7" width="10" style="1" customWidth="1"/>
    <col min="8" max="11" width="10.625" style="1" customWidth="1"/>
    <col min="12" max="12" width="9.875" style="1" customWidth="1"/>
    <col min="13" max="13" width="9.5" style="1" customWidth="1"/>
    <col min="14" max="15" width="9" style="1" customWidth="1"/>
    <col min="16" max="16" width="11" style="1" customWidth="1"/>
    <col min="17" max="1024" width="10.625" style="1" customWidth="1"/>
  </cols>
  <sheetData>
    <row r="1" spans="2:16" ht="26.25" customHeight="1" x14ac:dyDescent="0.25">
      <c r="B1" s="40" t="s">
        <v>0</v>
      </c>
      <c r="C1" s="40"/>
      <c r="D1" s="40"/>
      <c r="E1" s="40"/>
      <c r="F1" s="40"/>
      <c r="G1" s="40"/>
      <c r="H1" s="40"/>
      <c r="I1" s="40"/>
    </row>
    <row r="2" spans="2:16" x14ac:dyDescent="0.25">
      <c r="C2" s="2"/>
    </row>
    <row r="4" spans="2:16" ht="15.75" customHeight="1" x14ac:dyDescent="0.25">
      <c r="B4" s="3" t="s">
        <v>1</v>
      </c>
      <c r="C4" s="4" t="s">
        <v>47</v>
      </c>
      <c r="E4" s="41" t="s">
        <v>2</v>
      </c>
      <c r="F4" s="41"/>
      <c r="G4" s="41"/>
      <c r="H4" s="4">
        <v>2</v>
      </c>
    </row>
    <row r="5" spans="2:16" ht="15.75" customHeight="1" x14ac:dyDescent="0.25">
      <c r="B5" s="3" t="s">
        <v>3</v>
      </c>
      <c r="C5" s="4" t="s">
        <v>48</v>
      </c>
      <c r="E5" s="41" t="s">
        <v>4</v>
      </c>
      <c r="F5" s="41"/>
      <c r="G5" s="41"/>
      <c r="H5" s="5">
        <v>5.5</v>
      </c>
    </row>
    <row r="7" spans="2:16" ht="15" customHeight="1" x14ac:dyDescent="0.25">
      <c r="B7" s="6"/>
      <c r="C7" s="6"/>
      <c r="D7" s="42" t="s">
        <v>5</v>
      </c>
      <c r="E7" s="42"/>
      <c r="F7" s="42"/>
      <c r="G7" s="43" t="s">
        <v>6</v>
      </c>
      <c r="H7" s="43"/>
      <c r="I7" s="43"/>
    </row>
    <row r="8" spans="2:16" s="7" customFormat="1" ht="45" x14ac:dyDescent="0.25">
      <c r="B8" s="8" t="s">
        <v>7</v>
      </c>
      <c r="C8" s="8" t="s">
        <v>8</v>
      </c>
      <c r="D8" s="8" t="s">
        <v>9</v>
      </c>
      <c r="E8" s="8" t="s">
        <v>10</v>
      </c>
      <c r="F8" s="8" t="s">
        <v>11</v>
      </c>
      <c r="G8" s="8" t="s">
        <v>9</v>
      </c>
      <c r="H8" s="8" t="s">
        <v>12</v>
      </c>
      <c r="I8" s="8" t="s">
        <v>13</v>
      </c>
    </row>
    <row r="9" spans="2:16" ht="15" customHeight="1" x14ac:dyDescent="0.25">
      <c r="B9" s="35" t="s">
        <v>14</v>
      </c>
      <c r="C9" s="4" t="s">
        <v>15</v>
      </c>
      <c r="D9" s="4">
        <v>60</v>
      </c>
      <c r="E9" s="9">
        <v>1</v>
      </c>
      <c r="F9" s="10">
        <f t="shared" ref="F9:F21" si="0">D9/$D$32</f>
        <v>4.8387096774193547E-2</v>
      </c>
      <c r="G9" s="4">
        <v>63</v>
      </c>
      <c r="H9" s="11">
        <v>1</v>
      </c>
      <c r="I9" s="10">
        <f t="shared" ref="I9:I31" si="1">IF(H9&gt;0,F9,0)</f>
        <v>4.8387096774193547E-2</v>
      </c>
      <c r="K9" t="s">
        <v>42</v>
      </c>
      <c r="L9" t="s">
        <v>43</v>
      </c>
      <c r="M9" t="s">
        <v>44</v>
      </c>
      <c r="N9" t="s">
        <v>45</v>
      </c>
      <c r="O9" t="s">
        <v>46</v>
      </c>
      <c r="P9"/>
    </row>
    <row r="10" spans="2:16" ht="23.25" customHeight="1" x14ac:dyDescent="0.25">
      <c r="B10" s="37"/>
      <c r="C10" s="4" t="s">
        <v>51</v>
      </c>
      <c r="D10" s="4">
        <v>30</v>
      </c>
      <c r="E10" s="9">
        <v>1</v>
      </c>
      <c r="F10" s="10">
        <f t="shared" si="0"/>
        <v>2.4193548387096774E-2</v>
      </c>
      <c r="G10" s="12">
        <v>85</v>
      </c>
      <c r="H10" s="11">
        <v>1</v>
      </c>
      <c r="I10" s="10">
        <f t="shared" si="1"/>
        <v>2.4193548387096774E-2</v>
      </c>
      <c r="K10"/>
      <c r="L10"/>
      <c r="M10"/>
      <c r="N10"/>
      <c r="O10"/>
      <c r="P10"/>
    </row>
    <row r="11" spans="2:16" ht="46.5" customHeight="1" x14ac:dyDescent="0.25">
      <c r="B11" s="13" t="s">
        <v>21</v>
      </c>
      <c r="C11" s="13" t="s">
        <v>22</v>
      </c>
      <c r="D11" s="13">
        <v>90</v>
      </c>
      <c r="E11" s="14">
        <v>1</v>
      </c>
      <c r="F11" s="15">
        <f t="shared" si="0"/>
        <v>7.2580645161290328E-2</v>
      </c>
      <c r="G11" s="16"/>
      <c r="H11" s="17"/>
      <c r="I11" s="15">
        <f>IF(H11&gt;0,F11,0)</f>
        <v>0</v>
      </c>
      <c r="K11"/>
      <c r="L11"/>
      <c r="M11"/>
      <c r="N11"/>
      <c r="O11"/>
      <c r="P11"/>
    </row>
    <row r="12" spans="2:16" x14ac:dyDescent="0.25">
      <c r="B12" s="35" t="s">
        <v>16</v>
      </c>
      <c r="C12" s="4" t="s">
        <v>17</v>
      </c>
      <c r="D12" s="4">
        <v>60</v>
      </c>
      <c r="E12" s="9">
        <v>1</v>
      </c>
      <c r="F12" s="10">
        <f t="shared" si="0"/>
        <v>4.8387096774193547E-2</v>
      </c>
      <c r="G12" s="12">
        <v>31</v>
      </c>
      <c r="H12" s="11">
        <v>1</v>
      </c>
      <c r="I12" s="10">
        <f t="shared" si="1"/>
        <v>4.8387096774193547E-2</v>
      </c>
      <c r="K12"/>
      <c r="L12"/>
      <c r="M12"/>
      <c r="N12"/>
      <c r="O12"/>
      <c r="P12"/>
    </row>
    <row r="13" spans="2:16" x14ac:dyDescent="0.25">
      <c r="B13" s="36"/>
      <c r="C13" s="4" t="s">
        <v>18</v>
      </c>
      <c r="D13" s="4">
        <v>60</v>
      </c>
      <c r="E13" s="9">
        <v>2</v>
      </c>
      <c r="F13" s="10">
        <f t="shared" si="0"/>
        <v>4.8387096774193547E-2</v>
      </c>
      <c r="G13" s="12"/>
      <c r="H13" s="11"/>
      <c r="I13" s="10">
        <f t="shared" si="1"/>
        <v>0</v>
      </c>
      <c r="K13"/>
      <c r="L13"/>
      <c r="M13"/>
      <c r="N13"/>
      <c r="O13"/>
      <c r="P13"/>
    </row>
    <row r="14" spans="2:16" x14ac:dyDescent="0.25">
      <c r="B14" s="36"/>
      <c r="C14" s="4" t="s">
        <v>19</v>
      </c>
      <c r="D14" s="4">
        <v>60</v>
      </c>
      <c r="E14" s="9">
        <v>3</v>
      </c>
      <c r="F14" s="10">
        <f t="shared" si="0"/>
        <v>4.8387096774193547E-2</v>
      </c>
      <c r="G14" s="12"/>
      <c r="H14" s="11"/>
      <c r="I14" s="10">
        <f t="shared" si="1"/>
        <v>0</v>
      </c>
    </row>
    <row r="15" spans="2:16" x14ac:dyDescent="0.25">
      <c r="B15" s="37"/>
      <c r="C15" s="4" t="s">
        <v>20</v>
      </c>
      <c r="D15" s="4">
        <v>60</v>
      </c>
      <c r="E15" s="9">
        <v>4</v>
      </c>
      <c r="F15" s="10">
        <f t="shared" si="0"/>
        <v>4.8387096774193547E-2</v>
      </c>
      <c r="G15" s="12"/>
      <c r="H15" s="11"/>
      <c r="I15" s="10">
        <f t="shared" si="1"/>
        <v>0</v>
      </c>
    </row>
    <row r="16" spans="2:16" ht="30" x14ac:dyDescent="0.25">
      <c r="B16" s="4" t="s">
        <v>50</v>
      </c>
      <c r="C16" s="4" t="s">
        <v>25</v>
      </c>
      <c r="D16" s="4">
        <v>30</v>
      </c>
      <c r="E16" s="4">
        <v>3</v>
      </c>
      <c r="F16" s="10">
        <f t="shared" si="0"/>
        <v>2.4193548387096774E-2</v>
      </c>
      <c r="G16" s="18"/>
      <c r="H16" s="18"/>
      <c r="I16" s="10">
        <f t="shared" si="1"/>
        <v>0</v>
      </c>
    </row>
    <row r="17" spans="2:9" ht="36" customHeight="1" x14ac:dyDescent="0.25">
      <c r="B17" s="38" t="s">
        <v>26</v>
      </c>
      <c r="C17" s="4" t="s">
        <v>25</v>
      </c>
      <c r="D17" s="4">
        <v>30</v>
      </c>
      <c r="E17" s="4">
        <v>2</v>
      </c>
      <c r="F17" s="10">
        <f t="shared" si="0"/>
        <v>2.4193548387096774E-2</v>
      </c>
      <c r="G17" s="18"/>
      <c r="H17" s="18"/>
      <c r="I17" s="10">
        <f t="shared" si="1"/>
        <v>0</v>
      </c>
    </row>
    <row r="18" spans="2:9" ht="30" x14ac:dyDescent="0.25">
      <c r="B18" s="39"/>
      <c r="C18" s="19" t="s">
        <v>23</v>
      </c>
      <c r="D18" s="4">
        <v>20</v>
      </c>
      <c r="E18" s="4">
        <v>3</v>
      </c>
      <c r="F18" s="10">
        <f t="shared" si="0"/>
        <v>1.6129032258064516E-2</v>
      </c>
      <c r="G18" s="18"/>
      <c r="H18" s="18"/>
      <c r="I18" s="10">
        <f t="shared" si="1"/>
        <v>0</v>
      </c>
    </row>
    <row r="19" spans="2:9" ht="38.25" customHeight="1" x14ac:dyDescent="0.25">
      <c r="B19" s="18" t="s">
        <v>34</v>
      </c>
      <c r="C19" s="4" t="s">
        <v>23</v>
      </c>
      <c r="D19" s="4">
        <v>30</v>
      </c>
      <c r="E19" s="4">
        <v>3</v>
      </c>
      <c r="F19" s="10">
        <f t="shared" si="0"/>
        <v>2.4193548387096774E-2</v>
      </c>
      <c r="G19" s="18"/>
      <c r="H19" s="18"/>
      <c r="I19" s="10">
        <f t="shared" si="1"/>
        <v>0</v>
      </c>
    </row>
    <row r="20" spans="2:9" ht="38.25" customHeight="1" x14ac:dyDescent="0.25">
      <c r="B20" s="35" t="s">
        <v>49</v>
      </c>
      <c r="C20" s="20" t="s">
        <v>27</v>
      </c>
      <c r="D20" s="20">
        <v>30</v>
      </c>
      <c r="E20" s="9">
        <v>2</v>
      </c>
      <c r="F20" s="21">
        <f t="shared" si="0"/>
        <v>2.4193548387096774E-2</v>
      </c>
      <c r="G20" s="20"/>
      <c r="H20" s="22"/>
      <c r="I20" s="21">
        <f t="shared" si="1"/>
        <v>0</v>
      </c>
    </row>
    <row r="21" spans="2:9" ht="38.25" customHeight="1" x14ac:dyDescent="0.25">
      <c r="B21" s="36"/>
      <c r="C21" s="4" t="s">
        <v>28</v>
      </c>
      <c r="D21" s="4">
        <v>30</v>
      </c>
      <c r="E21" s="9">
        <v>2</v>
      </c>
      <c r="F21" s="10">
        <f t="shared" si="0"/>
        <v>2.4193548387096774E-2</v>
      </c>
      <c r="G21" s="4"/>
      <c r="H21" s="11"/>
      <c r="I21" s="10">
        <f t="shared" si="1"/>
        <v>0</v>
      </c>
    </row>
    <row r="22" spans="2:9" ht="38.25" customHeight="1" x14ac:dyDescent="0.25">
      <c r="B22" s="36"/>
      <c r="C22" s="4" t="s">
        <v>29</v>
      </c>
      <c r="D22" s="4">
        <v>25</v>
      </c>
      <c r="E22" s="9">
        <v>2</v>
      </c>
      <c r="F22" s="10">
        <f t="shared" ref="F22" si="2">D22/$D$32</f>
        <v>2.0161290322580645E-2</v>
      </c>
      <c r="G22" s="4"/>
      <c r="H22" s="11"/>
      <c r="I22" s="10">
        <f t="shared" si="1"/>
        <v>0</v>
      </c>
    </row>
    <row r="23" spans="2:9" x14ac:dyDescent="0.25">
      <c r="B23" s="36"/>
      <c r="C23" s="4" t="s">
        <v>30</v>
      </c>
      <c r="D23" s="4">
        <v>40</v>
      </c>
      <c r="E23" s="9">
        <v>2</v>
      </c>
      <c r="F23" s="10">
        <f t="shared" ref="F23:F31" si="3">D23/$D$32</f>
        <v>3.2258064516129031E-2</v>
      </c>
      <c r="G23" s="4"/>
      <c r="H23" s="11"/>
      <c r="I23" s="10">
        <f t="shared" si="1"/>
        <v>0</v>
      </c>
    </row>
    <row r="24" spans="2:9" ht="30" x14ac:dyDescent="0.25">
      <c r="B24" s="36"/>
      <c r="C24" s="4" t="s">
        <v>31</v>
      </c>
      <c r="D24" s="4">
        <v>30</v>
      </c>
      <c r="E24" s="9">
        <v>2</v>
      </c>
      <c r="F24" s="10">
        <f t="shared" si="3"/>
        <v>2.4193548387096774E-2</v>
      </c>
      <c r="G24" s="4"/>
      <c r="H24" s="11"/>
      <c r="I24" s="10">
        <f t="shared" si="1"/>
        <v>0</v>
      </c>
    </row>
    <row r="25" spans="2:9" x14ac:dyDescent="0.25">
      <c r="B25" s="36"/>
      <c r="C25" s="4" t="s">
        <v>32</v>
      </c>
      <c r="D25" s="4">
        <v>210</v>
      </c>
      <c r="E25" s="9">
        <v>3</v>
      </c>
      <c r="F25" s="10">
        <f t="shared" si="3"/>
        <v>0.16935483870967741</v>
      </c>
      <c r="G25" s="4"/>
      <c r="H25" s="11"/>
      <c r="I25" s="10">
        <f t="shared" si="1"/>
        <v>0</v>
      </c>
    </row>
    <row r="26" spans="2:9" x14ac:dyDescent="0.25">
      <c r="B26" s="37"/>
      <c r="C26" s="24" t="s">
        <v>33</v>
      </c>
      <c r="D26" s="4">
        <v>20</v>
      </c>
      <c r="E26" s="9">
        <v>3</v>
      </c>
      <c r="F26" s="10">
        <f t="shared" si="3"/>
        <v>1.6129032258064516E-2</v>
      </c>
      <c r="G26" s="4"/>
      <c r="H26" s="11"/>
      <c r="I26" s="10">
        <f t="shared" si="1"/>
        <v>0</v>
      </c>
    </row>
    <row r="27" spans="2:9" ht="33" customHeight="1" x14ac:dyDescent="0.25">
      <c r="B27" s="34" t="s">
        <v>24</v>
      </c>
      <c r="C27" s="4" t="s">
        <v>27</v>
      </c>
      <c r="D27" s="4">
        <v>30</v>
      </c>
      <c r="E27" s="9">
        <v>2</v>
      </c>
      <c r="F27" s="10">
        <f t="shared" si="3"/>
        <v>2.4193548387096774E-2</v>
      </c>
      <c r="G27" s="4"/>
      <c r="H27" s="11"/>
      <c r="I27" s="10">
        <f t="shared" si="1"/>
        <v>0</v>
      </c>
    </row>
    <row r="28" spans="2:9" ht="32.25" customHeight="1" x14ac:dyDescent="0.25">
      <c r="B28" s="34"/>
      <c r="C28" s="4" t="s">
        <v>29</v>
      </c>
      <c r="D28" s="4">
        <v>25</v>
      </c>
      <c r="E28" s="9">
        <v>2</v>
      </c>
      <c r="F28" s="10">
        <f t="shared" si="3"/>
        <v>2.0161290322580645E-2</v>
      </c>
      <c r="G28" s="4"/>
      <c r="H28" s="11"/>
      <c r="I28" s="10">
        <f t="shared" si="1"/>
        <v>0</v>
      </c>
    </row>
    <row r="29" spans="2:9" ht="30" x14ac:dyDescent="0.25">
      <c r="B29" s="34"/>
      <c r="C29" s="4" t="s">
        <v>31</v>
      </c>
      <c r="D29" s="19">
        <v>40</v>
      </c>
      <c r="E29" s="9">
        <v>4</v>
      </c>
      <c r="F29" s="10">
        <f t="shared" si="3"/>
        <v>3.2258064516129031E-2</v>
      </c>
      <c r="G29" s="4"/>
      <c r="H29" s="11"/>
      <c r="I29" s="10">
        <f t="shared" si="1"/>
        <v>0</v>
      </c>
    </row>
    <row r="30" spans="2:9" x14ac:dyDescent="0.25">
      <c r="B30" s="34"/>
      <c r="C30" s="4" t="s">
        <v>32</v>
      </c>
      <c r="D30" s="4">
        <v>210</v>
      </c>
      <c r="E30" s="9">
        <v>4</v>
      </c>
      <c r="F30" s="10">
        <f t="shared" si="3"/>
        <v>0.16935483870967741</v>
      </c>
      <c r="G30" s="4"/>
      <c r="H30" s="11"/>
      <c r="I30" s="10">
        <f t="shared" si="1"/>
        <v>0</v>
      </c>
    </row>
    <row r="31" spans="2:9" x14ac:dyDescent="0.25">
      <c r="B31" s="34"/>
      <c r="C31" s="4" t="s">
        <v>33</v>
      </c>
      <c r="D31" s="4">
        <v>20</v>
      </c>
      <c r="E31" s="9">
        <v>4</v>
      </c>
      <c r="F31" s="10">
        <f t="shared" si="3"/>
        <v>1.6129032258064516E-2</v>
      </c>
      <c r="G31" s="4"/>
      <c r="H31" s="11"/>
      <c r="I31" s="10">
        <f t="shared" si="1"/>
        <v>0</v>
      </c>
    </row>
    <row r="32" spans="2:9" x14ac:dyDescent="0.25">
      <c r="B32" s="28" t="s">
        <v>52</v>
      </c>
      <c r="C32" s="28"/>
      <c r="D32" s="31">
        <f>SUM(D9:D31)</f>
        <v>1240</v>
      </c>
      <c r="E32" s="29"/>
      <c r="F32" s="32">
        <f>SUM(F9:F31)</f>
        <v>0.99999999999999967</v>
      </c>
      <c r="G32" s="33">
        <f>SUM(G9:G31)</f>
        <v>179</v>
      </c>
      <c r="H32" s="29"/>
      <c r="I32" s="32">
        <f>SUM(I9:I31)</f>
        <v>0.12096774193548386</v>
      </c>
    </row>
    <row r="33" spans="2:11" x14ac:dyDescent="0.25">
      <c r="B33"/>
      <c r="C33"/>
      <c r="D33"/>
    </row>
    <row r="34" spans="2:11" x14ac:dyDescent="0.25">
      <c r="B34"/>
      <c r="C34"/>
      <c r="D34"/>
    </row>
    <row r="35" spans="2:11" x14ac:dyDescent="0.25">
      <c r="G35" s="25"/>
      <c r="H35" s="25"/>
      <c r="I35" s="25"/>
    </row>
    <row r="36" spans="2:11" x14ac:dyDescent="0.25">
      <c r="F36" s="23"/>
      <c r="G36" s="25"/>
      <c r="H36" s="25"/>
      <c r="I36" s="25"/>
    </row>
    <row r="37" spans="2:11" x14ac:dyDescent="0.25">
      <c r="F37" s="23"/>
      <c r="G37" s="26"/>
      <c r="H37" s="26"/>
      <c r="I37" s="26"/>
    </row>
    <row r="42" spans="2:11" x14ac:dyDescent="0.25">
      <c r="J42" s="25"/>
    </row>
    <row r="43" spans="2:11" x14ac:dyDescent="0.25">
      <c r="J43" s="25"/>
      <c r="K43" s="25"/>
    </row>
    <row r="44" spans="2:11" x14ac:dyDescent="0.25">
      <c r="J44" s="26"/>
      <c r="K44" s="26"/>
    </row>
  </sheetData>
  <mergeCells count="10">
    <mergeCell ref="B27:B31"/>
    <mergeCell ref="B12:B15"/>
    <mergeCell ref="B17:B18"/>
    <mergeCell ref="B20:B26"/>
    <mergeCell ref="B1:I1"/>
    <mergeCell ref="E4:G4"/>
    <mergeCell ref="E5:G5"/>
    <mergeCell ref="D7:F7"/>
    <mergeCell ref="G7:I7"/>
    <mergeCell ref="B9:B10"/>
  </mergeCells>
  <pageMargins left="0.70000000000000007" right="0.70000000000000007" top="1.1437007874015745" bottom="1.1437007874015745" header="0.74999999999999989" footer="0.74999999999999989"/>
  <pageSetup fitToWidth="0" fitToHeight="0"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B13" sqref="B13:G13"/>
    </sheetView>
  </sheetViews>
  <sheetFormatPr baseColWidth="10" defaultRowHeight="14.25" x14ac:dyDescent="0.2"/>
  <cols>
    <col min="1" max="1" width="10.75" customWidth="1"/>
    <col min="2" max="2" width="22.25" customWidth="1"/>
    <col min="3" max="7" width="10.75" customWidth="1"/>
  </cols>
  <sheetData>
    <row r="2" spans="2:7" ht="26.85" customHeight="1" x14ac:dyDescent="0.2">
      <c r="B2" s="44" t="s">
        <v>35</v>
      </c>
      <c r="C2" s="44"/>
      <c r="D2" s="44"/>
      <c r="E2" s="44"/>
      <c r="F2" s="44"/>
      <c r="G2" s="44"/>
    </row>
    <row r="4" spans="2:7" x14ac:dyDescent="0.2">
      <c r="B4" s="28" t="s">
        <v>36</v>
      </c>
      <c r="C4" s="28">
        <f>SUM(PlanIndividual!D9:D31)</f>
        <v>1240</v>
      </c>
    </row>
    <row r="5" spans="2:7" x14ac:dyDescent="0.2">
      <c r="B5" s="28" t="s">
        <v>37</v>
      </c>
      <c r="C5" s="28">
        <f>C4/60</f>
        <v>20.666666666666668</v>
      </c>
    </row>
    <row r="6" spans="2:7" x14ac:dyDescent="0.2">
      <c r="B6" s="28" t="s">
        <v>38</v>
      </c>
      <c r="C6" s="28">
        <f>C5/4</f>
        <v>5.166666666666667</v>
      </c>
    </row>
    <row r="8" spans="2:7" ht="15" x14ac:dyDescent="0.25">
      <c r="B8" s="27" t="s">
        <v>39</v>
      </c>
      <c r="C8" s="29">
        <v>1</v>
      </c>
      <c r="D8" s="29">
        <v>2</v>
      </c>
      <c r="E8" s="29">
        <v>3</v>
      </c>
      <c r="F8" s="29">
        <v>4</v>
      </c>
      <c r="G8" s="1"/>
    </row>
    <row r="9" spans="2:7" ht="15" x14ac:dyDescent="0.25">
      <c r="B9" s="4" t="s">
        <v>40</v>
      </c>
      <c r="C9" s="29">
        <f>SUMIF(PlanIndividual!$E$9:$E$31,C8,PlanIndividual!$D$9:$D$31)</f>
        <v>240</v>
      </c>
      <c r="D9" s="29">
        <f>SUMIF(PlanIndividual!$E$9:$E$31,D8,PlanIndividual!$D$9:$D$31)</f>
        <v>300</v>
      </c>
      <c r="E9" s="29">
        <f>SUMIF(PlanIndividual!$E$9:$E$31,E8,PlanIndividual!$D$9:$D$31)</f>
        <v>370</v>
      </c>
      <c r="F9" s="29">
        <f>SUMIF(PlanIndividual!$E$9:$E$31,F8,PlanIndividual!$D$9:$D$31)</f>
        <v>330</v>
      </c>
      <c r="G9" s="25"/>
    </row>
    <row r="10" spans="2:7" ht="15" x14ac:dyDescent="0.25">
      <c r="B10" s="4" t="s">
        <v>41</v>
      </c>
      <c r="C10" s="30">
        <f>C9/60</f>
        <v>4</v>
      </c>
      <c r="D10" s="30">
        <f>D9/60</f>
        <v>5</v>
      </c>
      <c r="E10" s="30">
        <f>E9/60</f>
        <v>6.166666666666667</v>
      </c>
      <c r="F10" s="30">
        <f>F9/60</f>
        <v>5.5</v>
      </c>
      <c r="G10" s="26"/>
    </row>
    <row r="11" spans="2:7" ht="15" x14ac:dyDescent="0.2">
      <c r="B11" s="23"/>
    </row>
    <row r="13" spans="2:7" ht="56.65" customHeight="1" x14ac:dyDescent="0.2">
      <c r="B13" s="45" t="str">
        <f>IF(C5&gt; (PlanIndividual!H5*4),"Revise su plan, debe programar menos horas, ya que la cantidad total supera al total de las que se planean trabajar",CONCATENATE("Todo se encuentra en orden, tiene esta cantidad de horas restantes:  ", ((PlanIndividual!H5*4)- C5)))</f>
        <v>Todo se encuentra en orden, tiene esta cantidad de horas restantes:  1,33333333333333</v>
      </c>
      <c r="C13" s="45"/>
      <c r="D13" s="45"/>
      <c r="E13" s="45"/>
      <c r="F13" s="45"/>
      <c r="G13" s="45"/>
    </row>
  </sheetData>
  <mergeCells count="2">
    <mergeCell ref="B2:G2"/>
    <mergeCell ref="B13:G13"/>
  </mergeCells>
  <pageMargins left="0" right="0" top="0.39409448818897641" bottom="0.39409448818897641" header="0" footer="0"/>
  <pageSetup paperSize="0" fitToWidth="0" fitToHeight="0" pageOrder="overThenDown" horizontalDpi="0" verticalDpi="0" copies="0"/>
  <headerFooter>
    <oddHeader>&amp;C&amp;A</oddHeader>
    <oddFooter>&amp;CPágina &amp;P</oddFooter>
  </headerFooter>
  <extLst>
    <ext xmlns:x14="http://schemas.microsoft.com/office/spreadsheetml/2009/9/main" uri="{78C0D931-6437-407d-A8EE-F0AAD7539E65}">
      <x14:conditionalFormattings>
        <x14:conditionalFormatting xmlns:xm="http://schemas.microsoft.com/office/excel/2006/main">
          <x14:cfRule type="expression" priority="4" stopIfTrue="1" id="{EDAA6A40-A29B-4B90-941E-685D2EDC0F70}">
            <xm:f>$C$10&lt;=PlanIndividual!$H$5</xm:f>
            <x14:dxf>
              <font>
                <color rgb="FFFFFFFF"/>
              </font>
              <fill>
                <patternFill patternType="solid">
                  <fgColor rgb="FF66FF66"/>
                  <bgColor rgb="FF66FF66"/>
                </patternFill>
              </fill>
            </x14:dxf>
          </x14:cfRule>
          <xm:sqref>C10</xm:sqref>
        </x14:conditionalFormatting>
        <x14:conditionalFormatting xmlns:xm="http://schemas.microsoft.com/office/excel/2006/main">
          <x14:cfRule type="expression" priority="3" stopIfTrue="1" id="{7EAB3627-6E11-4EFC-A9C4-409B05CA3D70}">
            <xm:f>$C$10&gt;PlanIndividual!$H$5</xm:f>
            <x14:dxf>
              <font>
                <color rgb="FFEEEEEE"/>
              </font>
              <fill>
                <patternFill patternType="solid">
                  <fgColor rgb="FFFF6666"/>
                  <bgColor rgb="FFFF6666"/>
                </patternFill>
              </fill>
            </x14:dxf>
          </x14:cfRule>
          <xm:sqref>C10</xm:sqref>
        </x14:conditionalFormatting>
        <x14:conditionalFormatting xmlns:xm="http://schemas.microsoft.com/office/excel/2006/main">
          <x14:cfRule type="expression" priority="6" stopIfTrue="1" id="{90936B6E-6226-4BA0-A918-E3D69E347184}">
            <xm:f>$D$10&lt;=PlanIndividual!$H$5</xm:f>
            <x14:dxf>
              <font>
                <color rgb="FFFFFFFF"/>
              </font>
              <fill>
                <patternFill patternType="solid">
                  <fgColor rgb="FF66FF66"/>
                  <bgColor rgb="FF66FF66"/>
                </patternFill>
              </fill>
            </x14:dxf>
          </x14:cfRule>
          <xm:sqref>D10</xm:sqref>
        </x14:conditionalFormatting>
        <x14:conditionalFormatting xmlns:xm="http://schemas.microsoft.com/office/excel/2006/main">
          <x14:cfRule type="expression" priority="5" stopIfTrue="1" id="{37A9A2F2-C5BC-4B43-A9FF-97E9C0184632}">
            <xm:f>$D$10&gt;PlanIndividual!$H$5</xm:f>
            <x14:dxf>
              <font>
                <color rgb="FFEEEEEE"/>
              </font>
              <fill>
                <patternFill patternType="solid">
                  <fgColor rgb="FFFF6666"/>
                  <bgColor rgb="FFFF6666"/>
                </patternFill>
              </fill>
            </x14:dxf>
          </x14:cfRule>
          <xm:sqref>D10</xm:sqref>
        </x14:conditionalFormatting>
        <x14:conditionalFormatting xmlns:xm="http://schemas.microsoft.com/office/excel/2006/main">
          <x14:cfRule type="expression" priority="8" stopIfTrue="1" id="{1C39FCE3-D6BB-4AA0-95F5-E943DB99AC65}">
            <xm:f>$E$10&lt;=PlanIndividual!$H$5</xm:f>
            <x14:dxf>
              <font>
                <color rgb="FFFFFFFF"/>
              </font>
              <fill>
                <patternFill patternType="solid">
                  <fgColor rgb="FF66FF66"/>
                  <bgColor rgb="FF66FF66"/>
                </patternFill>
              </fill>
            </x14:dxf>
          </x14:cfRule>
          <xm:sqref>E10</xm:sqref>
        </x14:conditionalFormatting>
        <x14:conditionalFormatting xmlns:xm="http://schemas.microsoft.com/office/excel/2006/main">
          <x14:cfRule type="expression" priority="7" stopIfTrue="1" id="{E1CBC43A-E375-4AD1-BDAD-E6E5EDC630A2}">
            <xm:f>$E$10&gt;PlanIndividual!$H$5</xm:f>
            <x14:dxf>
              <font>
                <color rgb="FFEEEEEE"/>
              </font>
              <fill>
                <patternFill patternType="solid">
                  <fgColor rgb="FFFF6666"/>
                  <bgColor rgb="FFFF6666"/>
                </patternFill>
              </fill>
            </x14:dxf>
          </x14:cfRule>
          <xm:sqref>E10</xm:sqref>
        </x14:conditionalFormatting>
        <x14:conditionalFormatting xmlns:xm="http://schemas.microsoft.com/office/excel/2006/main">
          <x14:cfRule type="expression" priority="10" stopIfTrue="1" id="{95362E47-5304-42E6-9D6E-E71342C6489B}">
            <xm:f>$F$10&lt;=PlanIndividual!$H$5</xm:f>
            <x14:dxf>
              <font>
                <color rgb="FFFFFFFF"/>
              </font>
              <fill>
                <patternFill patternType="solid">
                  <fgColor rgb="FF66FF66"/>
                  <bgColor rgb="FF66FF66"/>
                </patternFill>
              </fill>
            </x14:dxf>
          </x14:cfRule>
          <xm:sqref>F10</xm:sqref>
        </x14:conditionalFormatting>
        <x14:conditionalFormatting xmlns:xm="http://schemas.microsoft.com/office/excel/2006/main">
          <x14:cfRule type="expression" priority="9" stopIfTrue="1" id="{3114B43B-79A7-4542-B2D5-DC7DF1BC337D}">
            <xm:f>$F$10&gt;PlanIndividual!$H$5</xm:f>
            <x14:dxf>
              <font>
                <color rgb="FFEEEEEE"/>
              </font>
              <fill>
                <patternFill patternType="solid">
                  <fgColor rgb="FFFF6666"/>
                  <bgColor rgb="FFFF6666"/>
                </patternFill>
              </fill>
            </x14:dxf>
          </x14:cfRule>
          <xm:sqref>F10</xm:sqref>
        </x14:conditionalFormatting>
        <x14:conditionalFormatting xmlns:xm="http://schemas.microsoft.com/office/excel/2006/main">
          <x14:cfRule type="expression" priority="1" stopIfTrue="1" id="{AC6B3452-D356-4D84-B4A7-EB875A6E8C57}">
            <xm:f>C5 &gt; (PlanIndividual!H5*4)</xm:f>
            <x14:dxf>
              <font>
                <color rgb="FFEEEEEE"/>
              </font>
              <fill>
                <patternFill patternType="solid">
                  <fgColor rgb="FFFF6666"/>
                  <bgColor rgb="FFFF6666"/>
                </patternFill>
              </fill>
            </x14:dxf>
          </x14:cfRule>
          <xm:sqref>B13</xm:sqref>
        </x14:conditionalFormatting>
        <x14:conditionalFormatting xmlns:xm="http://schemas.microsoft.com/office/excel/2006/main">
          <x14:cfRule type="expression" priority="2" stopIfTrue="1" id="{34DFE74B-8C6E-4605-B938-665B15EDE558}">
            <xm:f>C5&lt; (PlanIndividual!H5*4)</xm:f>
            <x14:dxf>
              <font>
                <color rgb="FFFFFFFF"/>
              </font>
              <fill>
                <patternFill patternType="solid">
                  <fgColor rgb="FF66FF66"/>
                  <bgColor rgb="FF66FF66"/>
                </patternFill>
              </fill>
            </x14:dxf>
          </x14:cfRule>
          <xm:sqref>B13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PlanIndividual</vt:lpstr>
      <vt:lpstr>Estadisticas</vt:lpstr>
      <vt:lpstr>PlanIndividual!_FilterDatabase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dc:creator>
  <cp:lastModifiedBy>Lukas</cp:lastModifiedBy>
  <cp:revision>2</cp:revision>
  <dcterms:created xsi:type="dcterms:W3CDTF">2017-03-22T14:42:50Z</dcterms:created>
  <dcterms:modified xsi:type="dcterms:W3CDTF">2017-03-24T20:36:56Z</dcterms:modified>
</cp:coreProperties>
</file>