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8"/>
  <workbookPr defaultThemeVersion="166925"/>
  <mc:AlternateContent xmlns:mc="http://schemas.openxmlformats.org/markup-compatibility/2006">
    <mc:Choice Requires="x15">
      <x15ac:absPath xmlns:x15ac="http://schemas.microsoft.com/office/spreadsheetml/2010/11/ac" url="C:\Users\smohler\ME322-S20\projects\"/>
    </mc:Choice>
  </mc:AlternateContent>
  <xr:revisionPtr revIDLastSave="0" documentId="13_ncr:1_{803AD8A1-6712-46DC-AF71-9140C16FDC2F}" xr6:coauthVersionLast="36" xr6:coauthVersionMax="36" xr10:uidLastSave="{00000000-0000-0000-0000-000000000000}"/>
  <bookViews>
    <workbookView xWindow="0" yWindow="0" windowWidth="14680" windowHeight="5870" activeTab="1" xr2:uid="{940E1D25-AB1F-4739-9CAC-EFB0F85BAF8F}"/>
  </bookViews>
  <sheets>
    <sheet name="Wind Tunnel Experiments" sheetId="2" r:id="rId1"/>
    <sheet name="Pump Performace Data" sheetId="4" r:id="rId2"/>
    <sheet name="Fuel Line System" sheetId="1" r:id="rId3"/>
    <sheet name="Combustion Efficiency"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7" i="1"/>
  <c r="D25" i="1"/>
  <c r="B10" i="1" l="1"/>
  <c r="B11" i="1" s="1"/>
  <c r="E71" i="2"/>
  <c r="E1" i="2"/>
  <c r="E34" i="2"/>
</calcChain>
</file>

<file path=xl/sharedStrings.xml><?xml version="1.0" encoding="utf-8"?>
<sst xmlns="http://schemas.openxmlformats.org/spreadsheetml/2006/main" count="225" uniqueCount="75">
  <si>
    <t>Kinematic Viscosity</t>
  </si>
  <si>
    <r>
      <rPr>
        <b/>
        <i/>
        <sz val="11"/>
        <color theme="1"/>
        <rFont val="Times New Roman"/>
        <family val="1"/>
      </rPr>
      <t>U</t>
    </r>
    <r>
      <rPr>
        <b/>
        <sz val="11"/>
        <color theme="1"/>
        <rFont val="Calibri"/>
        <family val="2"/>
        <scheme val="minor"/>
      </rPr>
      <t xml:space="preserve"> Velocity [mph]</t>
    </r>
  </si>
  <si>
    <t>[°F]</t>
  </si>
  <si>
    <r>
      <t>[lb</t>
    </r>
    <r>
      <rPr>
        <b/>
        <vertAlign val="subscript"/>
        <sz val="8.8000000000000007"/>
        <color rgb="FF000000"/>
        <rFont val="Arial"/>
        <family val="2"/>
      </rPr>
      <t>f</t>
    </r>
    <r>
      <rPr>
        <b/>
        <sz val="8.8000000000000007"/>
        <color rgb="FF000000"/>
        <rFont val="Arial"/>
        <family val="2"/>
      </rPr>
      <t> s/ft</t>
    </r>
    <r>
      <rPr>
        <b/>
        <vertAlign val="superscript"/>
        <sz val="8.8000000000000007"/>
        <color rgb="FF000000"/>
        <rFont val="Arial"/>
        <family val="2"/>
      </rPr>
      <t>2</t>
    </r>
    <r>
      <rPr>
        <b/>
        <sz val="8.8000000000000007"/>
        <color rgb="FF000000"/>
        <rFont val="Arial"/>
        <family val="2"/>
      </rPr>
      <t> *10</t>
    </r>
    <r>
      <rPr>
        <b/>
        <vertAlign val="superscript"/>
        <sz val="8.8000000000000007"/>
        <color rgb="FF000000"/>
        <rFont val="Arial"/>
        <family val="2"/>
      </rPr>
      <t>-6</t>
    </r>
    <r>
      <rPr>
        <b/>
        <sz val="8.8000000000000007"/>
        <color rgb="FF000000"/>
        <rFont val="Arial"/>
        <family val="2"/>
      </rPr>
      <t>]</t>
    </r>
  </si>
  <si>
    <r>
      <t>[lb</t>
    </r>
    <r>
      <rPr>
        <b/>
        <vertAlign val="subscript"/>
        <sz val="8.8000000000000007"/>
        <color rgb="FF000000"/>
        <rFont val="Arial"/>
        <family val="2"/>
      </rPr>
      <t>m</t>
    </r>
    <r>
      <rPr>
        <b/>
        <sz val="8.8000000000000007"/>
        <color rgb="FF000000"/>
        <rFont val="Arial"/>
        <family val="2"/>
      </rPr>
      <t> /ft h]</t>
    </r>
  </si>
  <si>
    <t>[μPa s],</t>
  </si>
  <si>
    <r>
      <t>[N s/m</t>
    </r>
    <r>
      <rPr>
        <b/>
        <vertAlign val="superscript"/>
        <sz val="8.8000000000000007"/>
        <color rgb="FF000000"/>
        <rFont val="Arial"/>
        <family val="2"/>
      </rPr>
      <t>2</t>
    </r>
    <r>
      <rPr>
        <b/>
        <sz val="8.8000000000000007"/>
        <color rgb="FF000000"/>
        <rFont val="Arial"/>
        <family val="2"/>
      </rPr>
      <t> *10</t>
    </r>
    <r>
      <rPr>
        <b/>
        <vertAlign val="superscript"/>
        <sz val="8.8000000000000007"/>
        <color rgb="FF000000"/>
        <rFont val="Arial"/>
        <family val="2"/>
      </rPr>
      <t>-6</t>
    </r>
    <r>
      <rPr>
        <b/>
        <sz val="8.8000000000000007"/>
        <color rgb="FF000000"/>
        <rFont val="Arial"/>
        <family val="2"/>
      </rPr>
      <t>]</t>
    </r>
  </si>
  <si>
    <t>[cP],</t>
  </si>
  <si>
    <t>[mPa s]</t>
  </si>
  <si>
    <r>
      <t>[ft</t>
    </r>
    <r>
      <rPr>
        <b/>
        <vertAlign val="superscript"/>
        <sz val="8.8000000000000007"/>
        <color rgb="FF000000"/>
        <rFont val="Arial"/>
        <family val="2"/>
      </rPr>
      <t>2</t>
    </r>
    <r>
      <rPr>
        <b/>
        <sz val="8.8000000000000007"/>
        <color rgb="FF000000"/>
        <rFont val="Arial"/>
        <family val="2"/>
      </rPr>
      <t>/s *10</t>
    </r>
    <r>
      <rPr>
        <b/>
        <vertAlign val="superscript"/>
        <sz val="8.8000000000000007"/>
        <color rgb="FF000000"/>
        <rFont val="Arial"/>
        <family val="2"/>
      </rPr>
      <t>-4</t>
    </r>
    <r>
      <rPr>
        <b/>
        <sz val="8.8000000000000007"/>
        <color rgb="FF000000"/>
        <rFont val="Arial"/>
        <family val="2"/>
      </rPr>
      <t>]</t>
    </r>
  </si>
  <si>
    <t>[cSt],</t>
  </si>
  <si>
    <r>
      <t>[m</t>
    </r>
    <r>
      <rPr>
        <b/>
        <vertAlign val="superscript"/>
        <sz val="8.8000000000000007"/>
        <color rgb="FF000000"/>
        <rFont val="Arial"/>
        <family val="2"/>
      </rPr>
      <t>2</t>
    </r>
    <r>
      <rPr>
        <b/>
        <sz val="8.8000000000000007"/>
        <color rgb="FF000000"/>
        <rFont val="Arial"/>
        <family val="2"/>
      </rPr>
      <t>/s *10</t>
    </r>
    <r>
      <rPr>
        <b/>
        <vertAlign val="superscript"/>
        <sz val="8.8000000000000007"/>
        <color rgb="FF000000"/>
        <rFont val="Arial"/>
        <family val="2"/>
      </rPr>
      <t>-6</t>
    </r>
    <r>
      <rPr>
        <b/>
        <sz val="8.8000000000000007"/>
        <color rgb="FF000000"/>
        <rFont val="Arial"/>
        <family val="2"/>
      </rPr>
      <t>]</t>
    </r>
  </si>
  <si>
    <t>Temperature</t>
  </si>
  <si>
    <t xml:space="preserve">Dynamic Viscosity </t>
  </si>
  <si>
    <t>Wind Tunnel Air Properties</t>
  </si>
  <si>
    <r>
      <rPr>
        <b/>
        <i/>
        <sz val="11"/>
        <color theme="1"/>
        <rFont val="Times New Roman"/>
        <family val="1"/>
      </rPr>
      <t>T</t>
    </r>
    <r>
      <rPr>
        <b/>
        <sz val="11"/>
        <color theme="1"/>
        <rFont val="Calibri"/>
        <family val="2"/>
        <scheme val="minor"/>
      </rPr>
      <t xml:space="preserve"> Temperature </t>
    </r>
    <r>
      <rPr>
        <b/>
        <sz val="11"/>
        <color theme="1"/>
        <rFont val="Calibri"/>
        <family val="1"/>
        <scheme val="minor"/>
      </rPr>
      <t>[C]</t>
    </r>
  </si>
  <si>
    <r>
      <rPr>
        <b/>
        <sz val="11"/>
        <color theme="1"/>
        <rFont val="Symbol"/>
        <family val="1"/>
        <charset val="2"/>
      </rPr>
      <t>n</t>
    </r>
    <r>
      <rPr>
        <b/>
        <sz val="11"/>
        <color theme="1"/>
        <rFont val="Calibri"/>
        <family val="2"/>
        <scheme val="minor"/>
      </rPr>
      <t xml:space="preserve"> Kinematic Viscosity</t>
    </r>
    <r>
      <rPr>
        <b/>
        <sz val="11"/>
        <color theme="1"/>
        <rFont val="Calibri"/>
        <family val="1"/>
        <charset val="2"/>
        <scheme val="minor"/>
      </rPr>
      <t xml:space="preserve"> [cP]</t>
    </r>
  </si>
  <si>
    <t xml:space="preserve">Test A </t>
  </si>
  <si>
    <t>Number of Measurements :</t>
  </si>
  <si>
    <t xml:space="preserve">Test B </t>
  </si>
  <si>
    <t xml:space="preserve">Test C </t>
  </si>
  <si>
    <t>Different Clay Model Dimensions [ft]</t>
  </si>
  <si>
    <t>Model</t>
  </si>
  <si>
    <t>Height [ft]</t>
  </si>
  <si>
    <t>Width [ft]</t>
  </si>
  <si>
    <t>Length [ft]</t>
  </si>
  <si>
    <t>Roughness [ft]</t>
  </si>
  <si>
    <t>A.1</t>
  </si>
  <si>
    <t>A.3</t>
  </si>
  <si>
    <t>A.4</t>
  </si>
  <si>
    <t>A.2</t>
  </si>
  <si>
    <t>B.1</t>
  </si>
  <si>
    <t>B.4</t>
  </si>
  <si>
    <t>B.2</t>
  </si>
  <si>
    <t>B.3</t>
  </si>
  <si>
    <t>B.5</t>
  </si>
  <si>
    <t>C.1</t>
  </si>
  <si>
    <t>C.2</t>
  </si>
  <si>
    <t>C.3</t>
  </si>
  <si>
    <t>C.4</t>
  </si>
  <si>
    <t>C.5</t>
  </si>
  <si>
    <r>
      <rPr>
        <b/>
        <sz val="11"/>
        <color theme="1"/>
        <rFont val="Lucida Calligraphy"/>
        <family val="4"/>
      </rPr>
      <t>D</t>
    </r>
    <r>
      <rPr>
        <b/>
        <sz val="11"/>
        <color theme="1"/>
        <rFont val="Calibri"/>
        <family val="1"/>
        <scheme val="minor"/>
      </rPr>
      <t xml:space="preserve">  Drag Force</t>
    </r>
    <r>
      <rPr>
        <b/>
        <sz val="11"/>
        <color theme="1"/>
        <rFont val="Calibri"/>
        <family val="4"/>
        <scheme val="minor"/>
      </rPr>
      <t xml:space="preserve"> [lbf]</t>
    </r>
  </si>
  <si>
    <t>Pump Model DL2615</t>
  </si>
  <si>
    <t>Pressure Drop [kPa]</t>
  </si>
  <si>
    <t>Flowrate [L/h]</t>
  </si>
  <si>
    <t xml:space="preserve">Flowrate [L/h] </t>
  </si>
  <si>
    <t>Pump Model BL3615</t>
  </si>
  <si>
    <t>Pump Model DDWL2A5</t>
  </si>
  <si>
    <r>
      <t xml:space="preserve">Efficiency </t>
    </r>
    <r>
      <rPr>
        <sz val="14"/>
        <color theme="1"/>
        <rFont val="Symbol"/>
        <family val="1"/>
        <charset val="2"/>
      </rPr>
      <t>h</t>
    </r>
  </si>
  <si>
    <t>Components</t>
  </si>
  <si>
    <t>Fuel Piping System Details</t>
  </si>
  <si>
    <t>#</t>
  </si>
  <si>
    <t>180 Bend (Threaded)</t>
  </si>
  <si>
    <t>90 Bend (Threaded)</t>
  </si>
  <si>
    <t>Line Flow Tee (Threaded)</t>
  </si>
  <si>
    <t>Tubing Section Lengths [cm]</t>
  </si>
  <si>
    <t xml:space="preserve">Flowmeter </t>
  </si>
  <si>
    <t>K = 1.8</t>
  </si>
  <si>
    <t xml:space="preserve">Engine </t>
  </si>
  <si>
    <t>Tubing Position</t>
  </si>
  <si>
    <t>Tank</t>
  </si>
  <si>
    <t>Tank-&gt;Engine</t>
  </si>
  <si>
    <t xml:space="preserve">Total Length </t>
  </si>
  <si>
    <t xml:space="preserve">Tubing Roughness [mm] </t>
  </si>
  <si>
    <t>Massflow Rate in [g/s]</t>
  </si>
  <si>
    <t>Combustion Efficiency</t>
  </si>
  <si>
    <t>Efficiency</t>
  </si>
  <si>
    <t>Fuel Density [kg/L]</t>
  </si>
  <si>
    <t xml:space="preserve">Equivalent Length </t>
  </si>
  <si>
    <t>Friction Factor</t>
  </si>
  <si>
    <t>Total Minor Losses</t>
  </si>
  <si>
    <t>Tubing Diameter [cm]</t>
  </si>
  <si>
    <r>
      <t>System Resistence [s</t>
    </r>
    <r>
      <rPr>
        <b/>
        <vertAlign val="superscript"/>
        <sz val="11"/>
        <color theme="1"/>
        <rFont val="Calibri"/>
        <family val="2"/>
        <scheme val="minor"/>
      </rPr>
      <t>2</t>
    </r>
    <r>
      <rPr>
        <b/>
        <sz val="11"/>
        <color theme="1"/>
        <rFont val="Calibri"/>
        <family val="2"/>
        <scheme val="minor"/>
      </rPr>
      <t>/cm</t>
    </r>
    <r>
      <rPr>
        <b/>
        <vertAlign val="superscript"/>
        <sz val="11"/>
        <color theme="1"/>
        <rFont val="Calibri"/>
        <family val="2"/>
        <scheme val="minor"/>
      </rPr>
      <t>5</t>
    </r>
    <r>
      <rPr>
        <b/>
        <sz val="11"/>
        <color theme="1"/>
        <rFont val="Calibri"/>
        <family val="2"/>
        <scheme val="minor"/>
      </rPr>
      <t>]</t>
    </r>
  </si>
  <si>
    <r>
      <t>K</t>
    </r>
    <r>
      <rPr>
        <b/>
        <vertAlign val="subscript"/>
        <sz val="11"/>
        <color theme="1"/>
        <rFont val="Calibri"/>
        <family val="2"/>
        <scheme val="minor"/>
      </rPr>
      <t>tot</t>
    </r>
    <r>
      <rPr>
        <b/>
        <sz val="11"/>
        <color theme="1"/>
        <rFont val="Calibri"/>
        <family val="2"/>
        <scheme val="minor"/>
      </rPr>
      <t xml:space="preserve"> [s</t>
    </r>
    <r>
      <rPr>
        <b/>
        <vertAlign val="superscript"/>
        <sz val="11"/>
        <color theme="1"/>
        <rFont val="Calibri"/>
        <family val="2"/>
        <scheme val="minor"/>
      </rPr>
      <t>2</t>
    </r>
    <r>
      <rPr>
        <b/>
        <sz val="11"/>
        <color theme="1"/>
        <rFont val="Calibri"/>
        <family val="2"/>
        <scheme val="minor"/>
      </rPr>
      <t>/m</t>
    </r>
    <r>
      <rPr>
        <b/>
        <vertAlign val="superscript"/>
        <sz val="11"/>
        <color theme="1"/>
        <rFont val="Calibri"/>
        <family val="2"/>
        <scheme val="minor"/>
      </rPr>
      <t>5</t>
    </r>
    <r>
      <rPr>
        <b/>
        <sz val="11"/>
        <color theme="1"/>
        <rFont val="Calibri"/>
        <family val="2"/>
        <scheme val="minor"/>
      </rPr>
      <t>]</t>
    </r>
  </si>
  <si>
    <t>Energy Density [MJ/L]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</si>
</sst>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6">
    <font>
      <sz val="11"/>
      <color theme="1"/>
      <name val="Calibri"/>
      <family val="2"/>
      <scheme val="minor"/>
    </font>
    <font>
      <sz val="11"/>
      <color theme="1"/>
      <name val="Calibri"/>
      <family val="2"/>
      <scheme val="minor"/>
    </font>
    <font>
      <b/>
      <sz val="15"/>
      <color theme="3"/>
      <name val="Calibri"/>
      <family val="2"/>
      <scheme val="minor"/>
    </font>
    <font>
      <sz val="11"/>
      <color rgb="FF3F3F76"/>
      <name val="Calibri"/>
      <family val="2"/>
      <scheme val="minor"/>
    </font>
    <font>
      <b/>
      <sz val="11"/>
      <color rgb="FF3F3F3F"/>
      <name val="Calibri"/>
      <family val="2"/>
      <scheme val="minor"/>
    </font>
    <font>
      <b/>
      <sz val="11"/>
      <color theme="1"/>
      <name val="Calibri"/>
      <family val="2"/>
      <scheme val="minor"/>
    </font>
    <font>
      <b/>
      <sz val="11"/>
      <color theme="1"/>
      <name val="Symbol"/>
      <family val="1"/>
      <charset val="2"/>
    </font>
    <font>
      <b/>
      <sz val="11"/>
      <color theme="1"/>
      <name val="Calibri"/>
      <family val="1"/>
      <charset val="2"/>
      <scheme val="minor"/>
    </font>
    <font>
      <b/>
      <sz val="11"/>
      <color theme="1"/>
      <name val="Times New Roman"/>
      <family val="1"/>
    </font>
    <font>
      <b/>
      <sz val="11"/>
      <color theme="1"/>
      <name val="Calibri"/>
      <family val="1"/>
      <scheme val="minor"/>
    </font>
    <font>
      <b/>
      <i/>
      <sz val="11"/>
      <color theme="1"/>
      <name val="Times New Roman"/>
      <family val="1"/>
    </font>
    <font>
      <b/>
      <sz val="15"/>
      <color theme="3"/>
      <name val="Times New Roman"/>
      <family val="1"/>
    </font>
    <font>
      <b/>
      <sz val="8.8000000000000007"/>
      <color rgb="FF000000"/>
      <name val="Arial"/>
      <family val="2"/>
    </font>
    <font>
      <b/>
      <vertAlign val="subscript"/>
      <sz val="8.8000000000000007"/>
      <color rgb="FF000000"/>
      <name val="Arial"/>
      <family val="2"/>
    </font>
    <font>
      <b/>
      <vertAlign val="superscript"/>
      <sz val="8.8000000000000007"/>
      <color rgb="FF000000"/>
      <name val="Arial"/>
      <family val="2"/>
    </font>
    <font>
      <b/>
      <sz val="11"/>
      <color rgb="FF000000"/>
      <name val="Times New Roman"/>
      <family val="1"/>
    </font>
    <font>
      <b/>
      <sz val="11"/>
      <color theme="1"/>
      <name val="Calibri"/>
      <family val="4"/>
      <scheme val="minor"/>
    </font>
    <font>
      <b/>
      <sz val="11"/>
      <color theme="1"/>
      <name val="Lucida Calligraphy"/>
      <family val="4"/>
    </font>
    <font>
      <b/>
      <sz val="11"/>
      <color theme="1"/>
      <name val="Courier New"/>
      <family val="3"/>
    </font>
    <font>
      <b/>
      <sz val="14"/>
      <color rgb="FF3F3F3F"/>
      <name val="Courier New"/>
      <family val="3"/>
    </font>
    <font>
      <b/>
      <sz val="11"/>
      <name val="Calibri"/>
      <family val="2"/>
      <scheme val="minor"/>
    </font>
    <font>
      <sz val="14"/>
      <color theme="1"/>
      <name val="Times New Roman"/>
      <family val="1"/>
    </font>
    <font>
      <b/>
      <sz val="11"/>
      <color theme="0"/>
      <name val="Calibri"/>
      <family val="2"/>
      <scheme val="minor"/>
    </font>
    <font>
      <sz val="14"/>
      <color theme="1"/>
      <name val="Symbol"/>
      <family val="1"/>
      <charset val="2"/>
    </font>
    <font>
      <b/>
      <vertAlign val="superscript"/>
      <sz val="11"/>
      <color theme="1"/>
      <name val="Calibri"/>
      <family val="2"/>
      <scheme val="minor"/>
    </font>
    <font>
      <b/>
      <vertAlign val="subscript"/>
      <sz val="11"/>
      <color theme="1"/>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FFFF00"/>
        <bgColor indexed="64"/>
      </patternFill>
    </fill>
    <fill>
      <patternFill patternType="solid">
        <fgColor rgb="FFA5A5A5"/>
      </patternFill>
    </fill>
  </fills>
  <borders count="36">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indexed="64"/>
      </bottom>
      <diagonal/>
    </border>
    <border>
      <left style="thin">
        <color rgb="FFB2B2B2"/>
      </left>
      <right style="thin">
        <color rgb="FFB2B2B2"/>
      </right>
      <top style="double">
        <color indexed="64"/>
      </top>
      <bottom/>
      <diagonal/>
    </border>
    <border>
      <left style="thin">
        <color rgb="FFB2B2B2"/>
      </left>
      <right style="thin">
        <color rgb="FFB2B2B2"/>
      </right>
      <top/>
      <bottom style="medium">
        <color rgb="FFCCCCCC"/>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top style="thin">
        <color indexed="64"/>
      </top>
      <bottom style="double">
        <color indexed="64"/>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rgb="FF3F3F3F"/>
      </left>
      <right style="medium">
        <color indexed="64"/>
      </right>
      <top style="medium">
        <color indexed="64"/>
      </top>
      <bottom style="thin">
        <color rgb="FF3F3F3F"/>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double">
        <color rgb="FF3F3F3F"/>
      </left>
      <right style="double">
        <color rgb="FF3F3F3F"/>
      </right>
      <top style="double">
        <color rgb="FF3F3F3F"/>
      </top>
      <bottom style="double">
        <color rgb="FF3F3F3F"/>
      </bottom>
      <diagonal/>
    </border>
    <border>
      <left style="medium">
        <color indexed="64"/>
      </left>
      <right/>
      <top style="medium">
        <color indexed="64"/>
      </top>
      <bottom/>
      <diagonal/>
    </border>
    <border>
      <left/>
      <right style="medium">
        <color indexed="64"/>
      </right>
      <top style="medium">
        <color indexed="64"/>
      </top>
      <bottom/>
      <diagonal/>
    </border>
    <border>
      <left style="thin">
        <color rgb="FF7F7F7F"/>
      </left>
      <right style="thin">
        <color rgb="FF7F7F7F"/>
      </right>
      <top/>
      <bottom style="thin">
        <color rgb="FF7F7F7F"/>
      </bottom>
      <diagonal/>
    </border>
    <border>
      <left/>
      <right style="double">
        <color rgb="FF3F3F3F"/>
      </right>
      <top style="double">
        <color rgb="FF3F3F3F"/>
      </top>
      <bottom style="double">
        <color rgb="FF3F3F3F"/>
      </bottom>
      <diagonal/>
    </border>
  </borders>
  <cellStyleXfs count="7">
    <xf numFmtId="0" fontId="0" fillId="0" borderId="0"/>
    <xf numFmtId="0" fontId="2" fillId="0" borderId="1" applyNumberFormat="0" applyFill="0" applyAlignment="0" applyProtection="0"/>
    <xf numFmtId="0" fontId="3" fillId="2" borderId="2" applyNumberFormat="0" applyAlignment="0" applyProtection="0"/>
    <xf numFmtId="0" fontId="4" fillId="3" borderId="3" applyNumberFormat="0" applyAlignment="0" applyProtection="0"/>
    <xf numFmtId="0" fontId="1" fillId="4" borderId="4" applyNumberFormat="0" applyFont="0" applyAlignment="0" applyProtection="0"/>
    <xf numFmtId="9" fontId="1" fillId="0" borderId="0" applyFont="0" applyFill="0" applyBorder="0" applyAlignment="0" applyProtection="0"/>
    <xf numFmtId="0" fontId="22" fillId="6" borderId="31" applyNumberFormat="0" applyAlignment="0" applyProtection="0"/>
  </cellStyleXfs>
  <cellXfs count="79">
    <xf numFmtId="0" fontId="0" fillId="0" borderId="0" xfId="0"/>
    <xf numFmtId="0" fontId="2" fillId="0" borderId="1" xfId="1"/>
    <xf numFmtId="0" fontId="15" fillId="5" borderId="5" xfId="0" applyFont="1" applyFill="1" applyBorder="1"/>
    <xf numFmtId="0" fontId="12" fillId="4" borderId="4" xfId="4" applyFont="1" applyAlignment="1">
      <alignment horizontal="center" vertical="center" wrapText="1"/>
    </xf>
    <xf numFmtId="0" fontId="3" fillId="2" borderId="2" xfId="2" applyAlignment="1">
      <alignment horizontal="center" vertical="center" wrapText="1"/>
    </xf>
    <xf numFmtId="0" fontId="11" fillId="0" borderId="1" xfId="1" applyFont="1"/>
    <xf numFmtId="0" fontId="9" fillId="5" borderId="11" xfId="0" applyFont="1" applyFill="1" applyBorder="1"/>
    <xf numFmtId="0" fontId="7" fillId="5" borderId="11" xfId="0" applyFont="1" applyFill="1" applyBorder="1"/>
    <xf numFmtId="0" fontId="0" fillId="0" borderId="0" xfId="0" applyBorder="1"/>
    <xf numFmtId="0" fontId="19" fillId="3" borderId="15" xfId="3" applyFont="1" applyBorder="1" applyAlignment="1">
      <alignment horizontal="center" vertical="center"/>
    </xf>
    <xf numFmtId="0" fontId="9" fillId="5" borderId="16" xfId="0" applyFont="1" applyFill="1" applyBorder="1"/>
    <xf numFmtId="0" fontId="16" fillId="5" borderId="17" xfId="0" applyFont="1" applyFill="1" applyBorder="1"/>
    <xf numFmtId="0" fontId="0" fillId="0" borderId="21" xfId="0" applyBorder="1"/>
    <xf numFmtId="0" fontId="0" fillId="0" borderId="23" xfId="0" applyBorder="1"/>
    <xf numFmtId="0" fontId="0" fillId="0" borderId="12" xfId="0" applyBorder="1"/>
    <xf numFmtId="0" fontId="18" fillId="5" borderId="9" xfId="0" applyFont="1" applyFill="1" applyBorder="1"/>
    <xf numFmtId="0" fontId="0" fillId="0" borderId="0" xfId="0" applyFill="1" applyBorder="1"/>
    <xf numFmtId="0" fontId="18" fillId="5" borderId="8" xfId="0" applyFont="1" applyFill="1" applyBorder="1"/>
    <xf numFmtId="0" fontId="18" fillId="5" borderId="10" xfId="0" applyFont="1" applyFill="1" applyBorder="1"/>
    <xf numFmtId="11" fontId="0" fillId="0" borderId="19" xfId="0" applyNumberFormat="1" applyBorder="1"/>
    <xf numFmtId="11" fontId="0" fillId="0" borderId="28" xfId="0" applyNumberFormat="1" applyBorder="1"/>
    <xf numFmtId="11" fontId="0" fillId="0" borderId="30" xfId="0" applyNumberFormat="1" applyBorder="1"/>
    <xf numFmtId="11" fontId="0" fillId="0" borderId="22" xfId="0" applyNumberFormat="1" applyBorder="1"/>
    <xf numFmtId="0" fontId="18" fillId="0" borderId="18" xfId="0" applyFont="1" applyBorder="1" applyAlignment="1">
      <alignment horizontal="center" vertical="center"/>
    </xf>
    <xf numFmtId="0" fontId="18" fillId="0" borderId="27" xfId="0" applyFont="1" applyBorder="1" applyAlignment="1">
      <alignment horizontal="center" vertical="center"/>
    </xf>
    <xf numFmtId="0" fontId="18" fillId="0" borderId="29" xfId="0" applyFont="1" applyBorder="1" applyAlignment="1">
      <alignment horizontal="center" vertical="center"/>
    </xf>
    <xf numFmtId="0" fontId="18" fillId="0" borderId="20" xfId="0" applyFont="1" applyBorder="1" applyAlignment="1">
      <alignment horizontal="center" vertical="center"/>
    </xf>
    <xf numFmtId="0" fontId="8" fillId="5" borderId="11" xfId="0" applyFont="1" applyFill="1" applyBorder="1" applyAlignment="1">
      <alignment horizontal="center"/>
    </xf>
    <xf numFmtId="0" fontId="0" fillId="0" borderId="0" xfId="0" applyBorder="1" applyAlignment="1">
      <alignment horizontal="center"/>
    </xf>
    <xf numFmtId="0" fontId="18" fillId="0" borderId="0" xfId="0" applyFont="1" applyBorder="1" applyAlignment="1">
      <alignment horizontal="center"/>
    </xf>
    <xf numFmtId="0" fontId="0" fillId="0" borderId="0" xfId="0" applyAlignment="1"/>
    <xf numFmtId="0" fontId="18" fillId="0" borderId="21" xfId="0" applyFont="1" applyBorder="1" applyAlignment="1">
      <alignment horizontal="center"/>
    </xf>
    <xf numFmtId="0" fontId="16" fillId="0" borderId="18" xfId="0" applyFont="1" applyFill="1" applyBorder="1" applyAlignment="1"/>
    <xf numFmtId="0" fontId="16" fillId="0" borderId="0" xfId="0" applyFont="1" applyFill="1" applyBorder="1" applyAlignment="1"/>
    <xf numFmtId="164" fontId="0" fillId="0" borderId="19" xfId="0" applyNumberFormat="1" applyBorder="1"/>
    <xf numFmtId="164" fontId="0" fillId="0" borderId="22" xfId="0" applyNumberFormat="1" applyBorder="1"/>
    <xf numFmtId="0" fontId="0" fillId="0" borderId="21"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18" fillId="0" borderId="0" xfId="0" applyFont="1" applyFill="1" applyBorder="1"/>
    <xf numFmtId="0" fontId="0" fillId="0" borderId="0" xfId="0" applyAlignment="1">
      <alignment horizontal="center"/>
    </xf>
    <xf numFmtId="1" fontId="0" fillId="0" borderId="18" xfId="0" applyNumberFormat="1" applyBorder="1" applyAlignment="1">
      <alignment horizontal="center"/>
    </xf>
    <xf numFmtId="2" fontId="0" fillId="0" borderId="19" xfId="0" applyNumberFormat="1" applyBorder="1" applyAlignment="1">
      <alignment horizontal="center"/>
    </xf>
    <xf numFmtId="1" fontId="0" fillId="0" borderId="20" xfId="0" applyNumberFormat="1" applyBorder="1" applyAlignment="1">
      <alignment horizontal="center"/>
    </xf>
    <xf numFmtId="2" fontId="0" fillId="0" borderId="22" xfId="0" applyNumberFormat="1" applyBorder="1" applyAlignment="1">
      <alignment horizontal="center"/>
    </xf>
    <xf numFmtId="0" fontId="21" fillId="5" borderId="16" xfId="0" applyFont="1" applyFill="1" applyBorder="1" applyAlignment="1"/>
    <xf numFmtId="0" fontId="21" fillId="5" borderId="17" xfId="0" applyFont="1" applyFill="1" applyBorder="1" applyAlignment="1">
      <alignment horizontal="center"/>
    </xf>
    <xf numFmtId="0" fontId="5" fillId="0" borderId="0" xfId="0" applyFont="1" applyAlignment="1">
      <alignment horizontal="center"/>
    </xf>
    <xf numFmtId="0" fontId="0" fillId="5" borderId="11" xfId="0" applyFill="1" applyBorder="1"/>
    <xf numFmtId="0" fontId="0" fillId="5" borderId="11" xfId="0" applyFill="1" applyBorder="1" applyAlignment="1">
      <alignment horizontal="center"/>
    </xf>
    <xf numFmtId="0" fontId="0" fillId="0" borderId="0" xfId="0" applyAlignment="1">
      <alignment horizontal="left"/>
    </xf>
    <xf numFmtId="0" fontId="5" fillId="0" borderId="0" xfId="0" applyFont="1"/>
    <xf numFmtId="0" fontId="3" fillId="2" borderId="2" xfId="2"/>
    <xf numFmtId="0" fontId="3" fillId="2" borderId="2" xfId="2" applyAlignment="1">
      <alignment horizontal="center"/>
    </xf>
    <xf numFmtId="0" fontId="3" fillId="2" borderId="2" xfId="2" applyAlignment="1">
      <alignment horizontal="left"/>
    </xf>
    <xf numFmtId="0" fontId="3" fillId="2" borderId="34" xfId="2" applyBorder="1" applyAlignment="1">
      <alignment horizontal="center"/>
    </xf>
    <xf numFmtId="9" fontId="0" fillId="0" borderId="0" xfId="5" applyFont="1"/>
    <xf numFmtId="0" fontId="22" fillId="6" borderId="35" xfId="6" applyBorder="1"/>
    <xf numFmtId="0" fontId="0" fillId="5" borderId="16" xfId="0" applyFill="1" applyBorder="1"/>
    <xf numFmtId="0" fontId="0" fillId="5" borderId="17" xfId="0" applyFill="1" applyBorder="1"/>
    <xf numFmtId="0" fontId="0" fillId="0" borderId="18" xfId="0" applyBorder="1"/>
    <xf numFmtId="9" fontId="0" fillId="0" borderId="19" xfId="5" applyFont="1" applyBorder="1"/>
    <xf numFmtId="0" fontId="0" fillId="0" borderId="20" xfId="0" applyBorder="1"/>
    <xf numFmtId="9" fontId="0" fillId="0" borderId="22" xfId="5" applyFont="1" applyBorder="1"/>
    <xf numFmtId="0" fontId="0" fillId="0" borderId="0" xfId="0" applyFill="1" applyBorder="1" applyAlignment="1">
      <alignment horizontal="left"/>
    </xf>
    <xf numFmtId="0" fontId="5" fillId="0" borderId="0" xfId="0" applyFont="1" applyFill="1" applyBorder="1"/>
    <xf numFmtId="0" fontId="11" fillId="0" borderId="14" xfId="1" applyFont="1" applyBorder="1" applyAlignment="1">
      <alignment horizontal="right"/>
    </xf>
    <xf numFmtId="0" fontId="11" fillId="0" borderId="13" xfId="1" applyFont="1" applyBorder="1" applyAlignment="1">
      <alignment horizontal="center"/>
    </xf>
    <xf numFmtId="0" fontId="11" fillId="0" borderId="14" xfId="1" applyFont="1" applyBorder="1" applyAlignment="1">
      <alignment horizontal="center"/>
    </xf>
    <xf numFmtId="0" fontId="12" fillId="4" borderId="6" xfId="4" applyFont="1" applyBorder="1" applyAlignment="1">
      <alignment horizontal="center" vertical="center" wrapText="1"/>
    </xf>
    <xf numFmtId="0" fontId="12" fillId="4" borderId="7" xfId="4" applyFont="1" applyBorder="1" applyAlignment="1">
      <alignment horizontal="center" vertical="center" wrapText="1"/>
    </xf>
    <xf numFmtId="0" fontId="8" fillId="5" borderId="5" xfId="0" applyFont="1" applyFill="1" applyBorder="1" applyAlignment="1">
      <alignment horizontal="center"/>
    </xf>
    <xf numFmtId="0" fontId="20" fillId="5" borderId="24" xfId="0" applyFont="1" applyFill="1" applyBorder="1" applyAlignment="1">
      <alignment horizontal="center"/>
    </xf>
    <xf numFmtId="0" fontId="20" fillId="5" borderId="25" xfId="0" applyFont="1" applyFill="1" applyBorder="1" applyAlignment="1">
      <alignment horizontal="center"/>
    </xf>
    <xf numFmtId="0" fontId="20" fillId="5" borderId="26" xfId="0" applyFont="1" applyFill="1" applyBorder="1" applyAlignment="1">
      <alignment horizontal="center"/>
    </xf>
    <xf numFmtId="0" fontId="11" fillId="0" borderId="32" xfId="1" applyFont="1" applyBorder="1" applyAlignment="1">
      <alignment horizontal="center"/>
    </xf>
    <xf numFmtId="0" fontId="11" fillId="0" borderId="33" xfId="1" applyFont="1" applyBorder="1" applyAlignment="1">
      <alignment horizontal="center"/>
    </xf>
    <xf numFmtId="0" fontId="2" fillId="0" borderId="12" xfId="1" applyBorder="1" applyAlignment="1">
      <alignment horizontal="center"/>
    </xf>
    <xf numFmtId="0" fontId="2" fillId="0" borderId="1" xfId="1" applyAlignment="1">
      <alignment horizontal="center" wrapText="1"/>
    </xf>
  </cellXfs>
  <cellStyles count="7">
    <cellStyle name="Check Cell" xfId="6" builtinId="23"/>
    <cellStyle name="Heading 1" xfId="1" builtinId="16"/>
    <cellStyle name="Input" xfId="2" builtinId="20"/>
    <cellStyle name="Normal" xfId="0" builtinId="0"/>
    <cellStyle name="Note" xfId="4" builtinId="10"/>
    <cellStyle name="Output" xfId="3" builtinId="21"/>
    <cellStyle name="Percent" xfId="5" builtinId="5"/>
  </cellStyles>
  <dxfs count="0"/>
  <tableStyles count="0" defaultTableStyle="TableStyleMedium2" defaultPivotStyle="PivotStyleLight16"/>
  <colors>
    <mruColors>
      <color rgb="FF1A1AAC"/>
      <color rgb="FF246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11</xdr:col>
      <xdr:colOff>317499</xdr:colOff>
      <xdr:row>1</xdr:row>
      <xdr:rowOff>31750</xdr:rowOff>
    </xdr:from>
    <xdr:to>
      <xdr:col>16</xdr:col>
      <xdr:colOff>489857</xdr:colOff>
      <xdr:row>75</xdr:row>
      <xdr:rowOff>142875</xdr:rowOff>
    </xdr:to>
    <xdr:sp macro="" textlink="">
      <xdr:nvSpPr>
        <xdr:cNvPr id="44" name="TextBox 43">
          <a:extLst>
            <a:ext uri="{FF2B5EF4-FFF2-40B4-BE49-F238E27FC236}">
              <a16:creationId xmlns:a16="http://schemas.microsoft.com/office/drawing/2014/main" id="{78143669-2346-4CCF-8958-DB0C682BC88D}"/>
            </a:ext>
          </a:extLst>
        </xdr:cNvPr>
        <xdr:cNvSpPr txBox="1"/>
      </xdr:nvSpPr>
      <xdr:spPr>
        <a:xfrm>
          <a:off x="11191874" y="285750"/>
          <a:ext cx="5252358" cy="143192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Power</a:t>
          </a:r>
          <a:r>
            <a:rPr lang="en-US" sz="1400" baseline="0">
              <a:latin typeface="Courier New" panose="02070309020205020404" pitchFamily="49" charset="0"/>
              <a:cs typeface="Courier New" panose="02070309020205020404" pitchFamily="49" charset="0"/>
            </a:rPr>
            <a:t> Train Team, </a:t>
          </a:r>
        </a:p>
        <a:p>
          <a:endParaRPr lang="en-US" sz="1400" baseline="0">
            <a:latin typeface="Courier New" panose="02070309020205020404" pitchFamily="49" charset="0"/>
            <a:cs typeface="Courier New" panose="02070309020205020404" pitchFamily="49" charset="0"/>
          </a:endParaRPr>
        </a:p>
        <a:p>
          <a:r>
            <a:rPr lang="en-US" sz="1400">
              <a:latin typeface="Courier New" panose="02070309020205020404" pitchFamily="49" charset="0"/>
              <a:cs typeface="Courier New" panose="02070309020205020404" pitchFamily="49" charset="0"/>
            </a:rPr>
            <a:t>We have 3 new  truck</a:t>
          </a:r>
          <a:r>
            <a:rPr lang="en-US" sz="1400" baseline="0">
              <a:latin typeface="Courier New" panose="02070309020205020404" pitchFamily="49" charset="0"/>
              <a:cs typeface="Courier New" panose="02070309020205020404" pitchFamily="49" charset="0"/>
            </a:rPr>
            <a:t> designs that have passed customer review! Shout out to R&amp;D for finally getting this all the way up to testing. </a:t>
          </a:r>
          <a:r>
            <a:rPr lang="en-US" sz="1400" b="1" baseline="0">
              <a:latin typeface="Courier New" panose="02070309020205020404" pitchFamily="49" charset="0"/>
              <a:cs typeface="Courier New" panose="02070309020205020404" pitchFamily="49" charset="0"/>
            </a:rPr>
            <a:t>The control is Test A</a:t>
          </a:r>
          <a:r>
            <a:rPr lang="en-US" sz="1400" baseline="0">
              <a:latin typeface="Courier New" panose="02070309020205020404" pitchFamily="49" charset="0"/>
              <a:cs typeface="Courier New" panose="02070309020205020404" pitchFamily="49" charset="0"/>
            </a:rPr>
            <a:t>, which is the current production model. They assured me these designs can really save our customers money.</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They made a model labeling system MODEL.SIZE, but I didn't let them calculate anything. I didn't trust them. So these are just the pure readings. Probably help if you could set up some excel code to translate their naming convention into cross sectional area. </a:t>
          </a:r>
        </a:p>
        <a:p>
          <a:endParaRPr lang="en-US" sz="1400" baseline="0">
            <a:latin typeface="Courier New" panose="02070309020205020404" pitchFamily="49" charset="0"/>
            <a:cs typeface="Courier New" panose="02070309020205020404" pitchFamily="49" charset="0"/>
          </a:endParaRPr>
        </a:p>
        <a:p>
          <a:r>
            <a:rPr lang="en-US" sz="1400">
              <a:latin typeface="Courier New" panose="02070309020205020404" pitchFamily="49" charset="0"/>
              <a:cs typeface="Courier New" panose="02070309020205020404" pitchFamily="49" charset="0"/>
            </a:rPr>
            <a:t>Can you get the </a:t>
          </a:r>
          <a:r>
            <a:rPr lang="en-US" sz="1400" b="1">
              <a:latin typeface="Courier New" panose="02070309020205020404" pitchFamily="49" charset="0"/>
              <a:cs typeface="Courier New" panose="02070309020205020404" pitchFamily="49" charset="0"/>
            </a:rPr>
            <a:t>Drag Coefficient</a:t>
          </a:r>
          <a:r>
            <a:rPr lang="en-US" sz="1400">
              <a:latin typeface="Courier New" panose="02070309020205020404" pitchFamily="49" charset="0"/>
              <a:cs typeface="Courier New" panose="02070309020205020404" pitchFamily="49" charset="0"/>
            </a:rPr>
            <a:t> based on the data collected last</a:t>
          </a:r>
          <a:r>
            <a:rPr lang="en-US" sz="1400" baseline="0">
              <a:latin typeface="Courier New" panose="02070309020205020404" pitchFamily="49" charset="0"/>
              <a:cs typeface="Courier New" panose="02070309020205020404" pitchFamily="49" charset="0"/>
            </a:rPr>
            <a:t> quater from our summer interns. I need to know the </a:t>
          </a:r>
          <a:r>
            <a:rPr lang="en-US" sz="1400" b="1" baseline="0">
              <a:latin typeface="Courier New" panose="02070309020205020404" pitchFamily="49" charset="0"/>
              <a:cs typeface="Courier New" panose="02070309020205020404" pitchFamily="49" charset="0"/>
            </a:rPr>
            <a:t>drag horsepower requirements</a:t>
          </a:r>
          <a:r>
            <a:rPr lang="en-US" sz="1400" baseline="0">
              <a:latin typeface="Courier New" panose="02070309020205020404" pitchFamily="49" charset="0"/>
              <a:cs typeface="Courier New" panose="02070309020205020404" pitchFamily="49" charset="0"/>
            </a:rPr>
            <a:t> for these designs at </a:t>
          </a:r>
          <a:r>
            <a:rPr lang="en-US" sz="1400" b="1" baseline="0">
              <a:latin typeface="Courier New" panose="02070309020205020404" pitchFamily="49" charset="0"/>
              <a:cs typeface="Courier New" panose="02070309020205020404" pitchFamily="49" charset="0"/>
            </a:rPr>
            <a:t>55mph</a:t>
          </a:r>
          <a:r>
            <a:rPr lang="en-US" sz="1400" baseline="0">
              <a:latin typeface="Courier New" panose="02070309020205020404" pitchFamily="49" charset="0"/>
              <a:cs typeface="Courier New" panose="02070309020205020404" pitchFamily="49" charset="0"/>
            </a:rPr>
            <a:t>, </a:t>
          </a:r>
          <a:r>
            <a:rPr lang="en-US" sz="1400" b="1" baseline="0">
              <a:latin typeface="Courier New" panose="02070309020205020404" pitchFamily="49" charset="0"/>
              <a:cs typeface="Courier New" panose="02070309020205020404" pitchFamily="49" charset="0"/>
            </a:rPr>
            <a:t>65mph</a:t>
          </a:r>
          <a:r>
            <a:rPr lang="en-US" sz="1400" baseline="0">
              <a:latin typeface="Courier New" panose="02070309020205020404" pitchFamily="49" charset="0"/>
              <a:cs typeface="Courier New" panose="02070309020205020404" pitchFamily="49" charset="0"/>
            </a:rPr>
            <a:t>, and </a:t>
          </a:r>
          <a:r>
            <a:rPr lang="en-US" sz="1400" b="1" baseline="0">
              <a:latin typeface="Courier New" panose="02070309020205020404" pitchFamily="49" charset="0"/>
              <a:cs typeface="Courier New" panose="02070309020205020404" pitchFamily="49" charset="0"/>
            </a:rPr>
            <a:t>75mph</a:t>
          </a:r>
          <a:r>
            <a:rPr lang="en-US" sz="1400" baseline="0">
              <a:latin typeface="Courier New" panose="02070309020205020404" pitchFamily="49" charset="0"/>
              <a:cs typeface="Courier New" panose="02070309020205020404" pitchFamily="49" charset="0"/>
            </a:rPr>
            <a:t>.</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Our current </a:t>
          </a:r>
          <a:r>
            <a:rPr lang="en-US" sz="1400" b="1" baseline="0">
              <a:latin typeface="Courier New" panose="02070309020205020404" pitchFamily="49" charset="0"/>
              <a:cs typeface="Courier New" panose="02070309020205020404" pitchFamily="49" charset="0"/>
            </a:rPr>
            <a:t>baseline power requirments</a:t>
          </a:r>
          <a:r>
            <a:rPr lang="en-US" sz="1400" baseline="0">
              <a:latin typeface="Courier New" panose="02070309020205020404" pitchFamily="49" charset="0"/>
              <a:cs typeface="Courier New" panose="02070309020205020404" pitchFamily="49" charset="0"/>
            </a:rPr>
            <a:t> are estimated at </a:t>
          </a:r>
        </a:p>
        <a:p>
          <a:endParaRPr lang="en-US" sz="1400" baseline="0">
            <a:latin typeface="Courier New" panose="02070309020205020404" pitchFamily="49" charset="0"/>
            <a:cs typeface="Courier New" panose="02070309020205020404" pitchFamily="49" charset="0"/>
          </a:endParaRPr>
        </a:p>
        <a:p>
          <a:r>
            <a:rPr lang="en-US" sz="1400" b="1" baseline="0">
              <a:latin typeface="Courier New" panose="02070309020205020404" pitchFamily="49" charset="0"/>
              <a:cs typeface="Courier New" panose="02070309020205020404" pitchFamily="49" charset="0"/>
            </a:rPr>
            <a:t>403 hp</a:t>
          </a:r>
        </a:p>
        <a:p>
          <a:endParaRPr lang="en-US" sz="1400" b="1" baseline="0">
            <a:latin typeface="Courier New" panose="02070309020205020404" pitchFamily="49" charset="0"/>
            <a:cs typeface="Courier New" panose="02070309020205020404" pitchFamily="49" charset="0"/>
          </a:endParaRPr>
        </a:p>
        <a:p>
          <a:r>
            <a:rPr lang="en-US" sz="1400" b="1" baseline="0">
              <a:latin typeface="Courier New" panose="02070309020205020404" pitchFamily="49" charset="0"/>
              <a:cs typeface="Courier New" panose="02070309020205020404" pitchFamily="49" charset="0"/>
            </a:rPr>
            <a:t>Once we get the drag power budget, add them together and we can move to fuel pump selection.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Please compare them to the control so I can sell it better. I'm thinking likes $ savings/ year. I don't have those numbers on me, but just google for a ball park. if you think of a better metric go for it.</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The actual dimensions of the truck designs are</a:t>
          </a:r>
        </a:p>
        <a:p>
          <a:r>
            <a:rPr lang="en-US" sz="1400" b="1" u="sng" baseline="0">
              <a:latin typeface="Courier New" panose="02070309020205020404" pitchFamily="49" charset="0"/>
              <a:cs typeface="Courier New" panose="02070309020205020404" pitchFamily="49" charset="0"/>
            </a:rPr>
            <a:t>Design B</a:t>
          </a:r>
        </a:p>
        <a:p>
          <a:r>
            <a:rPr lang="en-US" sz="1400" b="1" baseline="0">
              <a:latin typeface="Courier New" panose="02070309020205020404" pitchFamily="49" charset="0"/>
              <a:cs typeface="Courier New" panose="02070309020205020404" pitchFamily="49" charset="0"/>
            </a:rPr>
            <a:t>H = 12.34 [ft]</a:t>
          </a:r>
        </a:p>
        <a:p>
          <a:r>
            <a:rPr lang="en-US" sz="1400" b="1" baseline="0">
              <a:latin typeface="Courier New" panose="02070309020205020404" pitchFamily="49" charset="0"/>
              <a:cs typeface="Courier New" panose="02070309020205020404" pitchFamily="49" charset="0"/>
            </a:rPr>
            <a:t>W = 11.5 [ft]</a:t>
          </a:r>
        </a:p>
        <a:p>
          <a:r>
            <a:rPr lang="en-US" sz="1400" b="1" baseline="0">
              <a:latin typeface="Courier New" panose="02070309020205020404" pitchFamily="49" charset="0"/>
              <a:cs typeface="Courier New" panose="02070309020205020404" pitchFamily="49" charset="0"/>
            </a:rPr>
            <a:t>L = 75.85 [ft]</a:t>
          </a:r>
        </a:p>
        <a:p>
          <a:endParaRPr lang="en-US" sz="1400" b="1" baseline="0">
            <a:latin typeface="Courier New" panose="02070309020205020404" pitchFamily="49" charset="0"/>
            <a:cs typeface="Courier New" panose="02070309020205020404" pitchFamily="49" charset="0"/>
          </a:endParaRPr>
        </a:p>
        <a:p>
          <a:r>
            <a:rPr lang="en-US" sz="1400" b="1" u="sng" baseline="0">
              <a:latin typeface="Courier New" panose="02070309020205020404" pitchFamily="49" charset="0"/>
              <a:cs typeface="Courier New" panose="02070309020205020404" pitchFamily="49" charset="0"/>
            </a:rPr>
            <a:t>Design C</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black"/>
              </a:solidFill>
              <a:effectLst/>
              <a:uLnTx/>
              <a:uFillTx/>
              <a:latin typeface="Courier New" panose="02070309020205020404" pitchFamily="49" charset="0"/>
              <a:ea typeface="+mn-ea"/>
              <a:cs typeface="Courier New" panose="02070309020205020404" pitchFamily="49" charset="0"/>
            </a:rPr>
            <a:t>H = 11.4 [ft]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black"/>
              </a:solidFill>
              <a:effectLst/>
              <a:uLnTx/>
              <a:uFillTx/>
              <a:latin typeface="Courier New" panose="02070309020205020404" pitchFamily="49" charset="0"/>
              <a:ea typeface="+mn-ea"/>
              <a:cs typeface="Courier New" panose="02070309020205020404" pitchFamily="49" charset="0"/>
            </a:rPr>
            <a:t>W = 9.8 [ft]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black"/>
              </a:solidFill>
              <a:effectLst/>
              <a:uLnTx/>
              <a:uFillTx/>
              <a:latin typeface="Courier New" panose="02070309020205020404" pitchFamily="49" charset="0"/>
              <a:ea typeface="+mn-ea"/>
              <a:cs typeface="Courier New" panose="02070309020205020404" pitchFamily="49" charset="0"/>
            </a:rPr>
            <a:t>L = 78.25 [ft]</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I'm not sure why these interns recorded roughness, showboating probably. Maybe it could be useful. Skin friction analysis? Either way the roughness of our fleet material is  usually </a:t>
          </a:r>
        </a:p>
        <a:p>
          <a:endParaRPr lang="en-US" sz="1400" baseline="0">
            <a:latin typeface="Courier New" panose="02070309020205020404" pitchFamily="49" charset="0"/>
            <a:cs typeface="Courier New" panose="02070309020205020404" pitchFamily="49" charset="0"/>
          </a:endParaRPr>
        </a:p>
        <a:p>
          <a:r>
            <a:rPr lang="en-US" sz="1400" b="1" baseline="0">
              <a:latin typeface="Symbol" panose="05050102010706020507" pitchFamily="18" charset="2"/>
              <a:cs typeface="Courier New" panose="02070309020205020404" pitchFamily="49" charset="0"/>
            </a:rPr>
            <a:t>e</a:t>
          </a:r>
          <a:r>
            <a:rPr lang="en-US" sz="1400" b="1" baseline="0">
              <a:latin typeface="Courier New" panose="02070309020205020404" pitchFamily="49" charset="0"/>
              <a:cs typeface="Courier New" panose="02070309020205020404" pitchFamily="49" charset="0"/>
            </a:rPr>
            <a:t> = 4.3 E -6 [ft]</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Once you get the power requirements we need to size a fuel pump to deliever that energy. We have more experiements on the next sheet for a some pumps we stand by.</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Project Manager,</a:t>
          </a:r>
        </a:p>
        <a:p>
          <a:r>
            <a:rPr lang="en-US" sz="1400" baseline="0">
              <a:latin typeface="Courier New" panose="02070309020205020404" pitchFamily="49" charset="0"/>
              <a:cs typeface="Courier New" panose="02070309020205020404" pitchFamily="49" charset="0"/>
            </a:rPr>
            <a:t>Sam Shaw Mohler</a:t>
          </a:r>
        </a:p>
        <a:p>
          <a:endParaRPr lang="en-US" sz="1400" baseline="0">
            <a:latin typeface="Courier New" panose="02070309020205020404" pitchFamily="49" charset="0"/>
            <a:cs typeface="Courier New" panose="02070309020205020404" pitchFamily="49" charset="0"/>
          </a:endParaRPr>
        </a:p>
        <a:p>
          <a:r>
            <a:rPr lang="en-US" sz="1400">
              <a:latin typeface="Courier New" panose="02070309020205020404" pitchFamily="49" charset="0"/>
              <a:cs typeface="Courier New" panose="02070309020205020404" pitchFamily="49" charset="0"/>
            </a:rPr>
            <a:t>Let me know if you</a:t>
          </a:r>
          <a:r>
            <a:rPr lang="en-US" sz="1400" baseline="0">
              <a:latin typeface="Courier New" panose="02070309020205020404" pitchFamily="49" charset="0"/>
              <a:cs typeface="Courier New" panose="02070309020205020404" pitchFamily="49" charset="0"/>
            </a:rPr>
            <a:t> see any startling errors in one any of the designs. I don't trust this new R&amp;D team that much, one of them is from Harvard so he's a bit full of himself. </a:t>
          </a:r>
          <a:endParaRPr lang="en-US" sz="1400">
            <a:latin typeface="Courier New" panose="02070309020205020404" pitchFamily="49" charset="0"/>
            <a:cs typeface="Courier New" panose="02070309020205020404" pitchFamily="49" charset="0"/>
          </a:endParaRPr>
        </a:p>
      </xdr:txBody>
    </xdr:sp>
    <xdr:clientData/>
  </xdr:twoCellAnchor>
  <xdr:twoCellAnchor>
    <xdr:from>
      <xdr:col>5</xdr:col>
      <xdr:colOff>537482</xdr:colOff>
      <xdr:row>0</xdr:row>
      <xdr:rowOff>219226</xdr:rowOff>
    </xdr:from>
    <xdr:to>
      <xdr:col>10</xdr:col>
      <xdr:colOff>205164</xdr:colOff>
      <xdr:row>23</xdr:row>
      <xdr:rowOff>14062</xdr:rowOff>
    </xdr:to>
    <xdr:grpSp>
      <xdr:nvGrpSpPr>
        <xdr:cNvPr id="46" name="Group 45">
          <a:extLst>
            <a:ext uri="{FF2B5EF4-FFF2-40B4-BE49-F238E27FC236}">
              <a16:creationId xmlns:a16="http://schemas.microsoft.com/office/drawing/2014/main" id="{DC391D57-B9D5-4318-9B5A-8322C7401BC8}"/>
            </a:ext>
          </a:extLst>
        </xdr:cNvPr>
        <xdr:cNvGrpSpPr/>
      </xdr:nvGrpSpPr>
      <xdr:grpSpPr>
        <a:xfrm>
          <a:off x="7014482" y="219226"/>
          <a:ext cx="3303057" cy="4255711"/>
          <a:chOff x="6479268" y="219226"/>
          <a:chExt cx="3314396" cy="4239836"/>
        </a:xfrm>
      </xdr:grpSpPr>
      <xdr:grpSp>
        <xdr:nvGrpSpPr>
          <xdr:cNvPr id="36" name="Group 35">
            <a:extLst>
              <a:ext uri="{FF2B5EF4-FFF2-40B4-BE49-F238E27FC236}">
                <a16:creationId xmlns:a16="http://schemas.microsoft.com/office/drawing/2014/main" id="{B0ED13E8-5182-4506-9E7B-F91C0D30C44B}"/>
              </a:ext>
            </a:extLst>
          </xdr:cNvPr>
          <xdr:cNvGrpSpPr/>
        </xdr:nvGrpSpPr>
        <xdr:grpSpPr>
          <a:xfrm>
            <a:off x="6479268" y="219226"/>
            <a:ext cx="3314396" cy="4239836"/>
            <a:chOff x="5953126" y="38100"/>
            <a:chExt cx="3340099" cy="4391027"/>
          </a:xfrm>
        </xdr:grpSpPr>
        <xdr:grpSp>
          <xdr:nvGrpSpPr>
            <xdr:cNvPr id="23" name="Group 22">
              <a:extLst>
                <a:ext uri="{FF2B5EF4-FFF2-40B4-BE49-F238E27FC236}">
                  <a16:creationId xmlns:a16="http://schemas.microsoft.com/office/drawing/2014/main" id="{0590D8A0-60CB-49D7-8ADE-0C7AC5F98ADA}"/>
                </a:ext>
              </a:extLst>
            </xdr:cNvPr>
            <xdr:cNvGrpSpPr/>
          </xdr:nvGrpSpPr>
          <xdr:grpSpPr>
            <a:xfrm>
              <a:off x="5959476" y="454343"/>
              <a:ext cx="917575" cy="620395"/>
              <a:chOff x="5602288" y="835343"/>
              <a:chExt cx="917575" cy="620395"/>
            </a:xfrm>
          </xdr:grpSpPr>
          <xdr:sp macro="" textlink="">
            <xdr:nvSpPr>
              <xdr:cNvPr id="19" name="Arrow: Right 18">
                <a:extLst>
                  <a:ext uri="{FF2B5EF4-FFF2-40B4-BE49-F238E27FC236}">
                    <a16:creationId xmlns:a16="http://schemas.microsoft.com/office/drawing/2014/main" id="{A47345F1-FA8E-40FE-88F0-C1DC446FD116}"/>
                  </a:ext>
                </a:extLst>
              </xdr:cNvPr>
              <xdr:cNvSpPr/>
            </xdr:nvSpPr>
            <xdr:spPr>
              <a:xfrm>
                <a:off x="5972176" y="835343"/>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Arrow: Right 19">
                <a:extLst>
                  <a:ext uri="{FF2B5EF4-FFF2-40B4-BE49-F238E27FC236}">
                    <a16:creationId xmlns:a16="http://schemas.microsoft.com/office/drawing/2014/main" id="{C73AA111-E028-4C3C-B408-932263415634}"/>
                  </a:ext>
                </a:extLst>
              </xdr:cNvPr>
              <xdr:cNvSpPr/>
            </xdr:nvSpPr>
            <xdr:spPr>
              <a:xfrm>
                <a:off x="5972176" y="1122681"/>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Arrow: Right 20">
                <a:extLst>
                  <a:ext uri="{FF2B5EF4-FFF2-40B4-BE49-F238E27FC236}">
                    <a16:creationId xmlns:a16="http://schemas.microsoft.com/office/drawing/2014/main" id="{38AD05AE-9DA5-4E2B-8F73-22BF6F023429}"/>
                  </a:ext>
                </a:extLst>
              </xdr:cNvPr>
              <xdr:cNvSpPr/>
            </xdr:nvSpPr>
            <xdr:spPr>
              <a:xfrm>
                <a:off x="5972176" y="1410019"/>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TextBox 21">
                <a:extLst>
                  <a:ext uri="{FF2B5EF4-FFF2-40B4-BE49-F238E27FC236}">
                    <a16:creationId xmlns:a16="http://schemas.microsoft.com/office/drawing/2014/main" id="{37017026-5870-4AE4-A0A2-FAA30B21B0F9}"/>
                  </a:ext>
                </a:extLst>
              </xdr:cNvPr>
              <xdr:cNvSpPr txBox="1"/>
            </xdr:nvSpPr>
            <xdr:spPr>
              <a:xfrm>
                <a:off x="5602288" y="990601"/>
                <a:ext cx="327025" cy="2476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i="1">
                    <a:latin typeface="Times New Roman" panose="02020603050405020304" pitchFamily="18" charset="0"/>
                    <a:cs typeface="Times New Roman" panose="02020603050405020304" pitchFamily="18" charset="0"/>
                  </a:rPr>
                  <a:t>U</a:t>
                </a:r>
                <a:endParaRPr lang="en-US" sz="1500" b="1">
                  <a:latin typeface="Times New Roman" panose="02020603050405020304" pitchFamily="18" charset="0"/>
                  <a:cs typeface="Times New Roman" panose="02020603050405020304" pitchFamily="18" charset="0"/>
                </a:endParaRPr>
              </a:p>
              <a:p>
                <a:endParaRPr lang="en-US" sz="1100"/>
              </a:p>
            </xdr:txBody>
          </xdr:sp>
        </xdr:grpSp>
        <xdr:grpSp>
          <xdr:nvGrpSpPr>
            <xdr:cNvPr id="24" name="Group 23">
              <a:extLst>
                <a:ext uri="{FF2B5EF4-FFF2-40B4-BE49-F238E27FC236}">
                  <a16:creationId xmlns:a16="http://schemas.microsoft.com/office/drawing/2014/main" id="{5DC1EC3B-B0E9-441D-8EAF-3589AB8C4482}"/>
                </a:ext>
              </a:extLst>
            </xdr:cNvPr>
            <xdr:cNvGrpSpPr/>
          </xdr:nvGrpSpPr>
          <xdr:grpSpPr>
            <a:xfrm>
              <a:off x="5953126" y="1940243"/>
              <a:ext cx="917575" cy="620395"/>
              <a:chOff x="5602288" y="835343"/>
              <a:chExt cx="917575" cy="620395"/>
            </a:xfrm>
          </xdr:grpSpPr>
          <xdr:sp macro="" textlink="">
            <xdr:nvSpPr>
              <xdr:cNvPr id="25" name="Arrow: Right 24">
                <a:extLst>
                  <a:ext uri="{FF2B5EF4-FFF2-40B4-BE49-F238E27FC236}">
                    <a16:creationId xmlns:a16="http://schemas.microsoft.com/office/drawing/2014/main" id="{B4006342-9056-4F9D-AAA3-0790935178F3}"/>
                  </a:ext>
                </a:extLst>
              </xdr:cNvPr>
              <xdr:cNvSpPr/>
            </xdr:nvSpPr>
            <xdr:spPr>
              <a:xfrm>
                <a:off x="5972176" y="835343"/>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Arrow: Right 25">
                <a:extLst>
                  <a:ext uri="{FF2B5EF4-FFF2-40B4-BE49-F238E27FC236}">
                    <a16:creationId xmlns:a16="http://schemas.microsoft.com/office/drawing/2014/main" id="{A1420345-9009-4C49-A289-9333B3D4FA3F}"/>
                  </a:ext>
                </a:extLst>
              </xdr:cNvPr>
              <xdr:cNvSpPr/>
            </xdr:nvSpPr>
            <xdr:spPr>
              <a:xfrm>
                <a:off x="5972176" y="1122681"/>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Arrow: Right 26">
                <a:extLst>
                  <a:ext uri="{FF2B5EF4-FFF2-40B4-BE49-F238E27FC236}">
                    <a16:creationId xmlns:a16="http://schemas.microsoft.com/office/drawing/2014/main" id="{EE1BCA1F-D6C1-4D35-8D2E-42B904BED9B3}"/>
                  </a:ext>
                </a:extLst>
              </xdr:cNvPr>
              <xdr:cNvSpPr/>
            </xdr:nvSpPr>
            <xdr:spPr>
              <a:xfrm>
                <a:off x="5972176" y="1410019"/>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TextBox 27">
                <a:extLst>
                  <a:ext uri="{FF2B5EF4-FFF2-40B4-BE49-F238E27FC236}">
                    <a16:creationId xmlns:a16="http://schemas.microsoft.com/office/drawing/2014/main" id="{94045BE3-694A-406C-A97E-CCF114E87DA5}"/>
                  </a:ext>
                </a:extLst>
              </xdr:cNvPr>
              <xdr:cNvSpPr txBox="1"/>
            </xdr:nvSpPr>
            <xdr:spPr>
              <a:xfrm>
                <a:off x="5602288" y="990601"/>
                <a:ext cx="327025" cy="2476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i="1">
                    <a:latin typeface="Times New Roman" panose="02020603050405020304" pitchFamily="18" charset="0"/>
                    <a:cs typeface="Times New Roman" panose="02020603050405020304" pitchFamily="18" charset="0"/>
                  </a:rPr>
                  <a:t>U</a:t>
                </a:r>
                <a:endParaRPr lang="en-US" sz="1500" b="1">
                  <a:latin typeface="Times New Roman" panose="02020603050405020304" pitchFamily="18" charset="0"/>
                  <a:cs typeface="Times New Roman" panose="02020603050405020304" pitchFamily="18" charset="0"/>
                </a:endParaRPr>
              </a:p>
              <a:p>
                <a:endParaRPr lang="en-US" sz="1100"/>
              </a:p>
            </xdr:txBody>
          </xdr:sp>
        </xdr:grpSp>
        <xdr:grpSp>
          <xdr:nvGrpSpPr>
            <xdr:cNvPr id="29" name="Group 28">
              <a:extLst>
                <a:ext uri="{FF2B5EF4-FFF2-40B4-BE49-F238E27FC236}">
                  <a16:creationId xmlns:a16="http://schemas.microsoft.com/office/drawing/2014/main" id="{5F139212-9678-473B-AF39-0C6DF9B111BF}"/>
                </a:ext>
              </a:extLst>
            </xdr:cNvPr>
            <xdr:cNvGrpSpPr/>
          </xdr:nvGrpSpPr>
          <xdr:grpSpPr>
            <a:xfrm>
              <a:off x="5978526" y="3457893"/>
              <a:ext cx="917575" cy="620395"/>
              <a:chOff x="5602288" y="835343"/>
              <a:chExt cx="917575" cy="620395"/>
            </a:xfrm>
          </xdr:grpSpPr>
          <xdr:sp macro="" textlink="">
            <xdr:nvSpPr>
              <xdr:cNvPr id="30" name="Arrow: Right 29">
                <a:extLst>
                  <a:ext uri="{FF2B5EF4-FFF2-40B4-BE49-F238E27FC236}">
                    <a16:creationId xmlns:a16="http://schemas.microsoft.com/office/drawing/2014/main" id="{BE071183-352C-486D-A093-4C8D6A722103}"/>
                  </a:ext>
                </a:extLst>
              </xdr:cNvPr>
              <xdr:cNvSpPr/>
            </xdr:nvSpPr>
            <xdr:spPr>
              <a:xfrm>
                <a:off x="5972176" y="835343"/>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Arrow: Right 30">
                <a:extLst>
                  <a:ext uri="{FF2B5EF4-FFF2-40B4-BE49-F238E27FC236}">
                    <a16:creationId xmlns:a16="http://schemas.microsoft.com/office/drawing/2014/main" id="{F36C86A1-1948-48E2-A694-61C844C0FC31}"/>
                  </a:ext>
                </a:extLst>
              </xdr:cNvPr>
              <xdr:cNvSpPr/>
            </xdr:nvSpPr>
            <xdr:spPr>
              <a:xfrm>
                <a:off x="5972176" y="1122681"/>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Arrow: Right 31">
                <a:extLst>
                  <a:ext uri="{FF2B5EF4-FFF2-40B4-BE49-F238E27FC236}">
                    <a16:creationId xmlns:a16="http://schemas.microsoft.com/office/drawing/2014/main" id="{9E50D116-7FC3-4DF4-9D57-95823E91998F}"/>
                  </a:ext>
                </a:extLst>
              </xdr:cNvPr>
              <xdr:cNvSpPr/>
            </xdr:nvSpPr>
            <xdr:spPr>
              <a:xfrm>
                <a:off x="5972176" y="1410019"/>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TextBox 32">
                <a:extLst>
                  <a:ext uri="{FF2B5EF4-FFF2-40B4-BE49-F238E27FC236}">
                    <a16:creationId xmlns:a16="http://schemas.microsoft.com/office/drawing/2014/main" id="{2FAF12AF-C30B-44B0-83F3-7BCA3E5937BE}"/>
                  </a:ext>
                </a:extLst>
              </xdr:cNvPr>
              <xdr:cNvSpPr txBox="1"/>
            </xdr:nvSpPr>
            <xdr:spPr>
              <a:xfrm>
                <a:off x="5602288" y="990601"/>
                <a:ext cx="327025" cy="2476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i="1">
                    <a:latin typeface="Times New Roman" panose="02020603050405020304" pitchFamily="18" charset="0"/>
                    <a:cs typeface="Times New Roman" panose="02020603050405020304" pitchFamily="18" charset="0"/>
                  </a:rPr>
                  <a:t>U</a:t>
                </a:r>
                <a:endParaRPr lang="en-US" sz="1500" b="1">
                  <a:latin typeface="Times New Roman" panose="02020603050405020304" pitchFamily="18" charset="0"/>
                  <a:cs typeface="Times New Roman" panose="02020603050405020304" pitchFamily="18" charset="0"/>
                </a:endParaRPr>
              </a:p>
              <a:p>
                <a:endParaRPr lang="en-US" sz="1100"/>
              </a:p>
            </xdr:txBody>
          </xdr:sp>
        </xdr:grpSp>
        <xdr:grpSp>
          <xdr:nvGrpSpPr>
            <xdr:cNvPr id="35" name="Group 34">
              <a:extLst>
                <a:ext uri="{FF2B5EF4-FFF2-40B4-BE49-F238E27FC236}">
                  <a16:creationId xmlns:a16="http://schemas.microsoft.com/office/drawing/2014/main" id="{0FFE26C0-F75A-4EB2-B51E-E18C9A8BAA8E}"/>
                </a:ext>
              </a:extLst>
            </xdr:cNvPr>
            <xdr:cNvGrpSpPr/>
          </xdr:nvGrpSpPr>
          <xdr:grpSpPr>
            <a:xfrm>
              <a:off x="6880225" y="38100"/>
              <a:ext cx="2413000" cy="4391027"/>
              <a:chOff x="6880225" y="38100"/>
              <a:chExt cx="2413000" cy="4391027"/>
            </a:xfrm>
          </xdr:grpSpPr>
          <xdr:grpSp>
            <xdr:nvGrpSpPr>
              <xdr:cNvPr id="18" name="Group 17">
                <a:extLst>
                  <a:ext uri="{FF2B5EF4-FFF2-40B4-BE49-F238E27FC236}">
                    <a16:creationId xmlns:a16="http://schemas.microsoft.com/office/drawing/2014/main" id="{A82220F7-5BD1-4898-82F1-27CCA33C306C}"/>
                  </a:ext>
                </a:extLst>
              </xdr:cNvPr>
              <xdr:cNvGrpSpPr/>
            </xdr:nvGrpSpPr>
            <xdr:grpSpPr>
              <a:xfrm>
                <a:off x="6880225" y="38100"/>
                <a:ext cx="2413000" cy="4391027"/>
                <a:chOff x="5983288" y="133350"/>
                <a:chExt cx="2413000" cy="4391027"/>
              </a:xfrm>
            </xdr:grpSpPr>
            <xdr:grpSp>
              <xdr:nvGrpSpPr>
                <xdr:cNvPr id="14" name="Group 13">
                  <a:extLst>
                    <a:ext uri="{FF2B5EF4-FFF2-40B4-BE49-F238E27FC236}">
                      <a16:creationId xmlns:a16="http://schemas.microsoft.com/office/drawing/2014/main" id="{31003B53-C6E5-48CA-82C7-40D5E295E6D7}"/>
                    </a:ext>
                  </a:extLst>
                </xdr:cNvPr>
                <xdr:cNvGrpSpPr/>
              </xdr:nvGrpSpPr>
              <xdr:grpSpPr>
                <a:xfrm>
                  <a:off x="5983288" y="133350"/>
                  <a:ext cx="2413000" cy="4391027"/>
                  <a:chOff x="5364163" y="133350"/>
                  <a:chExt cx="2413000" cy="4391027"/>
                </a:xfrm>
              </xdr:grpSpPr>
              <xdr:grpSp>
                <xdr:nvGrpSpPr>
                  <xdr:cNvPr id="13" name="Group 12">
                    <a:extLst>
                      <a:ext uri="{FF2B5EF4-FFF2-40B4-BE49-F238E27FC236}">
                        <a16:creationId xmlns:a16="http://schemas.microsoft.com/office/drawing/2014/main" id="{84592888-090F-4477-8804-CC5AA4B96B43}"/>
                      </a:ext>
                    </a:extLst>
                  </xdr:cNvPr>
                  <xdr:cNvGrpSpPr/>
                </xdr:nvGrpSpPr>
                <xdr:grpSpPr>
                  <a:xfrm>
                    <a:off x="5364163" y="133350"/>
                    <a:ext cx="2413000" cy="4391027"/>
                    <a:chOff x="5364163" y="133350"/>
                    <a:chExt cx="2413000" cy="4391027"/>
                  </a:xfrm>
                </xdr:grpSpPr>
                <xdr:grpSp>
                  <xdr:nvGrpSpPr>
                    <xdr:cNvPr id="8" name="Group 7">
                      <a:extLst>
                        <a:ext uri="{FF2B5EF4-FFF2-40B4-BE49-F238E27FC236}">
                          <a16:creationId xmlns:a16="http://schemas.microsoft.com/office/drawing/2014/main" id="{2578E026-E098-48F6-93F1-3E6B68BCB076}"/>
                        </a:ext>
                      </a:extLst>
                    </xdr:cNvPr>
                    <xdr:cNvGrpSpPr/>
                  </xdr:nvGrpSpPr>
                  <xdr:grpSpPr>
                    <a:xfrm>
                      <a:off x="5364163" y="133350"/>
                      <a:ext cx="2413000" cy="3086544"/>
                      <a:chOff x="5480050" y="209549"/>
                      <a:chExt cx="2406650" cy="3113532"/>
                    </a:xfrm>
                  </xdr:grpSpPr>
                  <xdr:grpSp>
                    <xdr:nvGrpSpPr>
                      <xdr:cNvPr id="5" name="Group 4">
                        <a:extLst>
                          <a:ext uri="{FF2B5EF4-FFF2-40B4-BE49-F238E27FC236}">
                            <a16:creationId xmlns:a16="http://schemas.microsoft.com/office/drawing/2014/main" id="{DA44D996-DE19-4497-A98D-E87670BDEE32}"/>
                          </a:ext>
                        </a:extLst>
                      </xdr:cNvPr>
                      <xdr:cNvGrpSpPr/>
                    </xdr:nvGrpSpPr>
                    <xdr:grpSpPr>
                      <a:xfrm>
                        <a:off x="5480050" y="209549"/>
                        <a:ext cx="2406650" cy="3113532"/>
                        <a:chOff x="5397500" y="146049"/>
                        <a:chExt cx="2406650" cy="3113532"/>
                      </a:xfrm>
                    </xdr:grpSpPr>
                    <xdr:pic>
                      <xdr:nvPicPr>
                        <xdr:cNvPr id="3" name="Picture 2">
                          <a:extLst>
                            <a:ext uri="{FF2B5EF4-FFF2-40B4-BE49-F238E27FC236}">
                              <a16:creationId xmlns:a16="http://schemas.microsoft.com/office/drawing/2014/main" id="{D38E4253-019F-40BD-A522-3FA81E32C1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3850" y="146049"/>
                          <a:ext cx="2400300" cy="311353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Rectangle 3">
                          <a:extLst>
                            <a:ext uri="{FF2B5EF4-FFF2-40B4-BE49-F238E27FC236}">
                              <a16:creationId xmlns:a16="http://schemas.microsoft.com/office/drawing/2014/main" id="{2DC651C2-7121-459D-8333-35F9DCB7011E}"/>
                            </a:ext>
                          </a:extLst>
                        </xdr:cNvPr>
                        <xdr:cNvSpPr/>
                      </xdr:nvSpPr>
                      <xdr:spPr>
                        <a:xfrm>
                          <a:off x="5397500" y="438150"/>
                          <a:ext cx="755650" cy="27305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6" name="Rectangle 5">
                        <a:extLst>
                          <a:ext uri="{FF2B5EF4-FFF2-40B4-BE49-F238E27FC236}">
                            <a16:creationId xmlns:a16="http://schemas.microsoft.com/office/drawing/2014/main" id="{B63F7C11-561E-4FB5-BD1F-C1299AEAA274}"/>
                          </a:ext>
                        </a:extLst>
                      </xdr:cNvPr>
                      <xdr:cNvSpPr/>
                    </xdr:nvSpPr>
                    <xdr:spPr>
                      <a:xfrm>
                        <a:off x="6311900" y="1619250"/>
                        <a:ext cx="762000" cy="1714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6">
                        <a:extLst>
                          <a:ext uri="{FF2B5EF4-FFF2-40B4-BE49-F238E27FC236}">
                            <a16:creationId xmlns:a16="http://schemas.microsoft.com/office/drawing/2014/main" id="{52284687-A14E-44BE-B6C8-24B05DA79A13}"/>
                          </a:ext>
                        </a:extLst>
                      </xdr:cNvPr>
                      <xdr:cNvSpPr/>
                    </xdr:nvSpPr>
                    <xdr:spPr>
                      <a:xfrm>
                        <a:off x="6375400" y="3130550"/>
                        <a:ext cx="762000" cy="1714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9" name="Picture 8">
                      <a:extLst>
                        <a:ext uri="{FF2B5EF4-FFF2-40B4-BE49-F238E27FC236}">
                          <a16:creationId xmlns:a16="http://schemas.microsoft.com/office/drawing/2014/main" id="{EC9F74FF-83E7-497D-A54C-37EC0BD318A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76875" y="3159125"/>
                      <a:ext cx="2203103" cy="1365252"/>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12" name="Freeform: Shape 11">
                    <a:extLst>
                      <a:ext uri="{FF2B5EF4-FFF2-40B4-BE49-F238E27FC236}">
                        <a16:creationId xmlns:a16="http://schemas.microsoft.com/office/drawing/2014/main" id="{4625F0D6-186F-4919-A024-AF536EC4F867}"/>
                      </a:ext>
                    </a:extLst>
                  </xdr:cNvPr>
                  <xdr:cNvSpPr/>
                </xdr:nvSpPr>
                <xdr:spPr>
                  <a:xfrm>
                    <a:off x="6151561" y="3182932"/>
                    <a:ext cx="879652" cy="254765"/>
                  </a:xfrm>
                  <a:custGeom>
                    <a:avLst/>
                    <a:gdLst>
                      <a:gd name="connsiteX0" fmla="*/ 785815 w 879652"/>
                      <a:gd name="connsiteY0" fmla="*/ 230194 h 254765"/>
                      <a:gd name="connsiteX1" fmla="*/ 2 w 879652"/>
                      <a:gd name="connsiteY1" fmla="*/ 222257 h 254765"/>
                      <a:gd name="connsiteX2" fmla="*/ 777877 w 879652"/>
                      <a:gd name="connsiteY2" fmla="*/ 7 h 254765"/>
                      <a:gd name="connsiteX3" fmla="*/ 785815 w 879652"/>
                      <a:gd name="connsiteY3" fmla="*/ 230194 h 254765"/>
                    </a:gdLst>
                    <a:ahLst/>
                    <a:cxnLst>
                      <a:cxn ang="0">
                        <a:pos x="connsiteX0" y="connsiteY0"/>
                      </a:cxn>
                      <a:cxn ang="0">
                        <a:pos x="connsiteX1" y="connsiteY1"/>
                      </a:cxn>
                      <a:cxn ang="0">
                        <a:pos x="connsiteX2" y="connsiteY2"/>
                      </a:cxn>
                      <a:cxn ang="0">
                        <a:pos x="connsiteX3" y="connsiteY3"/>
                      </a:cxn>
                    </a:cxnLst>
                    <a:rect l="l" t="t" r="r" b="b"/>
                    <a:pathLst>
                      <a:path w="879652" h="254765">
                        <a:moveTo>
                          <a:pt x="785815" y="230194"/>
                        </a:moveTo>
                        <a:cubicBezTo>
                          <a:pt x="656169" y="267236"/>
                          <a:pt x="1325" y="260622"/>
                          <a:pt x="2" y="222257"/>
                        </a:cubicBezTo>
                        <a:cubicBezTo>
                          <a:pt x="-1321" y="183892"/>
                          <a:pt x="646908" y="-1316"/>
                          <a:pt x="777877" y="7"/>
                        </a:cubicBezTo>
                        <a:cubicBezTo>
                          <a:pt x="908846" y="1330"/>
                          <a:pt x="915461" y="193152"/>
                          <a:pt x="785815" y="230194"/>
                        </a:cubicBezTo>
                        <a:close/>
                      </a:path>
                    </a:pathLst>
                  </a:custGeom>
                  <a:solidFill>
                    <a:schemeClr val="accent3">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5" name="TextBox 14">
                  <a:extLst>
                    <a:ext uri="{FF2B5EF4-FFF2-40B4-BE49-F238E27FC236}">
                      <a16:creationId xmlns:a16="http://schemas.microsoft.com/office/drawing/2014/main" id="{11614822-B95C-458B-B4B1-00895E158F29}"/>
                    </a:ext>
                  </a:extLst>
                </xdr:cNvPr>
                <xdr:cNvSpPr txBox="1"/>
              </xdr:nvSpPr>
              <xdr:spPr>
                <a:xfrm>
                  <a:off x="6027737" y="238126"/>
                  <a:ext cx="754063" cy="3016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latin typeface="Times New Roman" panose="02020603050405020304" pitchFamily="18" charset="0"/>
                      <a:cs typeface="Times New Roman" panose="02020603050405020304" pitchFamily="18" charset="0"/>
                    </a:rPr>
                    <a:t>Test A</a:t>
                  </a:r>
                </a:p>
                <a:p>
                  <a:endParaRPr lang="en-US" sz="1100"/>
                </a:p>
              </xdr:txBody>
            </xdr:sp>
            <xdr:sp macro="" textlink="">
              <xdr:nvSpPr>
                <xdr:cNvPr id="17" name="TextBox 16">
                  <a:extLst>
                    <a:ext uri="{FF2B5EF4-FFF2-40B4-BE49-F238E27FC236}">
                      <a16:creationId xmlns:a16="http://schemas.microsoft.com/office/drawing/2014/main" id="{9B744B75-F18E-4888-B1FF-55E9CF55CFB9}"/>
                    </a:ext>
                  </a:extLst>
                </xdr:cNvPr>
                <xdr:cNvSpPr txBox="1"/>
              </xdr:nvSpPr>
              <xdr:spPr>
                <a:xfrm>
                  <a:off x="6027737" y="3106738"/>
                  <a:ext cx="754063" cy="3016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latin typeface="Times New Roman" panose="02020603050405020304" pitchFamily="18" charset="0"/>
                      <a:cs typeface="Times New Roman" panose="02020603050405020304" pitchFamily="18" charset="0"/>
                    </a:rPr>
                    <a:t>Test C</a:t>
                  </a:r>
                </a:p>
                <a:p>
                  <a:endParaRPr lang="en-US" sz="1100"/>
                </a:p>
              </xdr:txBody>
            </xdr:sp>
            <xdr:sp macro="" textlink="">
              <xdr:nvSpPr>
                <xdr:cNvPr id="16" name="TextBox 15">
                  <a:extLst>
                    <a:ext uri="{FF2B5EF4-FFF2-40B4-BE49-F238E27FC236}">
                      <a16:creationId xmlns:a16="http://schemas.microsoft.com/office/drawing/2014/main" id="{53ACAEC9-AF30-49C2-AC2A-EAA87F1AF89C}"/>
                    </a:ext>
                  </a:extLst>
                </xdr:cNvPr>
                <xdr:cNvSpPr txBox="1"/>
              </xdr:nvSpPr>
              <xdr:spPr>
                <a:xfrm>
                  <a:off x="6027737" y="1724026"/>
                  <a:ext cx="754063" cy="3016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latin typeface="Times New Roman" panose="02020603050405020304" pitchFamily="18" charset="0"/>
                      <a:cs typeface="Times New Roman" panose="02020603050405020304" pitchFamily="18" charset="0"/>
                    </a:rPr>
                    <a:t>Test B</a:t>
                  </a:r>
                </a:p>
                <a:p>
                  <a:endParaRPr lang="en-US" sz="1100"/>
                </a:p>
              </xdr:txBody>
            </xdr:sp>
          </xdr:grpSp>
          <xdr:sp macro="" textlink="">
            <xdr:nvSpPr>
              <xdr:cNvPr id="34" name="Rectangle 33">
                <a:extLst>
                  <a:ext uri="{FF2B5EF4-FFF2-40B4-BE49-F238E27FC236}">
                    <a16:creationId xmlns:a16="http://schemas.microsoft.com/office/drawing/2014/main" id="{9D2D7822-4135-488C-9208-3876FD3447A1}"/>
                  </a:ext>
                </a:extLst>
              </xdr:cNvPr>
              <xdr:cNvSpPr/>
            </xdr:nvSpPr>
            <xdr:spPr>
              <a:xfrm>
                <a:off x="9024938" y="119063"/>
                <a:ext cx="206376" cy="13017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
        <xdr:nvSpPr>
          <xdr:cNvPr id="45" name="Freeform: Shape 44">
            <a:extLst>
              <a:ext uri="{FF2B5EF4-FFF2-40B4-BE49-F238E27FC236}">
                <a16:creationId xmlns:a16="http://schemas.microsoft.com/office/drawing/2014/main" id="{1E58E73A-1337-48FE-9B25-23D4C97C705F}"/>
              </a:ext>
            </a:extLst>
          </xdr:cNvPr>
          <xdr:cNvSpPr/>
        </xdr:nvSpPr>
        <xdr:spPr>
          <a:xfrm rot="10627291">
            <a:off x="8219461" y="1799355"/>
            <a:ext cx="794784" cy="230631"/>
          </a:xfrm>
          <a:custGeom>
            <a:avLst/>
            <a:gdLst>
              <a:gd name="connsiteX0" fmla="*/ 744004 w 812601"/>
              <a:gd name="connsiteY0" fmla="*/ 192914 h 210113"/>
              <a:gd name="connsiteX1" fmla="*/ 147 w 812601"/>
              <a:gd name="connsiteY1" fmla="*/ 192914 h 210113"/>
              <a:gd name="connsiteX2" fmla="*/ 680504 w 812601"/>
              <a:gd name="connsiteY2" fmla="*/ 120343 h 210113"/>
              <a:gd name="connsiteX3" fmla="*/ 771218 w 812601"/>
              <a:gd name="connsiteY3" fmla="*/ 2414 h 210113"/>
              <a:gd name="connsiteX4" fmla="*/ 744004 w 812601"/>
              <a:gd name="connsiteY4" fmla="*/ 192914 h 210113"/>
              <a:gd name="connsiteX0" fmla="*/ 558530 w 785949"/>
              <a:gd name="connsiteY0" fmla="*/ 196966 h 212675"/>
              <a:gd name="connsiteX1" fmla="*/ 673 w 785949"/>
              <a:gd name="connsiteY1" fmla="*/ 191665 h 212675"/>
              <a:gd name="connsiteX2" fmla="*/ 681030 w 785949"/>
              <a:gd name="connsiteY2" fmla="*/ 119094 h 212675"/>
              <a:gd name="connsiteX3" fmla="*/ 771744 w 785949"/>
              <a:gd name="connsiteY3" fmla="*/ 1165 h 212675"/>
              <a:gd name="connsiteX4" fmla="*/ 558530 w 785949"/>
              <a:gd name="connsiteY4" fmla="*/ 196966 h 212675"/>
              <a:gd name="connsiteX0" fmla="*/ 560788 w 779755"/>
              <a:gd name="connsiteY0" fmla="*/ 205369 h 224881"/>
              <a:gd name="connsiteX1" fmla="*/ 2931 w 779755"/>
              <a:gd name="connsiteY1" fmla="*/ 200068 h 224881"/>
              <a:gd name="connsiteX2" fmla="*/ 359825 w 779755"/>
              <a:gd name="connsiteY2" fmla="*/ 47825 h 224881"/>
              <a:gd name="connsiteX3" fmla="*/ 774002 w 779755"/>
              <a:gd name="connsiteY3" fmla="*/ 9568 h 224881"/>
              <a:gd name="connsiteX4" fmla="*/ 560788 w 779755"/>
              <a:gd name="connsiteY4" fmla="*/ 205369 h 224881"/>
              <a:gd name="connsiteX0" fmla="*/ 285204 w 772040"/>
              <a:gd name="connsiteY0" fmla="*/ 195908 h 218877"/>
              <a:gd name="connsiteX1" fmla="*/ 613 w 772040"/>
              <a:gd name="connsiteY1" fmla="*/ 199444 h 218877"/>
              <a:gd name="connsiteX2" fmla="*/ 357507 w 772040"/>
              <a:gd name="connsiteY2" fmla="*/ 47201 h 218877"/>
              <a:gd name="connsiteX3" fmla="*/ 771684 w 772040"/>
              <a:gd name="connsiteY3" fmla="*/ 8944 h 218877"/>
              <a:gd name="connsiteX4" fmla="*/ 285204 w 772040"/>
              <a:gd name="connsiteY4" fmla="*/ 195908 h 218877"/>
              <a:gd name="connsiteX0" fmla="*/ 284900 w 771485"/>
              <a:gd name="connsiteY0" fmla="*/ 208808 h 234022"/>
              <a:gd name="connsiteX1" fmla="*/ 309 w 771485"/>
              <a:gd name="connsiteY1" fmla="*/ 212344 h 234022"/>
              <a:gd name="connsiteX2" fmla="*/ 241666 w 771485"/>
              <a:gd name="connsiteY2" fmla="*/ 25024 h 234022"/>
              <a:gd name="connsiteX3" fmla="*/ 771380 w 771485"/>
              <a:gd name="connsiteY3" fmla="*/ 21844 h 234022"/>
              <a:gd name="connsiteX4" fmla="*/ 284900 w 771485"/>
              <a:gd name="connsiteY4" fmla="*/ 208808 h 234022"/>
              <a:gd name="connsiteX0" fmla="*/ 217927 w 771219"/>
              <a:gd name="connsiteY0" fmla="*/ 174098 h 219727"/>
              <a:gd name="connsiteX1" fmla="*/ 120 w 771219"/>
              <a:gd name="connsiteY1" fmla="*/ 210264 h 219727"/>
              <a:gd name="connsiteX2" fmla="*/ 241477 w 771219"/>
              <a:gd name="connsiteY2" fmla="*/ 22944 h 219727"/>
              <a:gd name="connsiteX3" fmla="*/ 771191 w 771219"/>
              <a:gd name="connsiteY3" fmla="*/ 19764 h 219727"/>
              <a:gd name="connsiteX4" fmla="*/ 217927 w 771219"/>
              <a:gd name="connsiteY4" fmla="*/ 174098 h 219727"/>
              <a:gd name="connsiteX0" fmla="*/ 217950 w 771242"/>
              <a:gd name="connsiteY0" fmla="*/ 174098 h 227165"/>
              <a:gd name="connsiteX1" fmla="*/ 143 w 771242"/>
              <a:gd name="connsiteY1" fmla="*/ 210264 h 227165"/>
              <a:gd name="connsiteX2" fmla="*/ 241500 w 771242"/>
              <a:gd name="connsiteY2" fmla="*/ 22944 h 227165"/>
              <a:gd name="connsiteX3" fmla="*/ 771214 w 771242"/>
              <a:gd name="connsiteY3" fmla="*/ 19764 h 227165"/>
              <a:gd name="connsiteX4" fmla="*/ 217950 w 771242"/>
              <a:gd name="connsiteY4" fmla="*/ 174098 h 227165"/>
              <a:gd name="connsiteX0" fmla="*/ 233275 w 786567"/>
              <a:gd name="connsiteY0" fmla="*/ 174098 h 231908"/>
              <a:gd name="connsiteX1" fmla="*/ 105 w 786567"/>
              <a:gd name="connsiteY1" fmla="*/ 224132 h 231908"/>
              <a:gd name="connsiteX2" fmla="*/ 256825 w 786567"/>
              <a:gd name="connsiteY2" fmla="*/ 22944 h 231908"/>
              <a:gd name="connsiteX3" fmla="*/ 786539 w 786567"/>
              <a:gd name="connsiteY3" fmla="*/ 19764 h 231908"/>
              <a:gd name="connsiteX4" fmla="*/ 233275 w 786567"/>
              <a:gd name="connsiteY4" fmla="*/ 174098 h 231908"/>
              <a:gd name="connsiteX0" fmla="*/ 381107 w 789329"/>
              <a:gd name="connsiteY0" fmla="*/ 83809 h 219972"/>
              <a:gd name="connsiteX1" fmla="*/ 1893 w 789329"/>
              <a:gd name="connsiteY1" fmla="*/ 219223 h 219972"/>
              <a:gd name="connsiteX2" fmla="*/ 258613 w 789329"/>
              <a:gd name="connsiteY2" fmla="*/ 18035 h 219972"/>
              <a:gd name="connsiteX3" fmla="*/ 788327 w 789329"/>
              <a:gd name="connsiteY3" fmla="*/ 14855 h 219972"/>
              <a:gd name="connsiteX4" fmla="*/ 381107 w 789329"/>
              <a:gd name="connsiteY4" fmla="*/ 83809 h 219972"/>
              <a:gd name="connsiteX0" fmla="*/ 387726 w 797666"/>
              <a:gd name="connsiteY0" fmla="*/ 94146 h 230630"/>
              <a:gd name="connsiteX1" fmla="*/ 8512 w 797666"/>
              <a:gd name="connsiteY1" fmla="*/ 229560 h 230630"/>
              <a:gd name="connsiteX2" fmla="*/ 177965 w 797666"/>
              <a:gd name="connsiteY2" fmla="*/ 14233 h 230630"/>
              <a:gd name="connsiteX3" fmla="*/ 794946 w 797666"/>
              <a:gd name="connsiteY3" fmla="*/ 25192 h 230630"/>
              <a:gd name="connsiteX4" fmla="*/ 387726 w 797666"/>
              <a:gd name="connsiteY4" fmla="*/ 94146 h 230630"/>
              <a:gd name="connsiteX0" fmla="*/ 384844 w 794784"/>
              <a:gd name="connsiteY0" fmla="*/ 94146 h 230630"/>
              <a:gd name="connsiteX1" fmla="*/ 5630 w 794784"/>
              <a:gd name="connsiteY1" fmla="*/ 229560 h 230630"/>
              <a:gd name="connsiteX2" fmla="*/ 175083 w 794784"/>
              <a:gd name="connsiteY2" fmla="*/ 14233 h 230630"/>
              <a:gd name="connsiteX3" fmla="*/ 792064 w 794784"/>
              <a:gd name="connsiteY3" fmla="*/ 25192 h 230630"/>
              <a:gd name="connsiteX4" fmla="*/ 384844 w 794784"/>
              <a:gd name="connsiteY4" fmla="*/ 94146 h 23063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794784" h="230630">
                <a:moveTo>
                  <a:pt x="384844" y="94146"/>
                </a:moveTo>
                <a:cubicBezTo>
                  <a:pt x="253772" y="128207"/>
                  <a:pt x="40590" y="242879"/>
                  <a:pt x="5630" y="229560"/>
                </a:cubicBezTo>
                <a:cubicBezTo>
                  <a:pt x="-29330" y="216241"/>
                  <a:pt x="107254" y="102703"/>
                  <a:pt x="175083" y="14233"/>
                </a:cubicBezTo>
                <a:cubicBezTo>
                  <a:pt x="303595" y="-17517"/>
                  <a:pt x="757104" y="11873"/>
                  <a:pt x="792064" y="25192"/>
                </a:cubicBezTo>
                <a:cubicBezTo>
                  <a:pt x="827024" y="38511"/>
                  <a:pt x="515916" y="60085"/>
                  <a:pt x="384844" y="94146"/>
                </a:cubicBezTo>
                <a:close/>
              </a:path>
            </a:pathLst>
          </a:custGeom>
          <a:solidFill>
            <a:schemeClr val="bg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457200</xdr:colOff>
      <xdr:row>1</xdr:row>
      <xdr:rowOff>1</xdr:rowOff>
    </xdr:from>
    <xdr:to>
      <xdr:col>13</xdr:col>
      <xdr:colOff>248559</xdr:colOff>
      <xdr:row>21</xdr:row>
      <xdr:rowOff>139701</xdr:rowOff>
    </xdr:to>
    <xdr:sp macro="" textlink="">
      <xdr:nvSpPr>
        <xdr:cNvPr id="12" name="TextBox 11">
          <a:extLst>
            <a:ext uri="{FF2B5EF4-FFF2-40B4-BE49-F238E27FC236}">
              <a16:creationId xmlns:a16="http://schemas.microsoft.com/office/drawing/2014/main" id="{56777696-BB4F-4DBD-AA13-BA0B5A7518C8}"/>
            </a:ext>
          </a:extLst>
        </xdr:cNvPr>
        <xdr:cNvSpPr txBox="1"/>
      </xdr:nvSpPr>
      <xdr:spPr>
        <a:xfrm>
          <a:off x="8382000" y="241301"/>
          <a:ext cx="4058559" cy="40005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Power</a:t>
          </a:r>
          <a:r>
            <a:rPr lang="en-US" sz="1400" baseline="0">
              <a:latin typeface="Courier New" panose="02070309020205020404" pitchFamily="49" charset="0"/>
              <a:cs typeface="Courier New" panose="02070309020205020404" pitchFamily="49" charset="0"/>
            </a:rPr>
            <a:t> Train Team,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They don't report performance in terms of a head. You can get the density from Combustion or estimate it. Let's just go [SI] for the analysis. We can switch to barlycorn units at the end when we go to pitch.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You'll probably have to combine two of these pumps. Just add the performance curves, or something, I forget how to do it. For the efficiency curves combine them using a geometric mean.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Project Manager,</a:t>
          </a:r>
        </a:p>
        <a:p>
          <a:r>
            <a:rPr lang="en-US" sz="1400" baseline="0">
              <a:latin typeface="Courier New" panose="02070309020205020404" pitchFamily="49" charset="0"/>
              <a:cs typeface="Courier New" panose="02070309020205020404" pitchFamily="49" charset="0"/>
            </a:rPr>
            <a:t>Sam Shaw Mohler</a:t>
          </a:r>
        </a:p>
      </xdr:txBody>
    </xdr:sp>
    <xdr:clientData/>
  </xdr:twoCellAnchor>
  <xdr:twoCellAnchor>
    <xdr:from>
      <xdr:col>6</xdr:col>
      <xdr:colOff>495300</xdr:colOff>
      <xdr:row>22</xdr:row>
      <xdr:rowOff>139700</xdr:rowOff>
    </xdr:from>
    <xdr:to>
      <xdr:col>13</xdr:col>
      <xdr:colOff>286659</xdr:colOff>
      <xdr:row>49</xdr:row>
      <xdr:rowOff>101600</xdr:rowOff>
    </xdr:to>
    <xdr:sp macro="" textlink="">
      <xdr:nvSpPr>
        <xdr:cNvPr id="13" name="TextBox 12">
          <a:extLst>
            <a:ext uri="{FF2B5EF4-FFF2-40B4-BE49-F238E27FC236}">
              <a16:creationId xmlns:a16="http://schemas.microsoft.com/office/drawing/2014/main" id="{5AC39019-407B-40D6-9966-2F47909860FF}"/>
            </a:ext>
          </a:extLst>
        </xdr:cNvPr>
        <xdr:cNvSpPr txBox="1"/>
      </xdr:nvSpPr>
      <xdr:spPr>
        <a:xfrm>
          <a:off x="8420100" y="4432300"/>
          <a:ext cx="4058559" cy="51054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Power</a:t>
          </a:r>
          <a:r>
            <a:rPr lang="en-US" sz="1400" baseline="0">
              <a:latin typeface="Courier New" panose="02070309020205020404" pitchFamily="49" charset="0"/>
              <a:cs typeface="Courier New" panose="02070309020205020404" pitchFamily="49" charset="0"/>
            </a:rPr>
            <a:t> Train Team,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Okay hear me out. You got that combustion data right? So we've been thinking about this pump selection all wrong. We're always trying to match to the BEP, but Combustion is showing that flow rate is wasting shit tons of fuel.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We need to optimize to get as close as we can to the BEP but also close to optimum combustion. We can weight them by their efficiency values at optimum flowrate.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I have some paper notes on this. We can have a meeting if it's not making sense. </a:t>
          </a:r>
        </a:p>
        <a:p>
          <a:r>
            <a:rPr lang="en-US" sz="1400" baseline="0">
              <a:latin typeface="Courier New" panose="02070309020205020404" pitchFamily="49" charset="0"/>
              <a:cs typeface="Courier New" panose="02070309020205020404" pitchFamily="49" charset="0"/>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Courier New" panose="02070309020205020404" pitchFamily="49" charset="0"/>
              <a:ea typeface="+mn-ea"/>
              <a:cs typeface="Courier New" panose="02070309020205020404" pitchFamily="49" charset="0"/>
            </a:rPr>
            <a:t>EDFS Team Lead,</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Courier New" panose="02070309020205020404" pitchFamily="49" charset="0"/>
              <a:ea typeface="+mn-ea"/>
              <a:cs typeface="Courier New" panose="02070309020205020404" pitchFamily="49" charset="0"/>
            </a:rPr>
            <a:t>Caleb Turner</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Courier New" panose="02070309020205020404" pitchFamily="49" charset="0"/>
            <a:ea typeface="+mn-ea"/>
            <a:cs typeface="Courier New" panose="02070309020205020404" pitchFamily="49"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1" u="none" strike="noStrike" kern="0" cap="none" spc="0" normalizeH="0" baseline="0" noProof="0">
              <a:ln>
                <a:noFill/>
              </a:ln>
              <a:solidFill>
                <a:prstClr val="black"/>
              </a:solidFill>
              <a:effectLst/>
              <a:uLnTx/>
              <a:uFillTx/>
              <a:latin typeface="+mn-lt"/>
              <a:ea typeface="+mn-ea"/>
              <a:cs typeface="+mn-cs"/>
            </a:rPr>
            <a:t>"Let's kick the tires and light the fires!"  </a:t>
          </a:r>
          <a:r>
            <a:rPr kumimoji="0" lang="en-US" sz="1400" b="0" i="0" u="none" strike="noStrike" kern="0" cap="none" spc="0" normalizeH="0" baseline="0" noProof="0">
              <a:ln>
                <a:noFill/>
              </a:ln>
              <a:solidFill>
                <a:prstClr val="black"/>
              </a:solidFill>
              <a:effectLst/>
              <a:uLnTx/>
              <a:uFillTx/>
              <a:latin typeface="+mn-lt"/>
              <a:ea typeface="+mn-ea"/>
              <a:cs typeface="+mn-cs"/>
            </a:rPr>
            <a:t>- Capt. Jimmy Wilder, USMC</a:t>
          </a:r>
          <a:endParaRPr kumimoji="0" lang="en-US" sz="1800" b="0" i="0" u="none" strike="noStrike" kern="0" cap="none" spc="0" normalizeH="0" baseline="0" noProof="0">
            <a:ln>
              <a:noFill/>
            </a:ln>
            <a:solidFill>
              <a:prstClr val="black"/>
            </a:solidFill>
            <a:effectLst/>
            <a:uLnTx/>
            <a:uFillTx/>
            <a:latin typeface="Courier New" panose="02070309020205020404" pitchFamily="49" charset="0"/>
            <a:ea typeface="+mn-ea"/>
            <a:cs typeface="Courier New" panose="02070309020205020404" pitchFamily="49" charset="0"/>
          </a:endParaRPr>
        </a:p>
      </xdr:txBody>
    </xdr:sp>
    <xdr:clientData/>
  </xdr:twoCellAnchor>
  <xdr:twoCellAnchor>
    <xdr:from>
      <xdr:col>6</xdr:col>
      <xdr:colOff>495300</xdr:colOff>
      <xdr:row>50</xdr:row>
      <xdr:rowOff>139701</xdr:rowOff>
    </xdr:from>
    <xdr:to>
      <xdr:col>13</xdr:col>
      <xdr:colOff>286659</xdr:colOff>
      <xdr:row>76</xdr:row>
      <xdr:rowOff>165100</xdr:rowOff>
    </xdr:to>
    <xdr:sp macro="" textlink="">
      <xdr:nvSpPr>
        <xdr:cNvPr id="15" name="TextBox 14">
          <a:extLst>
            <a:ext uri="{FF2B5EF4-FFF2-40B4-BE49-F238E27FC236}">
              <a16:creationId xmlns:a16="http://schemas.microsoft.com/office/drawing/2014/main" id="{2CAED46E-51E4-4416-AECD-94F76B7F7F0D}"/>
            </a:ext>
          </a:extLst>
        </xdr:cNvPr>
        <xdr:cNvSpPr txBox="1"/>
      </xdr:nvSpPr>
      <xdr:spPr>
        <a:xfrm>
          <a:off x="8420100" y="9766301"/>
          <a:ext cx="4058559" cy="502919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Power</a:t>
          </a:r>
          <a:r>
            <a:rPr lang="en-US" sz="1400" baseline="0">
              <a:latin typeface="Courier New" panose="02070309020205020404" pitchFamily="49" charset="0"/>
              <a:cs typeface="Courier New" panose="02070309020205020404" pitchFamily="49" charset="0"/>
            </a:rPr>
            <a:t> Train Team,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Have you selected that pump yet? </a:t>
          </a:r>
          <a:r>
            <a:rPr lang="en-US" sz="1400" b="1" baseline="0">
              <a:latin typeface="Courier New" panose="02070309020205020404" pitchFamily="49" charset="0"/>
              <a:cs typeface="Courier New" panose="02070309020205020404" pitchFamily="49" charset="0"/>
            </a:rPr>
            <a:t>I need a written report or a presentation on which pump is the best </a:t>
          </a:r>
        </a:p>
        <a:p>
          <a:endParaRPr lang="en-US" sz="1400" b="1" baseline="0">
            <a:latin typeface="Courier New" panose="02070309020205020404" pitchFamily="49" charset="0"/>
            <a:cs typeface="Courier New" panose="02070309020205020404" pitchFamily="49" charset="0"/>
          </a:endParaRPr>
        </a:p>
        <a:p>
          <a:r>
            <a:rPr lang="en-US" sz="1400" b="0" baseline="0">
              <a:latin typeface="Courier New" panose="02070309020205020404" pitchFamily="49" charset="0"/>
              <a:cs typeface="Courier New" panose="02070309020205020404" pitchFamily="49" charset="0"/>
            </a:rPr>
            <a:t>Explain your pump combination, methods to acheive optimum conditions, and how much it will cost to make any redesigns if you think its worth it.</a:t>
          </a:r>
        </a:p>
        <a:p>
          <a:endParaRPr lang="en-US" sz="1400" b="1" baseline="0">
            <a:latin typeface="Courier New" panose="02070309020205020404" pitchFamily="49" charset="0"/>
            <a:cs typeface="Courier New" panose="02070309020205020404" pitchFamily="49" charset="0"/>
          </a:endParaRP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Project Manager,</a:t>
          </a:r>
        </a:p>
        <a:p>
          <a:r>
            <a:rPr lang="en-US" sz="1400" baseline="0">
              <a:latin typeface="Courier New" panose="02070309020205020404" pitchFamily="49" charset="0"/>
              <a:cs typeface="Courier New" panose="02070309020205020404" pitchFamily="49" charset="0"/>
            </a:rPr>
            <a:t>Sam Shaw Mohler</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P.S.</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Caleb has again requested that Power Train "use its god damn knocker" when deciding what to remove and justify it. Just humor him, he's a bit of a nut.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137585</xdr:colOff>
      <xdr:row>26</xdr:row>
      <xdr:rowOff>100872</xdr:rowOff>
    </xdr:from>
    <xdr:to>
      <xdr:col>4</xdr:col>
      <xdr:colOff>231977</xdr:colOff>
      <xdr:row>66</xdr:row>
      <xdr:rowOff>74083</xdr:rowOff>
    </xdr:to>
    <xdr:sp macro="" textlink="">
      <xdr:nvSpPr>
        <xdr:cNvPr id="23" name="TextBox 22">
          <a:extLst>
            <a:ext uri="{FF2B5EF4-FFF2-40B4-BE49-F238E27FC236}">
              <a16:creationId xmlns:a16="http://schemas.microsoft.com/office/drawing/2014/main" id="{9C94AB92-F089-4512-9920-719DBF902592}"/>
            </a:ext>
          </a:extLst>
        </xdr:cNvPr>
        <xdr:cNvSpPr txBox="1"/>
      </xdr:nvSpPr>
      <xdr:spPr>
        <a:xfrm>
          <a:off x="137585" y="4937455"/>
          <a:ext cx="5576559" cy="716987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Power</a:t>
          </a:r>
          <a:r>
            <a:rPr lang="en-US" sz="1400" baseline="0">
              <a:latin typeface="Courier New" panose="02070309020205020404" pitchFamily="49" charset="0"/>
              <a:cs typeface="Courier New" panose="02070309020205020404" pitchFamily="49" charset="0"/>
            </a:rPr>
            <a:t> Train Team,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Hey nerds, heard from PM you're looking into redesigns. Just want to reiterate </a:t>
          </a:r>
          <a:r>
            <a:rPr lang="en-US" sz="1400" b="1" baseline="0">
              <a:latin typeface="Courier New" panose="02070309020205020404" pitchFamily="49" charset="0"/>
              <a:cs typeface="Courier New" panose="02070309020205020404" pitchFamily="49" charset="0"/>
            </a:rPr>
            <a:t>be reasonable with what you want to remove</a:t>
          </a:r>
          <a:r>
            <a:rPr lang="en-US" sz="1400" baseline="0">
              <a:latin typeface="Courier New" panose="02070309020205020404" pitchFamily="49" charset="0"/>
              <a:cs typeface="Courier New" panose="02070309020205020404" pitchFamily="49" charset="0"/>
            </a:rPr>
            <a:t>. My boys worked their butts off already optimizing the tubing to even fit in the damn thing.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My preferences of what you try to remove is ranked as...</a:t>
          </a:r>
        </a:p>
        <a:p>
          <a:r>
            <a:rPr lang="en-US" sz="1400" baseline="0">
              <a:latin typeface="Courier New" panose="02070309020205020404" pitchFamily="49" charset="0"/>
              <a:cs typeface="Courier New" panose="02070309020205020404" pitchFamily="49" charset="0"/>
            </a:rPr>
            <a:t>Most Preferred &gt;Item &gt; Item &gt; Least Preferred</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Parameters</a:t>
          </a:r>
        </a:p>
        <a:p>
          <a:r>
            <a:rPr lang="en-US" sz="1400" b="1" baseline="0">
              <a:latin typeface="Courier New" panose="02070309020205020404" pitchFamily="49" charset="0"/>
              <a:cs typeface="Courier New" panose="02070309020205020404" pitchFamily="49" charset="0"/>
            </a:rPr>
            <a:t>Tubing Material &gt; Diameter &gt; Components &gt; Length</a:t>
          </a:r>
        </a:p>
        <a:p>
          <a:endParaRPr lang="en-US" sz="1400" b="1" baseline="0">
            <a:latin typeface="Courier New" panose="02070309020205020404" pitchFamily="49" charset="0"/>
            <a:cs typeface="Courier New" panose="02070309020205020404" pitchFamily="49" charset="0"/>
          </a:endParaRPr>
        </a:p>
        <a:p>
          <a:r>
            <a:rPr lang="en-US" sz="1400" b="0" baseline="0">
              <a:latin typeface="Courier New" panose="02070309020205020404" pitchFamily="49" charset="0"/>
              <a:cs typeface="Courier New" panose="02070309020205020404" pitchFamily="49" charset="0"/>
            </a:rPr>
            <a:t>One more thing.</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I asked chemical and they said they have new data on our systems combustion efficiency. It's lower than we thought, so we're already doing designs on different pressures on the fuel system. If we could lower the pressure then we could lower the system curve to acheive the best operating point.</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We're building test rigs now, </a:t>
          </a:r>
          <a:r>
            <a:rPr lang="en-US" sz="1400" b="1" baseline="0">
              <a:latin typeface="Courier New" panose="02070309020205020404" pitchFamily="49" charset="0"/>
              <a:cs typeface="Courier New" panose="02070309020205020404" pitchFamily="49" charset="0"/>
            </a:rPr>
            <a:t>but if you want to play with negative pressures to acheive a good operating point go for it.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I'll sent the </a:t>
          </a:r>
          <a:r>
            <a:rPr lang="en-US" sz="1400" b="1" baseline="0">
              <a:latin typeface="Courier New" panose="02070309020205020404" pitchFamily="49" charset="0"/>
              <a:cs typeface="Courier New" panose="02070309020205020404" pitchFamily="49" charset="0"/>
            </a:rPr>
            <a:t>combustion efficiency </a:t>
          </a:r>
          <a:r>
            <a:rPr lang="en-US" sz="1400" b="0" baseline="0">
              <a:latin typeface="Courier New" panose="02070309020205020404" pitchFamily="49" charset="0"/>
              <a:cs typeface="Courier New" panose="02070309020205020404" pitchFamily="49" charset="0"/>
            </a:rPr>
            <a:t>data</a:t>
          </a:r>
          <a:r>
            <a:rPr lang="en-US" sz="1400" b="1" baseline="0">
              <a:latin typeface="Courier New" panose="02070309020205020404" pitchFamily="49" charset="0"/>
              <a:cs typeface="Courier New" panose="02070309020205020404" pitchFamily="49" charset="0"/>
            </a:rPr>
            <a:t> </a:t>
          </a:r>
          <a:r>
            <a:rPr lang="en-US" sz="1400" b="0" baseline="0">
              <a:latin typeface="Courier New" panose="02070309020205020404" pitchFamily="49" charset="0"/>
              <a:cs typeface="Courier New" panose="02070309020205020404" pitchFamily="49" charset="0"/>
            </a:rPr>
            <a:t>over.</a:t>
          </a:r>
          <a:endParaRPr lang="en-US" sz="1400" baseline="0">
            <a:latin typeface="Courier New" panose="02070309020205020404" pitchFamily="49" charset="0"/>
            <a:cs typeface="Courier New" panose="02070309020205020404" pitchFamily="49" charset="0"/>
          </a:endParaRP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EDFS Team Lead,</a:t>
          </a:r>
        </a:p>
        <a:p>
          <a:r>
            <a:rPr lang="en-US" sz="1400" baseline="0">
              <a:latin typeface="Courier New" panose="02070309020205020404" pitchFamily="49" charset="0"/>
              <a:cs typeface="Courier New" panose="02070309020205020404" pitchFamily="49" charset="0"/>
            </a:rPr>
            <a:t>Caleb Turner</a:t>
          </a:r>
        </a:p>
        <a:p>
          <a:endParaRPr lang="en-US" sz="1400" baseline="0">
            <a:latin typeface="Courier New" panose="02070309020205020404" pitchFamily="49" charset="0"/>
            <a:cs typeface="Courier New" panose="02070309020205020404" pitchFamily="49" charset="0"/>
          </a:endParaRPr>
        </a:p>
        <a:p>
          <a:r>
            <a:rPr lang="en-US" sz="1400" b="0" i="1">
              <a:solidFill>
                <a:schemeClr val="dk1"/>
              </a:solidFill>
              <a:effectLst/>
              <a:latin typeface="+mn-lt"/>
              <a:ea typeface="+mn-ea"/>
              <a:cs typeface="+mn-cs"/>
            </a:rPr>
            <a:t>"Let's kick the tires and light the fires!"  </a:t>
          </a:r>
          <a:r>
            <a:rPr lang="en-US" sz="1400" b="0" i="0">
              <a:solidFill>
                <a:schemeClr val="dk1"/>
              </a:solidFill>
              <a:effectLst/>
              <a:latin typeface="+mn-lt"/>
              <a:ea typeface="+mn-ea"/>
              <a:cs typeface="+mn-cs"/>
            </a:rPr>
            <a:t>- Capt. Jimmy Wilder, USMC</a:t>
          </a:r>
          <a:endParaRPr lang="en-US" sz="1800" baseline="0">
            <a:latin typeface="Courier New" panose="02070309020205020404" pitchFamily="49" charset="0"/>
            <a:cs typeface="Courier New" panose="02070309020205020404" pitchFamily="49" charset="0"/>
          </a:endParaRPr>
        </a:p>
        <a:p>
          <a:endParaRPr lang="en-US" sz="1400" baseline="0">
            <a:latin typeface="Courier New" panose="02070309020205020404" pitchFamily="49" charset="0"/>
            <a:cs typeface="Courier New" panose="02070309020205020404" pitchFamily="49" charset="0"/>
          </a:endParaRPr>
        </a:p>
      </xdr:txBody>
    </xdr:sp>
    <xdr:clientData/>
  </xdr:twoCellAnchor>
  <xdr:twoCellAnchor>
    <xdr:from>
      <xdr:col>6</xdr:col>
      <xdr:colOff>97120</xdr:colOff>
      <xdr:row>15</xdr:row>
      <xdr:rowOff>143935</xdr:rowOff>
    </xdr:from>
    <xdr:to>
      <xdr:col>12</xdr:col>
      <xdr:colOff>102262</xdr:colOff>
      <xdr:row>82</xdr:row>
      <xdr:rowOff>169334</xdr:rowOff>
    </xdr:to>
    <xdr:sp macro="" textlink="">
      <xdr:nvSpPr>
        <xdr:cNvPr id="2" name="TextBox 1">
          <a:extLst>
            <a:ext uri="{FF2B5EF4-FFF2-40B4-BE49-F238E27FC236}">
              <a16:creationId xmlns:a16="http://schemas.microsoft.com/office/drawing/2014/main" id="{578C0AB6-9869-47FD-9738-1F28681D983C}"/>
            </a:ext>
          </a:extLst>
        </xdr:cNvPr>
        <xdr:cNvSpPr txBox="1"/>
      </xdr:nvSpPr>
      <xdr:spPr>
        <a:xfrm>
          <a:off x="8891870" y="3001435"/>
          <a:ext cx="4058559" cy="12079816"/>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Power</a:t>
          </a:r>
          <a:r>
            <a:rPr lang="en-US" sz="1400" baseline="0">
              <a:latin typeface="Courier New" panose="02070309020205020404" pitchFamily="49" charset="0"/>
              <a:cs typeface="Courier New" panose="02070309020205020404" pitchFamily="49" charset="0"/>
            </a:rPr>
            <a:t> Train Team,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We know our losses pretty well. We had last team do a full piping system analysis on the viscous losses in the delivery system. Pretty tight, small, curvey pipes so they're pretty big. We use a </a:t>
          </a:r>
          <a:r>
            <a:rPr lang="en-US" sz="1400" b="1" baseline="0">
              <a:latin typeface="Courier New" panose="02070309020205020404" pitchFamily="49" charset="0"/>
              <a:cs typeface="Courier New" panose="02070309020205020404" pitchFamily="49" charset="0"/>
            </a:rPr>
            <a:t>combination of two pumps</a:t>
          </a:r>
          <a:r>
            <a:rPr lang="en-US" sz="1400" baseline="0">
              <a:latin typeface="Courier New" panose="02070309020205020404" pitchFamily="49" charset="0"/>
              <a:cs typeface="Courier New" panose="02070309020205020404" pitchFamily="49" charset="0"/>
            </a:rPr>
            <a:t>. One by the tank and one near the engine.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Out of these 3 pumps can you get me an analysis on </a:t>
          </a:r>
          <a:r>
            <a:rPr lang="en-US" sz="1400" b="1" baseline="0">
              <a:latin typeface="Courier New" panose="02070309020205020404" pitchFamily="49" charset="0"/>
              <a:cs typeface="Courier New" panose="02070309020205020404" pitchFamily="49" charset="0"/>
            </a:rPr>
            <a:t>what's the best option</a:t>
          </a:r>
          <a:r>
            <a:rPr lang="en-US" sz="1400" baseline="0">
              <a:latin typeface="Courier New" panose="02070309020205020404" pitchFamily="49" charset="0"/>
              <a:cs typeface="Courier New" panose="02070309020205020404" pitchFamily="49" charset="0"/>
            </a:rPr>
            <a:t>. We've never had an NPSH issue so I wouldn't worry about those details. We buy our pumps from the UK so sorry about the units.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If we can get the operating point closer to the BEP that would be great. See if you can get a </a:t>
          </a:r>
          <a:r>
            <a:rPr lang="en-US" sz="1400" b="1" baseline="0">
              <a:latin typeface="Courier New" panose="02070309020205020404" pitchFamily="49" charset="0"/>
              <a:cs typeface="Courier New" panose="02070309020205020404" pitchFamily="49" charset="0"/>
            </a:rPr>
            <a:t>K value</a:t>
          </a:r>
          <a:r>
            <a:rPr lang="en-US" sz="1400" baseline="0">
              <a:latin typeface="Courier New" panose="02070309020205020404" pitchFamily="49" charset="0"/>
              <a:cs typeface="Courier New" panose="02070309020205020404" pitchFamily="49" charset="0"/>
            </a:rPr>
            <a:t>, a </a:t>
          </a:r>
          <a:r>
            <a:rPr lang="en-US" sz="1400" b="1" baseline="0">
              <a:latin typeface="Courier New" panose="02070309020205020404" pitchFamily="49" charset="0"/>
              <a:cs typeface="Courier New" panose="02070309020205020404" pitchFamily="49" charset="0"/>
            </a:rPr>
            <a:t>L</a:t>
          </a:r>
          <a:r>
            <a:rPr lang="en-US" sz="1400" baseline="0">
              <a:latin typeface="Courier New" panose="02070309020205020404" pitchFamily="49" charset="0"/>
              <a:cs typeface="Courier New" panose="02070309020205020404" pitchFamily="49" charset="0"/>
            </a:rPr>
            <a:t> value, a new diameter </a:t>
          </a:r>
          <a:r>
            <a:rPr lang="en-US" sz="1400" b="1" baseline="0">
              <a:latin typeface="Courier New" panose="02070309020205020404" pitchFamily="49" charset="0"/>
              <a:cs typeface="Courier New" panose="02070309020205020404" pitchFamily="49" charset="0"/>
            </a:rPr>
            <a:t>D</a:t>
          </a:r>
          <a:r>
            <a:rPr lang="en-US" sz="1400" baseline="0">
              <a:latin typeface="Courier New" panose="02070309020205020404" pitchFamily="49" charset="0"/>
              <a:cs typeface="Courier New" panose="02070309020205020404" pitchFamily="49" charset="0"/>
            </a:rPr>
            <a:t>, or a </a:t>
          </a:r>
          <a:r>
            <a:rPr lang="en-US" sz="1400" b="1" baseline="0">
              <a:latin typeface="Courier New" panose="02070309020205020404" pitchFamily="49" charset="0"/>
              <a:cs typeface="Courier New" panose="02070309020205020404" pitchFamily="49" charset="0"/>
            </a:rPr>
            <a:t>combination</a:t>
          </a:r>
          <a:r>
            <a:rPr lang="en-US" sz="1400" baseline="0">
              <a:latin typeface="Courier New" panose="02070309020205020404" pitchFamily="49" charset="0"/>
              <a:cs typeface="Courier New" panose="02070309020205020404" pitchFamily="49" charset="0"/>
            </a:rPr>
            <a:t> that could achieve this. You can reference the system sheet to make these changes.</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I asked the Engineer Design and Fuel System (EDFS) team to give me an estimate cost of a redesign </a:t>
          </a:r>
          <a:r>
            <a:rPr lang="en-US" sz="1400" b="1" baseline="0">
              <a:latin typeface="Courier New" panose="02070309020205020404" pitchFamily="49" charset="0"/>
              <a:cs typeface="Courier New" panose="02070309020205020404" pitchFamily="49" charset="0"/>
            </a:rPr>
            <a:t>cost per change</a:t>
          </a:r>
          <a:r>
            <a:rPr lang="en-US" sz="1400" baseline="0">
              <a:latin typeface="Courier New" panose="02070309020205020404" pitchFamily="49" charset="0"/>
              <a:cs typeface="Courier New" panose="02070309020205020404" pitchFamily="49" charset="0"/>
            </a:rPr>
            <a:t>. Don't worry about figuring out the system redesign that's on them and they included it into the cost. Here is there estimate. </a:t>
          </a:r>
        </a:p>
        <a:p>
          <a:endParaRPr lang="en-US" sz="1400" baseline="0">
            <a:latin typeface="Courier New" panose="02070309020205020404" pitchFamily="49" charset="0"/>
            <a:cs typeface="Courier New" panose="02070309020205020404" pitchFamily="49" charset="0"/>
          </a:endParaRPr>
        </a:p>
        <a:p>
          <a:r>
            <a:rPr lang="en-US" sz="1400" b="1" baseline="0">
              <a:latin typeface="Courier New" panose="02070309020205020404" pitchFamily="49" charset="0"/>
              <a:cs typeface="Courier New" panose="02070309020205020404" pitchFamily="49" charset="0"/>
            </a:rPr>
            <a:t>$8,000 per component or dimension removal/alteration. </a:t>
          </a:r>
        </a:p>
        <a:p>
          <a:endParaRPr lang="en-US" sz="1400" b="1" baseline="0">
            <a:latin typeface="Courier New" panose="02070309020205020404" pitchFamily="49" charset="0"/>
            <a:cs typeface="Courier New" panose="02070309020205020404" pitchFamily="49" charset="0"/>
          </a:endParaRPr>
        </a:p>
        <a:p>
          <a:r>
            <a:rPr lang="en-US" sz="1400" b="1" baseline="0">
              <a:latin typeface="Courier New" panose="02070309020205020404" pitchFamily="49" charset="0"/>
              <a:cs typeface="Courier New" panose="02070309020205020404" pitchFamily="49" charset="0"/>
            </a:rPr>
            <a:t>$35,000 New Diameter</a:t>
          </a:r>
        </a:p>
        <a:p>
          <a:endParaRPr lang="en-US" sz="1400" b="1" baseline="0">
            <a:latin typeface="Courier New" panose="02070309020205020404" pitchFamily="49" charset="0"/>
            <a:cs typeface="Courier New" panose="02070309020205020404" pitchFamily="49" charset="0"/>
          </a:endParaRPr>
        </a:p>
        <a:p>
          <a:r>
            <a:rPr lang="en-US" sz="1400" b="1" baseline="0">
              <a:latin typeface="Courier New" panose="02070309020205020404" pitchFamily="49" charset="0"/>
              <a:cs typeface="Courier New" panose="02070309020205020404" pitchFamily="49" charset="0"/>
            </a:rPr>
            <a:t>$9,000 per length removal</a:t>
          </a:r>
        </a:p>
        <a:p>
          <a:endParaRPr lang="en-US" sz="1400" b="1" baseline="0">
            <a:latin typeface="Courier New" panose="02070309020205020404" pitchFamily="49" charset="0"/>
            <a:cs typeface="Courier New" panose="02070309020205020404" pitchFamily="49" charset="0"/>
          </a:endParaRPr>
        </a:p>
        <a:p>
          <a:r>
            <a:rPr lang="en-US" sz="1400" b="1" baseline="0">
              <a:latin typeface="Courier New" panose="02070309020205020404" pitchFamily="49" charset="0"/>
              <a:cs typeface="Courier New" panose="02070309020205020404" pitchFamily="49" charset="0"/>
            </a:rPr>
            <a:t>$18,000 New Material </a:t>
          </a:r>
        </a:p>
        <a:p>
          <a:endParaRPr lang="en-US" sz="1400" b="1" baseline="0">
            <a:latin typeface="Courier New" panose="02070309020205020404" pitchFamily="49" charset="0"/>
            <a:cs typeface="Courier New" panose="02070309020205020404" pitchFamily="49" charset="0"/>
          </a:endParaRPr>
        </a:p>
        <a:p>
          <a:r>
            <a:rPr lang="en-US" sz="1400" b="0" baseline="0">
              <a:latin typeface="Courier New" panose="02070309020205020404" pitchFamily="49" charset="0"/>
              <a:cs typeface="Courier New" panose="02070309020205020404" pitchFamily="49" charset="0"/>
            </a:rPr>
            <a:t>(EDFS) Has asked for me to beg your team to be reasonable to some degree of what components you're removing or replacing. Just give them a reason they're alwasy complaining about this stuff.   </a:t>
          </a:r>
        </a:p>
        <a:p>
          <a:endParaRPr lang="en-US" sz="1400" baseline="0">
            <a:latin typeface="Courier New" panose="02070309020205020404" pitchFamily="49" charset="0"/>
            <a:cs typeface="Courier New" panose="02070309020205020404" pitchFamily="49" charset="0"/>
          </a:endParaRP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Project Manager,</a:t>
          </a:r>
        </a:p>
        <a:p>
          <a:r>
            <a:rPr lang="en-US" sz="1400" baseline="0">
              <a:latin typeface="Courier New" panose="02070309020205020404" pitchFamily="49" charset="0"/>
              <a:cs typeface="Courier New" panose="02070309020205020404" pitchFamily="49" charset="0"/>
            </a:rPr>
            <a:t>Sam Shaw Mohler</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P.S.</a:t>
          </a:r>
        </a:p>
        <a:p>
          <a:r>
            <a:rPr lang="en-US" sz="1400">
              <a:latin typeface="Courier New" panose="02070309020205020404" pitchFamily="49" charset="0"/>
              <a:cs typeface="Courier New" panose="02070309020205020404" pitchFamily="49" charset="0"/>
            </a:rPr>
            <a:t>Please turn this pump</a:t>
          </a:r>
          <a:r>
            <a:rPr lang="en-US" sz="1400" baseline="0">
              <a:latin typeface="Courier New" panose="02070309020205020404" pitchFamily="49" charset="0"/>
              <a:cs typeface="Courier New" panose="02070309020205020404" pitchFamily="49" charset="0"/>
            </a:rPr>
            <a:t> and efficiency</a:t>
          </a:r>
          <a:r>
            <a:rPr lang="en-US" sz="1400">
              <a:latin typeface="Courier New" panose="02070309020205020404" pitchFamily="49" charset="0"/>
              <a:cs typeface="Courier New" panose="02070309020205020404" pitchFamily="49" charset="0"/>
            </a:rPr>
            <a:t> data into emperical equations as well, experimentalist am</a:t>
          </a:r>
          <a:r>
            <a:rPr lang="en-US" sz="1400" baseline="0">
              <a:latin typeface="Courier New" panose="02070309020205020404" pitchFamily="49" charset="0"/>
              <a:cs typeface="Courier New" panose="02070309020205020404" pitchFamily="49" charset="0"/>
            </a:rPr>
            <a:t> I right! Good lord... </a:t>
          </a:r>
          <a:endParaRPr lang="en-US" sz="1400">
            <a:latin typeface="Courier New" panose="02070309020205020404" pitchFamily="49" charset="0"/>
            <a:cs typeface="Courier New" panose="02070309020205020404" pitchFamily="49" charset="0"/>
          </a:endParaRPr>
        </a:p>
      </xdr:txBody>
    </xdr:sp>
    <xdr:clientData/>
  </xdr:twoCellAnchor>
  <xdr:twoCellAnchor>
    <xdr:from>
      <xdr:col>5</xdr:col>
      <xdr:colOff>438150</xdr:colOff>
      <xdr:row>0</xdr:row>
      <xdr:rowOff>0</xdr:rowOff>
    </xdr:from>
    <xdr:to>
      <xdr:col>19</xdr:col>
      <xdr:colOff>142354</xdr:colOff>
      <xdr:row>14</xdr:row>
      <xdr:rowOff>140121</xdr:rowOff>
    </xdr:to>
    <xdr:grpSp>
      <xdr:nvGrpSpPr>
        <xdr:cNvPr id="24" name="Group 23">
          <a:extLst>
            <a:ext uri="{FF2B5EF4-FFF2-40B4-BE49-F238E27FC236}">
              <a16:creationId xmlns:a16="http://schemas.microsoft.com/office/drawing/2014/main" id="{15E549AD-E183-4AA5-ABB2-3830F14261EE}"/>
            </a:ext>
          </a:extLst>
        </xdr:cNvPr>
        <xdr:cNvGrpSpPr/>
      </xdr:nvGrpSpPr>
      <xdr:grpSpPr>
        <a:xfrm>
          <a:off x="7423150" y="0"/>
          <a:ext cx="9838804" cy="2921421"/>
          <a:chOff x="8532253" y="232534"/>
          <a:chExt cx="9820141" cy="2933525"/>
        </a:xfrm>
      </xdr:grpSpPr>
      <xdr:sp macro="" textlink="">
        <xdr:nvSpPr>
          <xdr:cNvPr id="3" name="Cube 2">
            <a:extLst>
              <a:ext uri="{FF2B5EF4-FFF2-40B4-BE49-F238E27FC236}">
                <a16:creationId xmlns:a16="http://schemas.microsoft.com/office/drawing/2014/main" id="{BA3AFA7C-488F-457F-9F8E-951EF66AF29F}"/>
              </a:ext>
            </a:extLst>
          </xdr:cNvPr>
          <xdr:cNvSpPr/>
        </xdr:nvSpPr>
        <xdr:spPr>
          <a:xfrm>
            <a:off x="8532253" y="1815566"/>
            <a:ext cx="1931831" cy="1350493"/>
          </a:xfrm>
          <a:prstGeom prst="cub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ysClr val="windowText" lastClr="000000"/>
                </a:solidFill>
                <a:latin typeface="Courier New" panose="02070309020205020404" pitchFamily="49" charset="0"/>
                <a:cs typeface="Courier New" panose="02070309020205020404" pitchFamily="49" charset="0"/>
              </a:rPr>
              <a:t>FUEL</a:t>
            </a:r>
          </a:p>
          <a:p>
            <a:pPr algn="ctr"/>
            <a:r>
              <a:rPr lang="en-US" sz="2000" b="1">
                <a:solidFill>
                  <a:sysClr val="windowText" lastClr="000000"/>
                </a:solidFill>
                <a:latin typeface="Courier New" panose="02070309020205020404" pitchFamily="49" charset="0"/>
                <a:cs typeface="Courier New" panose="02070309020205020404" pitchFamily="49" charset="0"/>
              </a:rPr>
              <a:t>{</a:t>
            </a:r>
            <a:r>
              <a:rPr lang="en-US" sz="2000" b="1" i="1">
                <a:solidFill>
                  <a:sysClr val="windowText" lastClr="000000"/>
                </a:solidFill>
                <a:latin typeface="Symbol" panose="05050102010706020507" pitchFamily="18" charset="2"/>
                <a:cs typeface="Courier New" panose="02070309020205020404" pitchFamily="49" charset="0"/>
              </a:rPr>
              <a:t>r</a:t>
            </a:r>
            <a:r>
              <a:rPr lang="en-US" sz="2000" b="1">
                <a:solidFill>
                  <a:sysClr val="windowText" lastClr="000000"/>
                </a:solidFill>
                <a:latin typeface="Symbol" panose="05050102010706020507" pitchFamily="18" charset="2"/>
                <a:cs typeface="Courier New" panose="02070309020205020404" pitchFamily="49" charset="0"/>
              </a:rPr>
              <a:t>, </a:t>
            </a:r>
            <a:r>
              <a:rPr lang="en-US" sz="2000" b="1" i="1">
                <a:solidFill>
                  <a:sysClr val="windowText" lastClr="000000"/>
                </a:solidFill>
                <a:latin typeface="Symbol" panose="05050102010706020507" pitchFamily="18" charset="2"/>
                <a:cs typeface="Courier New" panose="02070309020205020404" pitchFamily="49" charset="0"/>
              </a:rPr>
              <a:t>m</a:t>
            </a:r>
            <a:r>
              <a:rPr lang="en-US" sz="2000" b="1">
                <a:solidFill>
                  <a:sysClr val="windowText" lastClr="000000"/>
                </a:solidFill>
                <a:latin typeface="Courier New" panose="02070309020205020404" pitchFamily="49" charset="0"/>
                <a:cs typeface="Courier New" panose="02070309020205020404" pitchFamily="49" charset="0"/>
              </a:rPr>
              <a:t>}</a:t>
            </a:r>
            <a:endParaRPr lang="en-US" sz="1100" b="1">
              <a:solidFill>
                <a:sysClr val="windowText" lastClr="000000"/>
              </a:solidFill>
              <a:latin typeface="Courier New" panose="02070309020205020404" pitchFamily="49" charset="0"/>
              <a:cs typeface="Courier New" panose="02070309020205020404" pitchFamily="49" charset="0"/>
            </a:endParaRPr>
          </a:p>
        </xdr:txBody>
      </xdr:sp>
      <xdr:grpSp>
        <xdr:nvGrpSpPr>
          <xdr:cNvPr id="7" name="Group 6">
            <a:extLst>
              <a:ext uri="{FF2B5EF4-FFF2-40B4-BE49-F238E27FC236}">
                <a16:creationId xmlns:a16="http://schemas.microsoft.com/office/drawing/2014/main" id="{5DE4E62C-ABEB-478F-8492-158ED6FAA1C5}"/>
              </a:ext>
            </a:extLst>
          </xdr:cNvPr>
          <xdr:cNvGrpSpPr/>
        </xdr:nvGrpSpPr>
        <xdr:grpSpPr>
          <a:xfrm>
            <a:off x="14784590" y="626413"/>
            <a:ext cx="554505" cy="554507"/>
            <a:chOff x="13791845" y="1127258"/>
            <a:chExt cx="554505" cy="554507"/>
          </a:xfrm>
        </xdr:grpSpPr>
        <xdr:sp macro="" textlink="">
          <xdr:nvSpPr>
            <xdr:cNvPr id="5" name="Flowchart: Sequential Access Storage 4">
              <a:extLst>
                <a:ext uri="{FF2B5EF4-FFF2-40B4-BE49-F238E27FC236}">
                  <a16:creationId xmlns:a16="http://schemas.microsoft.com/office/drawing/2014/main" id="{EA158382-D1EC-4CFC-A9F8-F5364F7D8BC0}"/>
                </a:ext>
              </a:extLst>
            </xdr:cNvPr>
            <xdr:cNvSpPr/>
          </xdr:nvSpPr>
          <xdr:spPr>
            <a:xfrm rot="10800000" flipH="1">
              <a:off x="13791845" y="1127258"/>
              <a:ext cx="554150" cy="554150"/>
            </a:xfrm>
            <a:prstGeom prst="flowChartMagneticTap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Flowchart: Sequential Access Storage 5">
              <a:extLst>
                <a:ext uri="{FF2B5EF4-FFF2-40B4-BE49-F238E27FC236}">
                  <a16:creationId xmlns:a16="http://schemas.microsoft.com/office/drawing/2014/main" id="{83C8F8A7-BA0A-4B78-83E6-A88FF8B0B6CD}"/>
                </a:ext>
              </a:extLst>
            </xdr:cNvPr>
            <xdr:cNvSpPr/>
          </xdr:nvSpPr>
          <xdr:spPr>
            <a:xfrm flipH="1">
              <a:off x="13792200" y="1127615"/>
              <a:ext cx="554150" cy="554150"/>
            </a:xfrm>
            <a:prstGeom prst="flowChartMagneticTap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9" name="Group 8">
            <a:extLst>
              <a:ext uri="{FF2B5EF4-FFF2-40B4-BE49-F238E27FC236}">
                <a16:creationId xmlns:a16="http://schemas.microsoft.com/office/drawing/2014/main" id="{7672D233-B1B6-4A50-B910-7A7C17B82E6A}"/>
              </a:ext>
            </a:extLst>
          </xdr:cNvPr>
          <xdr:cNvGrpSpPr/>
        </xdr:nvGrpSpPr>
        <xdr:grpSpPr>
          <a:xfrm>
            <a:off x="10481974" y="1976550"/>
            <a:ext cx="858950" cy="858950"/>
            <a:chOff x="11090142" y="1019577"/>
            <a:chExt cx="858950" cy="858950"/>
          </a:xfrm>
        </xdr:grpSpPr>
        <xdr:sp macro="" textlink="">
          <xdr:nvSpPr>
            <xdr:cNvPr id="4" name="Flowchart: Sequential Access Storage 3">
              <a:extLst>
                <a:ext uri="{FF2B5EF4-FFF2-40B4-BE49-F238E27FC236}">
                  <a16:creationId xmlns:a16="http://schemas.microsoft.com/office/drawing/2014/main" id="{1FF7DC43-1012-4EC7-8048-50873CCDCF20}"/>
                </a:ext>
              </a:extLst>
            </xdr:cNvPr>
            <xdr:cNvSpPr/>
          </xdr:nvSpPr>
          <xdr:spPr>
            <a:xfrm rot="10800000" flipH="1">
              <a:off x="11090142" y="1019577"/>
              <a:ext cx="858592" cy="858592"/>
            </a:xfrm>
            <a:prstGeom prst="flowChartMagneticTap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Flowchart: Sequential Access Storage 7">
              <a:extLst>
                <a:ext uri="{FF2B5EF4-FFF2-40B4-BE49-F238E27FC236}">
                  <a16:creationId xmlns:a16="http://schemas.microsoft.com/office/drawing/2014/main" id="{F4EAC1D6-2CAE-44B9-9EAB-AC4BDF97E44F}"/>
                </a:ext>
              </a:extLst>
            </xdr:cNvPr>
            <xdr:cNvSpPr/>
          </xdr:nvSpPr>
          <xdr:spPr>
            <a:xfrm flipH="1">
              <a:off x="11090500" y="1019935"/>
              <a:ext cx="858592" cy="858592"/>
            </a:xfrm>
            <a:prstGeom prst="flowChartMagneticTap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0" name="Cube 9">
            <a:extLst>
              <a:ext uri="{FF2B5EF4-FFF2-40B4-BE49-F238E27FC236}">
                <a16:creationId xmlns:a16="http://schemas.microsoft.com/office/drawing/2014/main" id="{5AD70DB3-F7BB-4BB7-93E5-F1FAFC6CCC7D}"/>
              </a:ext>
            </a:extLst>
          </xdr:cNvPr>
          <xdr:cNvSpPr/>
        </xdr:nvSpPr>
        <xdr:spPr>
          <a:xfrm>
            <a:off x="15374154" y="232534"/>
            <a:ext cx="2978240" cy="1619111"/>
          </a:xfrm>
          <a:prstGeom prst="cube">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ysClr val="windowText" lastClr="000000"/>
                </a:solidFill>
                <a:latin typeface="Courier New" panose="02070309020205020404" pitchFamily="49" charset="0"/>
                <a:cs typeface="Courier New" panose="02070309020205020404" pitchFamily="49" charset="0"/>
              </a:rPr>
              <a:t>ENGINE</a:t>
            </a:r>
            <a:r>
              <a:rPr lang="en-US" sz="2000" b="1" baseline="0">
                <a:solidFill>
                  <a:sysClr val="windowText" lastClr="000000"/>
                </a:solidFill>
                <a:latin typeface="Courier New" panose="02070309020205020404" pitchFamily="49" charset="0"/>
                <a:cs typeface="Courier New" panose="02070309020205020404" pitchFamily="49" charset="0"/>
              </a:rPr>
              <a:t> SYSTEM</a:t>
            </a:r>
          </a:p>
          <a:p>
            <a:pPr algn="ctr"/>
            <a:r>
              <a:rPr lang="en-US" sz="2000" b="1" baseline="0">
                <a:solidFill>
                  <a:sysClr val="windowText" lastClr="000000"/>
                </a:solidFill>
                <a:latin typeface="Courier New" panose="02070309020205020404" pitchFamily="49" charset="0"/>
                <a:cs typeface="Courier New" panose="02070309020205020404" pitchFamily="49" charset="0"/>
              </a:rPr>
              <a:t>{P</a:t>
            </a:r>
            <a:r>
              <a:rPr lang="en-US" sz="2000" b="1" baseline="-25000">
                <a:solidFill>
                  <a:sysClr val="windowText" lastClr="000000"/>
                </a:solidFill>
                <a:latin typeface="Courier New" panose="02070309020205020404" pitchFamily="49" charset="0"/>
                <a:cs typeface="Courier New" panose="02070309020205020404" pitchFamily="49" charset="0"/>
              </a:rPr>
              <a:t>o</a:t>
            </a:r>
            <a:r>
              <a:rPr lang="en-US" sz="2000" b="1" baseline="0">
                <a:solidFill>
                  <a:sysClr val="windowText" lastClr="000000"/>
                </a:solidFill>
                <a:latin typeface="Courier New" panose="02070309020205020404" pitchFamily="49" charset="0"/>
                <a:cs typeface="Courier New" panose="02070309020205020404" pitchFamily="49" charset="0"/>
              </a:rPr>
              <a:t>, E</a:t>
            </a:r>
            <a:r>
              <a:rPr lang="en-US" sz="2000" b="1" baseline="-25000">
                <a:solidFill>
                  <a:sysClr val="windowText" lastClr="000000"/>
                </a:solidFill>
                <a:latin typeface="Courier New" panose="02070309020205020404" pitchFamily="49" charset="0"/>
                <a:cs typeface="Courier New" panose="02070309020205020404" pitchFamily="49" charset="0"/>
              </a:rPr>
              <a:t>req</a:t>
            </a:r>
            <a:r>
              <a:rPr lang="en-US" sz="2000" b="1" baseline="0">
                <a:solidFill>
                  <a:sysClr val="windowText" lastClr="000000"/>
                </a:solidFill>
                <a:latin typeface="Courier New" panose="02070309020205020404" pitchFamily="49" charset="0"/>
                <a:cs typeface="Courier New" panose="02070309020205020404" pitchFamily="49" charset="0"/>
              </a:rPr>
              <a:t>,</a:t>
            </a:r>
            <a:r>
              <a:rPr lang="en-US" sz="2000" b="1" i="1" baseline="0">
                <a:solidFill>
                  <a:sysClr val="windowText" lastClr="000000"/>
                </a:solidFill>
                <a:latin typeface="Symbol" panose="05050102010706020507" pitchFamily="18" charset="2"/>
                <a:cs typeface="Courier New" panose="02070309020205020404" pitchFamily="49" charset="0"/>
              </a:rPr>
              <a:t>h</a:t>
            </a:r>
            <a:r>
              <a:rPr lang="en-US" sz="2000" b="1" i="0" baseline="-25000">
                <a:solidFill>
                  <a:sysClr val="windowText" lastClr="000000"/>
                </a:solidFill>
                <a:latin typeface="Times New Roman" panose="02020603050405020304" pitchFamily="18" charset="0"/>
                <a:cs typeface="Times New Roman" panose="02020603050405020304" pitchFamily="18" charset="0"/>
              </a:rPr>
              <a:t>comb</a:t>
            </a:r>
            <a:r>
              <a:rPr lang="en-US" sz="2000" b="1" baseline="0">
                <a:solidFill>
                  <a:sysClr val="windowText" lastClr="000000"/>
                </a:solidFill>
                <a:latin typeface="Courier New" panose="02070309020205020404" pitchFamily="49" charset="0"/>
                <a:cs typeface="Courier New" panose="02070309020205020404" pitchFamily="49" charset="0"/>
              </a:rPr>
              <a:t>}</a:t>
            </a:r>
            <a:endParaRPr lang="en-US" sz="2000" b="1">
              <a:solidFill>
                <a:sysClr val="windowText" lastClr="000000"/>
              </a:solidFill>
              <a:latin typeface="Courier New" panose="02070309020205020404" pitchFamily="49" charset="0"/>
              <a:cs typeface="Courier New" panose="02070309020205020404" pitchFamily="49" charset="0"/>
            </a:endParaRPr>
          </a:p>
        </xdr:txBody>
      </xdr:sp>
      <xdr:sp macro="" textlink="">
        <xdr:nvSpPr>
          <xdr:cNvPr id="12" name="Flowchart: Decision 11">
            <a:extLst>
              <a:ext uri="{FF2B5EF4-FFF2-40B4-BE49-F238E27FC236}">
                <a16:creationId xmlns:a16="http://schemas.microsoft.com/office/drawing/2014/main" id="{88965613-176B-47E9-B2CB-46C519FDFD34}"/>
              </a:ext>
            </a:extLst>
          </xdr:cNvPr>
          <xdr:cNvSpPr/>
        </xdr:nvSpPr>
        <xdr:spPr>
          <a:xfrm>
            <a:off x="12735775" y="1110803"/>
            <a:ext cx="903310" cy="722647"/>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i="1">
                <a:latin typeface="Times New Roman" panose="02020603050405020304" pitchFamily="18" charset="0"/>
                <a:cs typeface="Times New Roman" panose="02020603050405020304" pitchFamily="18" charset="0"/>
              </a:rPr>
              <a:t>K</a:t>
            </a:r>
            <a:r>
              <a:rPr lang="en-US" sz="1400" i="0" baseline="-25000">
                <a:latin typeface="Times New Roman" panose="02020603050405020304" pitchFamily="18" charset="0"/>
                <a:cs typeface="Times New Roman" panose="02020603050405020304" pitchFamily="18" charset="0"/>
              </a:rPr>
              <a:t>tot</a:t>
            </a:r>
            <a:endParaRPr lang="en-US" sz="1100" i="1"/>
          </a:p>
        </xdr:txBody>
      </xdr:sp>
      <xdr:cxnSp macro="">
        <xdr:nvCxnSpPr>
          <xdr:cNvPr id="14" name="Connector: Elbow 13">
            <a:extLst>
              <a:ext uri="{FF2B5EF4-FFF2-40B4-BE49-F238E27FC236}">
                <a16:creationId xmlns:a16="http://schemas.microsoft.com/office/drawing/2014/main" id="{CA6A2D72-6D0A-48E6-B7CA-EB46A687B7D5}"/>
              </a:ext>
            </a:extLst>
          </xdr:cNvPr>
          <xdr:cNvCxnSpPr>
            <a:stCxn id="12" idx="3"/>
          </xdr:cNvCxnSpPr>
        </xdr:nvCxnSpPr>
        <xdr:spPr>
          <a:xfrm flipV="1">
            <a:off x="13639085" y="1144789"/>
            <a:ext cx="1091127" cy="327338"/>
          </a:xfrm>
          <a:prstGeom prst="bentConnector3">
            <a:avLst/>
          </a:prstGeom>
          <a:ln w="31750">
            <a:solidFill>
              <a:sysClr val="windowText" lastClr="000000"/>
            </a:solidFill>
            <a:tailEnd type="triangle" w="med" len="lg"/>
          </a:ln>
        </xdr:spPr>
        <xdr:style>
          <a:lnRef idx="1">
            <a:schemeClr val="dk1"/>
          </a:lnRef>
          <a:fillRef idx="0">
            <a:schemeClr val="dk1"/>
          </a:fillRef>
          <a:effectRef idx="0">
            <a:schemeClr val="dk1"/>
          </a:effectRef>
          <a:fontRef idx="minor">
            <a:schemeClr val="tx1"/>
          </a:fontRef>
        </xdr:style>
      </xdr:cxnSp>
      <xdr:cxnSp macro="">
        <xdr:nvCxnSpPr>
          <xdr:cNvPr id="16" name="Connector: Elbow 15">
            <a:extLst>
              <a:ext uri="{FF2B5EF4-FFF2-40B4-BE49-F238E27FC236}">
                <a16:creationId xmlns:a16="http://schemas.microsoft.com/office/drawing/2014/main" id="{2B7027E8-6E41-4794-A240-8EF784200663}"/>
              </a:ext>
            </a:extLst>
          </xdr:cNvPr>
          <xdr:cNvCxnSpPr>
            <a:endCxn id="12" idx="1"/>
          </xdr:cNvCxnSpPr>
        </xdr:nvCxnSpPr>
        <xdr:spPr>
          <a:xfrm flipV="1">
            <a:off x="11367395" y="1472127"/>
            <a:ext cx="1368380" cy="567028"/>
          </a:xfrm>
          <a:prstGeom prst="bentConnector3">
            <a:avLst/>
          </a:prstGeom>
          <a:ln w="31750">
            <a:solidFill>
              <a:sysClr val="windowText" lastClr="000000"/>
            </a:solidFill>
            <a:tailEnd type="triangle" w="med" len="lg"/>
          </a:ln>
        </xdr:spPr>
        <xdr:style>
          <a:lnRef idx="1">
            <a:schemeClr val="dk1"/>
          </a:lnRef>
          <a:fillRef idx="0">
            <a:schemeClr val="dk1"/>
          </a:fillRef>
          <a:effectRef idx="0">
            <a:schemeClr val="dk1"/>
          </a:effectRef>
          <a:fontRef idx="minor">
            <a:schemeClr val="tx1"/>
          </a:fontRef>
        </xdr:style>
      </xdr:cxnSp>
      <xdr:sp macro="" textlink="">
        <xdr:nvSpPr>
          <xdr:cNvPr id="20" name="TextBox 19">
            <a:extLst>
              <a:ext uri="{FF2B5EF4-FFF2-40B4-BE49-F238E27FC236}">
                <a16:creationId xmlns:a16="http://schemas.microsoft.com/office/drawing/2014/main" id="{3FB038C8-2ECE-4128-8C4D-A388FCCCC84B}"/>
              </a:ext>
            </a:extLst>
          </xdr:cNvPr>
          <xdr:cNvSpPr txBox="1"/>
        </xdr:nvSpPr>
        <xdr:spPr>
          <a:xfrm>
            <a:off x="10562465" y="2280635"/>
            <a:ext cx="692497" cy="252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latin typeface="Courier New" panose="02070309020205020404" pitchFamily="49" charset="0"/>
                <a:cs typeface="Courier New" panose="02070309020205020404" pitchFamily="49" charset="0"/>
              </a:rPr>
              <a:t>Pump</a:t>
            </a:r>
            <a:r>
              <a:rPr lang="en-US" sz="1100" b="1" baseline="0">
                <a:latin typeface="Courier New" panose="02070309020205020404" pitchFamily="49" charset="0"/>
                <a:cs typeface="Courier New" panose="02070309020205020404" pitchFamily="49" charset="0"/>
              </a:rPr>
              <a:t> 1</a:t>
            </a:r>
            <a:endParaRPr lang="en-US" sz="1100" b="1">
              <a:latin typeface="Courier New" panose="02070309020205020404" pitchFamily="49" charset="0"/>
              <a:cs typeface="Courier New" panose="02070309020205020404" pitchFamily="49" charset="0"/>
            </a:endParaRPr>
          </a:p>
        </xdr:txBody>
      </xdr:sp>
      <xdr:sp macro="" textlink="">
        <xdr:nvSpPr>
          <xdr:cNvPr id="21" name="TextBox 20">
            <a:extLst>
              <a:ext uri="{FF2B5EF4-FFF2-40B4-BE49-F238E27FC236}">
                <a16:creationId xmlns:a16="http://schemas.microsoft.com/office/drawing/2014/main" id="{E7051EEE-C2EA-4AD7-B93C-A455A71489FB}"/>
              </a:ext>
            </a:extLst>
          </xdr:cNvPr>
          <xdr:cNvSpPr txBox="1"/>
        </xdr:nvSpPr>
        <xdr:spPr>
          <a:xfrm>
            <a:off x="14757400" y="787401"/>
            <a:ext cx="607859" cy="252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latin typeface="Courier New" panose="02070309020205020404" pitchFamily="49" charset="0"/>
                <a:cs typeface="Courier New" panose="02070309020205020404" pitchFamily="49" charset="0"/>
              </a:rPr>
              <a:t>Pump</a:t>
            </a:r>
            <a:r>
              <a:rPr lang="en-US" sz="1100" b="1" baseline="0">
                <a:latin typeface="Courier New" panose="02070309020205020404" pitchFamily="49" charset="0"/>
                <a:cs typeface="Courier New" panose="02070309020205020404" pitchFamily="49" charset="0"/>
              </a:rPr>
              <a:t>2</a:t>
            </a:r>
            <a:endParaRPr lang="en-US" sz="1100" b="1">
              <a:latin typeface="Courier New" panose="02070309020205020404" pitchFamily="49" charset="0"/>
              <a:cs typeface="Courier New" panose="02070309020205020404" pitchFamily="49" charset="0"/>
            </a:endParaRPr>
          </a:p>
        </xdr:txBody>
      </xdr:sp>
      <xdr:sp macro="" textlink="">
        <xdr:nvSpPr>
          <xdr:cNvPr id="22" name="TextBox 21">
            <a:extLst>
              <a:ext uri="{FF2B5EF4-FFF2-40B4-BE49-F238E27FC236}">
                <a16:creationId xmlns:a16="http://schemas.microsoft.com/office/drawing/2014/main" id="{5A5B8253-7D42-4448-B5C8-500B2AD1DDB2}"/>
              </a:ext>
            </a:extLst>
          </xdr:cNvPr>
          <xdr:cNvSpPr txBox="1"/>
        </xdr:nvSpPr>
        <xdr:spPr>
          <a:xfrm>
            <a:off x="10481971" y="518733"/>
            <a:ext cx="2897747" cy="411409"/>
          </a:xfrm>
          <a:prstGeom prst="rect">
            <a:avLst/>
          </a:prstGeom>
          <a:solidFill>
            <a:schemeClr val="accent4">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i="0">
                <a:latin typeface="Times New Roman" panose="02020603050405020304" pitchFamily="18" charset="0"/>
                <a:cs typeface="Times New Roman" panose="02020603050405020304" pitchFamily="18" charset="0"/>
              </a:rPr>
              <a:t>Pipe Dimensions :</a:t>
            </a:r>
            <a:r>
              <a:rPr lang="en-US" sz="1800" i="0" baseline="0">
                <a:latin typeface="Times New Roman" panose="02020603050405020304" pitchFamily="18" charset="0"/>
                <a:cs typeface="Times New Roman" panose="02020603050405020304" pitchFamily="18" charset="0"/>
              </a:rPr>
              <a:t> </a:t>
            </a:r>
            <a:r>
              <a:rPr lang="en-US" sz="1800" i="0">
                <a:latin typeface="Times New Roman" panose="02020603050405020304" pitchFamily="18" charset="0"/>
                <a:cs typeface="Times New Roman" panose="02020603050405020304" pitchFamily="18" charset="0"/>
              </a:rPr>
              <a:t>{ </a:t>
            </a:r>
            <a:r>
              <a:rPr lang="en-US" sz="1800" i="1">
                <a:latin typeface="Times New Roman" panose="02020603050405020304" pitchFamily="18" charset="0"/>
                <a:cs typeface="Times New Roman" panose="02020603050405020304" pitchFamily="18" charset="0"/>
              </a:rPr>
              <a:t>L</a:t>
            </a:r>
            <a:r>
              <a:rPr lang="en-US" sz="1800">
                <a:latin typeface="Times New Roman" panose="02020603050405020304" pitchFamily="18" charset="0"/>
                <a:cs typeface="Times New Roman" panose="02020603050405020304" pitchFamily="18" charset="0"/>
              </a:rPr>
              <a:t>, </a:t>
            </a:r>
            <a:r>
              <a:rPr lang="en-US" sz="1800" i="1">
                <a:latin typeface="Times New Roman" panose="02020603050405020304" pitchFamily="18" charset="0"/>
                <a:cs typeface="Times New Roman" panose="02020603050405020304" pitchFamily="18" charset="0"/>
              </a:rPr>
              <a:t>D,</a:t>
            </a:r>
            <a:r>
              <a:rPr lang="en-US" sz="1800"/>
              <a:t> </a:t>
            </a:r>
            <a:r>
              <a:rPr lang="en-US" sz="1800" i="0">
                <a:latin typeface="Symbol" panose="05050102010706020507" pitchFamily="18" charset="2"/>
              </a:rPr>
              <a:t>e }</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1501581</xdr:colOff>
      <xdr:row>5</xdr:row>
      <xdr:rowOff>47035</xdr:rowOff>
    </xdr:from>
    <xdr:to>
      <xdr:col>9</xdr:col>
      <xdr:colOff>299831</xdr:colOff>
      <xdr:row>34</xdr:row>
      <xdr:rowOff>88900</xdr:rowOff>
    </xdr:to>
    <xdr:sp macro="" textlink="">
      <xdr:nvSpPr>
        <xdr:cNvPr id="4" name="TextBox 3">
          <a:extLst>
            <a:ext uri="{FF2B5EF4-FFF2-40B4-BE49-F238E27FC236}">
              <a16:creationId xmlns:a16="http://schemas.microsoft.com/office/drawing/2014/main" id="{4E7BBFDB-E8CD-4B77-956B-3532B2F09551}"/>
            </a:ext>
          </a:extLst>
        </xdr:cNvPr>
        <xdr:cNvSpPr txBox="1"/>
      </xdr:nvSpPr>
      <xdr:spPr>
        <a:xfrm>
          <a:off x="3965381" y="1113835"/>
          <a:ext cx="4043350" cy="556636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Power</a:t>
          </a:r>
          <a:r>
            <a:rPr lang="en-US" sz="1400" baseline="0">
              <a:latin typeface="Courier New" panose="02070309020205020404" pitchFamily="49" charset="0"/>
              <a:cs typeface="Courier New" panose="02070309020205020404" pitchFamily="49" charset="0"/>
            </a:rPr>
            <a:t> Train Team,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I heard you wanted our new combustion efficiency. I've attached our newest data to date.</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Our working fuel is Diesel, and I included our measured density. I also attached the measured energy density of the fuel so you can get a flowrate.</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We have a significant variance in the measurments, but that can be quantified and considered when optimizing.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Combustion Team,</a:t>
          </a:r>
        </a:p>
        <a:p>
          <a:r>
            <a:rPr lang="en-US" sz="1400" baseline="0">
              <a:latin typeface="Courier New" panose="02070309020205020404" pitchFamily="49" charset="0"/>
              <a:cs typeface="Courier New" panose="02070309020205020404" pitchFamily="49" charset="0"/>
            </a:rPr>
            <a:t>Karl Cardin</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P.S.</a:t>
          </a:r>
        </a:p>
        <a:p>
          <a:r>
            <a:rPr lang="en-US" sz="1400">
              <a:latin typeface="Courier New" panose="02070309020205020404" pitchFamily="49" charset="0"/>
              <a:cs typeface="Courier New" panose="02070309020205020404" pitchFamily="49" charset="0"/>
            </a:rPr>
            <a:t>I had lunch with Caleb from EDFS and he went particularly on and on about how this data combined with the pump performance curves</a:t>
          </a:r>
          <a:r>
            <a:rPr lang="en-US" sz="1400" baseline="0">
              <a:latin typeface="Courier New" panose="02070309020205020404" pitchFamily="49" charset="0"/>
              <a:cs typeface="Courier New" panose="02070309020205020404" pitchFamily="49" charset="0"/>
            </a:rPr>
            <a:t> could help us determine a much better operating point. </a:t>
          </a:r>
          <a:endParaRPr lang="en-US" sz="1400">
            <a:latin typeface="Courier New" panose="02070309020205020404" pitchFamily="49" charset="0"/>
            <a:cs typeface="Courier New" panose="02070309020205020404" pitchFamily="49" charset="0"/>
          </a:endParaRPr>
        </a:p>
      </xdr:txBody>
    </xdr:sp>
    <xdr:clientData/>
  </xdr:twoCellAnchor>
  <xdr:twoCellAnchor>
    <xdr:from>
      <xdr:col>2</xdr:col>
      <xdr:colOff>1463481</xdr:colOff>
      <xdr:row>48</xdr:row>
      <xdr:rowOff>148635</xdr:rowOff>
    </xdr:from>
    <xdr:to>
      <xdr:col>9</xdr:col>
      <xdr:colOff>261731</xdr:colOff>
      <xdr:row>70</xdr:row>
      <xdr:rowOff>114300</xdr:rowOff>
    </xdr:to>
    <xdr:sp macro="" textlink="">
      <xdr:nvSpPr>
        <xdr:cNvPr id="3" name="TextBox 2">
          <a:extLst>
            <a:ext uri="{FF2B5EF4-FFF2-40B4-BE49-F238E27FC236}">
              <a16:creationId xmlns:a16="http://schemas.microsoft.com/office/drawing/2014/main" id="{F59448AF-F512-4735-953F-CBA905780BD7}"/>
            </a:ext>
          </a:extLst>
        </xdr:cNvPr>
        <xdr:cNvSpPr txBox="1"/>
      </xdr:nvSpPr>
      <xdr:spPr>
        <a:xfrm>
          <a:off x="3927281" y="9406935"/>
          <a:ext cx="4043350" cy="415666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Power</a:t>
          </a:r>
          <a:r>
            <a:rPr lang="en-US" sz="1400" baseline="0">
              <a:latin typeface="Courier New" panose="02070309020205020404" pitchFamily="49" charset="0"/>
              <a:cs typeface="Courier New" panose="02070309020205020404" pitchFamily="49" charset="0"/>
            </a:rPr>
            <a:t> Train Team,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Would you mind coming to one of our Friday meetings. I'd like you to go over how we combined our departments.</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10-20 min should do.</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Walk us over the project and how this new data helped the company.</a:t>
          </a:r>
        </a:p>
        <a:p>
          <a:r>
            <a:rPr lang="en-US" sz="1400" baseline="0">
              <a:latin typeface="Courier New" panose="02070309020205020404" pitchFamily="49" charset="0"/>
              <a:cs typeface="Courier New" panose="02070309020205020404" pitchFamily="49" charset="0"/>
            </a:rPr>
            <a:t>I'll invite Caleb from EDFS as well. He will probably want to know any redesign reasons.</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He won't shut up about that.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Combustion Team,</a:t>
          </a:r>
        </a:p>
        <a:p>
          <a:r>
            <a:rPr lang="en-US" sz="1400" baseline="0">
              <a:latin typeface="Courier New" panose="02070309020205020404" pitchFamily="49" charset="0"/>
              <a:cs typeface="Courier New" panose="02070309020205020404" pitchFamily="49" charset="0"/>
            </a:rPr>
            <a:t>Karl Cardin</a:t>
          </a:r>
        </a:p>
        <a:p>
          <a:endParaRPr lang="en-US" sz="1400" baseline="0">
            <a:latin typeface="Courier New" panose="02070309020205020404" pitchFamily="49" charset="0"/>
            <a:cs typeface="Courier New" panose="02070309020205020404" pitchFamily="49" charset="0"/>
          </a:endParaRPr>
        </a:p>
        <a:p>
          <a:endParaRPr lang="en-US" sz="1400" baseline="0">
            <a:latin typeface="Courier New" panose="02070309020205020404" pitchFamily="49" charset="0"/>
            <a:cs typeface="Courier New" panose="02070309020205020404" pitchFamily="49"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A7722-0990-425A-9082-C1730BC08B08}">
  <dimension ref="A1:R116"/>
  <sheetViews>
    <sheetView topLeftCell="A52" zoomScale="40" zoomScaleNormal="40" workbookViewId="0">
      <selection activeCell="T34" sqref="T34"/>
    </sheetView>
  </sheetViews>
  <sheetFormatPr defaultRowHeight="14.5"/>
  <cols>
    <col min="1" max="1" width="15.7265625" bestFit="1" customWidth="1"/>
    <col min="2" max="2" width="12.54296875" bestFit="1" customWidth="1"/>
    <col min="3" max="3" width="17.08984375" bestFit="1" customWidth="1"/>
    <col min="4" max="4" width="23" bestFit="1" customWidth="1"/>
    <col min="5" max="5" width="24.453125" bestFit="1" customWidth="1"/>
    <col min="6" max="6" width="12.26953125" bestFit="1" customWidth="1"/>
    <col min="7" max="7" width="10.81640625" customWidth="1"/>
    <col min="9" max="9" width="11.6328125" customWidth="1"/>
    <col min="11" max="11" width="10.90625" customWidth="1"/>
    <col min="12" max="12" width="12.26953125" bestFit="1" customWidth="1"/>
    <col min="13" max="13" width="14.6328125" bestFit="1" customWidth="1"/>
    <col min="14" max="14" width="13.08984375" bestFit="1" customWidth="1"/>
    <col min="15" max="15" width="14.453125" bestFit="1" customWidth="1"/>
    <col min="16" max="16" width="18.26953125" bestFit="1" customWidth="1"/>
    <col min="17" max="17" width="18.81640625" bestFit="1" customWidth="1"/>
    <col min="18" max="18" width="10.26953125" customWidth="1"/>
  </cols>
  <sheetData>
    <row r="1" spans="1:18" ht="20" thickBot="1">
      <c r="A1" s="67" t="s">
        <v>17</v>
      </c>
      <c r="B1" s="68"/>
      <c r="C1" s="66" t="s">
        <v>18</v>
      </c>
      <c r="D1" s="66"/>
      <c r="E1" s="9">
        <f>COUNT(A3:A33)</f>
        <v>31</v>
      </c>
      <c r="L1" s="5" t="s">
        <v>14</v>
      </c>
      <c r="M1" s="1"/>
      <c r="N1" s="1"/>
      <c r="O1" s="1"/>
      <c r="P1" s="1"/>
      <c r="Q1" s="1"/>
      <c r="R1" s="1"/>
    </row>
    <row r="2" spans="1:18" ht="16" thickTop="1" thickBot="1">
      <c r="A2" s="10" t="s">
        <v>1</v>
      </c>
      <c r="B2" s="27" t="s">
        <v>22</v>
      </c>
      <c r="C2" s="6" t="s">
        <v>15</v>
      </c>
      <c r="D2" s="7" t="s">
        <v>16</v>
      </c>
      <c r="E2" s="11" t="s">
        <v>41</v>
      </c>
      <c r="F2" s="32"/>
      <c r="G2" s="33"/>
      <c r="L2" s="2" t="s">
        <v>12</v>
      </c>
      <c r="M2" s="71" t="s">
        <v>13</v>
      </c>
      <c r="N2" s="71"/>
      <c r="O2" s="71"/>
      <c r="P2" s="71"/>
      <c r="Q2" s="71" t="s">
        <v>0</v>
      </c>
      <c r="R2" s="71"/>
    </row>
    <row r="3" spans="1:18" ht="15.5" thickTop="1">
      <c r="A3" s="37">
        <v>75</v>
      </c>
      <c r="B3" s="29" t="s">
        <v>29</v>
      </c>
      <c r="C3" s="28">
        <v>74</v>
      </c>
      <c r="D3" s="8"/>
      <c r="E3" s="34">
        <v>28.964749277906975</v>
      </c>
      <c r="L3" s="69" t="s">
        <v>2</v>
      </c>
      <c r="M3" s="69" t="s">
        <v>3</v>
      </c>
      <c r="N3" s="69" t="s">
        <v>4</v>
      </c>
      <c r="O3" s="3" t="s">
        <v>5</v>
      </c>
      <c r="P3" s="3" t="s">
        <v>7</v>
      </c>
      <c r="Q3" s="69" t="s">
        <v>9</v>
      </c>
      <c r="R3" s="3" t="s">
        <v>10</v>
      </c>
    </row>
    <row r="4" spans="1:18" ht="15.5" thickBot="1">
      <c r="A4" s="37">
        <v>63</v>
      </c>
      <c r="B4" s="29" t="s">
        <v>27</v>
      </c>
      <c r="C4" s="28">
        <v>65</v>
      </c>
      <c r="D4" s="8"/>
      <c r="E4" s="34">
        <v>0.46871711653315556</v>
      </c>
      <c r="L4" s="70"/>
      <c r="M4" s="70"/>
      <c r="N4" s="70"/>
      <c r="O4" s="3" t="s">
        <v>6</v>
      </c>
      <c r="P4" s="3" t="s">
        <v>8</v>
      </c>
      <c r="Q4" s="70"/>
      <c r="R4" s="3" t="s">
        <v>11</v>
      </c>
    </row>
    <row r="5" spans="1:18" ht="15">
      <c r="A5" s="37">
        <v>70</v>
      </c>
      <c r="B5" s="29" t="s">
        <v>29</v>
      </c>
      <c r="C5" s="28">
        <v>66</v>
      </c>
      <c r="D5" s="8"/>
      <c r="E5" s="34">
        <v>26.711712273102176</v>
      </c>
      <c r="L5" s="4">
        <v>10</v>
      </c>
      <c r="M5" s="4">
        <v>0.34539999999999998</v>
      </c>
      <c r="N5" s="4">
        <v>4.0009999999999997E-2</v>
      </c>
      <c r="O5" s="4">
        <v>16.54</v>
      </c>
      <c r="P5" s="4">
        <v>1.6539999999999999E-2</v>
      </c>
      <c r="Q5" s="4">
        <v>1.3169999999999999</v>
      </c>
      <c r="R5" s="4">
        <v>12.24</v>
      </c>
    </row>
    <row r="6" spans="1:18" ht="15">
      <c r="A6" s="37">
        <v>66</v>
      </c>
      <c r="B6" s="29" t="s">
        <v>29</v>
      </c>
      <c r="C6" s="28">
        <v>59</v>
      </c>
      <c r="D6" s="8"/>
      <c r="E6" s="34">
        <v>22.842541600172598</v>
      </c>
      <c r="L6" s="4">
        <v>20</v>
      </c>
      <c r="M6" s="4">
        <v>0.35120000000000001</v>
      </c>
      <c r="N6" s="4">
        <v>4.0680000000000001E-2</v>
      </c>
      <c r="O6" s="4">
        <v>16.82</v>
      </c>
      <c r="P6" s="4">
        <v>1.6820000000000002E-2</v>
      </c>
      <c r="Q6" s="4">
        <v>1.3680000000000001</v>
      </c>
      <c r="R6" s="4">
        <v>12.71</v>
      </c>
    </row>
    <row r="7" spans="1:18" ht="15">
      <c r="A7" s="37">
        <v>82</v>
      </c>
      <c r="B7" s="29" t="s">
        <v>28</v>
      </c>
      <c r="C7" s="28">
        <v>26</v>
      </c>
      <c r="D7" s="8"/>
      <c r="E7" s="34">
        <v>7.1976631568620215</v>
      </c>
      <c r="L7" s="4">
        <v>30</v>
      </c>
      <c r="M7" s="4">
        <v>0.35699999999999998</v>
      </c>
      <c r="N7" s="4">
        <v>4.1349999999999998E-2</v>
      </c>
      <c r="O7" s="4">
        <v>17.100000000000001</v>
      </c>
      <c r="P7" s="4">
        <v>1.7100000000000001E-2</v>
      </c>
      <c r="Q7" s="4">
        <v>1.42</v>
      </c>
      <c r="R7" s="4">
        <v>13.19</v>
      </c>
    </row>
    <row r="8" spans="1:18" ht="15">
      <c r="A8" s="37">
        <v>78</v>
      </c>
      <c r="B8" s="29" t="s">
        <v>28</v>
      </c>
      <c r="C8" s="28">
        <v>47</v>
      </c>
      <c r="D8" s="8"/>
      <c r="E8" s="34">
        <v>8.4720415842390899</v>
      </c>
      <c r="L8" s="4">
        <v>40</v>
      </c>
      <c r="M8" s="4">
        <v>0.36280000000000001</v>
      </c>
      <c r="N8" s="4">
        <v>4.2020000000000002E-2</v>
      </c>
      <c r="O8" s="4">
        <v>17.37</v>
      </c>
      <c r="P8" s="4">
        <v>1.737E-2</v>
      </c>
      <c r="Q8" s="4">
        <v>1.472</v>
      </c>
      <c r="R8" s="4">
        <v>13.67</v>
      </c>
    </row>
    <row r="9" spans="1:18" ht="15">
      <c r="A9" s="37">
        <v>74</v>
      </c>
      <c r="B9" s="29" t="s">
        <v>28</v>
      </c>
      <c r="C9" s="28">
        <v>12</v>
      </c>
      <c r="D9" s="8"/>
      <c r="E9" s="34">
        <v>8.1921953502410112</v>
      </c>
      <c r="L9" s="4">
        <v>50</v>
      </c>
      <c r="M9" s="4">
        <v>0.36849999999999999</v>
      </c>
      <c r="N9" s="4">
        <v>4.2680000000000003E-2</v>
      </c>
      <c r="O9" s="4">
        <v>17.64</v>
      </c>
      <c r="P9" s="4">
        <v>1.7639999999999999E-2</v>
      </c>
      <c r="Q9" s="4">
        <v>1.524</v>
      </c>
      <c r="R9" s="4">
        <v>14.16</v>
      </c>
    </row>
    <row r="10" spans="1:18" ht="15">
      <c r="A10" s="37">
        <v>80</v>
      </c>
      <c r="B10" s="29" t="s">
        <v>28</v>
      </c>
      <c r="C10" s="28">
        <v>67</v>
      </c>
      <c r="D10" s="8"/>
      <c r="E10" s="34">
        <v>6.2197777912457894</v>
      </c>
      <c r="L10" s="4">
        <v>60</v>
      </c>
      <c r="M10" s="4">
        <v>0.37409999999999999</v>
      </c>
      <c r="N10" s="4">
        <v>4.333E-2</v>
      </c>
      <c r="O10" s="4">
        <v>17.91</v>
      </c>
      <c r="P10" s="4">
        <v>1.7909999999999999E-2</v>
      </c>
      <c r="Q10" s="4">
        <v>1.5780000000000001</v>
      </c>
      <c r="R10" s="4">
        <v>14.66</v>
      </c>
    </row>
    <row r="11" spans="1:18" ht="15">
      <c r="A11" s="37">
        <v>60</v>
      </c>
      <c r="B11" s="29" t="s">
        <v>28</v>
      </c>
      <c r="C11" s="28">
        <v>34</v>
      </c>
      <c r="D11" s="8"/>
      <c r="E11" s="34">
        <v>5.6872802113159873</v>
      </c>
      <c r="L11" s="4">
        <v>70</v>
      </c>
      <c r="M11" s="4">
        <v>0.37969999999999998</v>
      </c>
      <c r="N11" s="4">
        <v>4.3979999999999998E-2</v>
      </c>
      <c r="O11" s="4">
        <v>18.18</v>
      </c>
      <c r="P11" s="4">
        <v>1.8180000000000002E-2</v>
      </c>
      <c r="Q11" s="4">
        <v>1.6319999999999999</v>
      </c>
      <c r="R11" s="4">
        <v>15.16</v>
      </c>
    </row>
    <row r="12" spans="1:18" ht="15">
      <c r="A12" s="37">
        <v>85</v>
      </c>
      <c r="B12" s="29" t="s">
        <v>27</v>
      </c>
      <c r="C12" s="28">
        <v>11</v>
      </c>
      <c r="D12" s="8"/>
      <c r="E12" s="34">
        <v>0.76514175940197648</v>
      </c>
      <c r="L12" s="4">
        <v>80</v>
      </c>
      <c r="M12" s="4">
        <v>0.38519999999999999</v>
      </c>
      <c r="N12" s="4">
        <v>4.462E-2</v>
      </c>
      <c r="O12" s="4">
        <v>18.45</v>
      </c>
      <c r="P12" s="4">
        <v>1.8450000000000001E-2</v>
      </c>
      <c r="Q12" s="4">
        <v>1.6870000000000001</v>
      </c>
      <c r="R12" s="4">
        <v>15.67</v>
      </c>
    </row>
    <row r="13" spans="1:18" ht="15">
      <c r="A13" s="37">
        <v>67</v>
      </c>
      <c r="B13" s="29" t="s">
        <v>27</v>
      </c>
      <c r="C13" s="28">
        <v>12</v>
      </c>
      <c r="D13" s="8"/>
      <c r="E13" s="34">
        <v>0.49200414334092135</v>
      </c>
    </row>
    <row r="14" spans="1:18" ht="15.5" thickBot="1">
      <c r="A14" s="37">
        <v>72</v>
      </c>
      <c r="B14" s="29" t="s">
        <v>27</v>
      </c>
      <c r="C14" s="28">
        <v>76</v>
      </c>
      <c r="D14" s="8"/>
      <c r="E14" s="34">
        <v>0.47794653305129592</v>
      </c>
    </row>
    <row r="15" spans="1:18" ht="15.5" thickBot="1">
      <c r="A15" s="37">
        <v>84</v>
      </c>
      <c r="B15" s="29" t="s">
        <v>30</v>
      </c>
      <c r="C15" s="28">
        <v>25</v>
      </c>
      <c r="D15" s="8"/>
      <c r="E15" s="34">
        <v>4.9092516445540966</v>
      </c>
      <c r="L15" s="72" t="s">
        <v>21</v>
      </c>
      <c r="M15" s="73"/>
      <c r="N15" s="73"/>
      <c r="O15" s="73"/>
      <c r="P15" s="74"/>
    </row>
    <row r="16" spans="1:18" ht="15.5" thickBot="1">
      <c r="A16" s="37">
        <v>85</v>
      </c>
      <c r="B16" s="29" t="s">
        <v>30</v>
      </c>
      <c r="C16" s="28">
        <v>69</v>
      </c>
      <c r="D16" s="8"/>
      <c r="E16" s="34">
        <v>5.3438616654924225</v>
      </c>
      <c r="L16" s="17" t="s">
        <v>22</v>
      </c>
      <c r="M16" s="15" t="s">
        <v>23</v>
      </c>
      <c r="N16" s="15" t="s">
        <v>24</v>
      </c>
      <c r="O16" s="15" t="s">
        <v>25</v>
      </c>
      <c r="P16" s="18" t="s">
        <v>26</v>
      </c>
      <c r="Q16" s="39"/>
    </row>
    <row r="17" spans="1:16" ht="15" customHeight="1" thickTop="1">
      <c r="A17" s="37">
        <v>61</v>
      </c>
      <c r="B17" s="29" t="s">
        <v>27</v>
      </c>
      <c r="C17" s="28">
        <v>50</v>
      </c>
      <c r="D17" s="8"/>
      <c r="E17" s="34">
        <v>0.41296555574320837</v>
      </c>
      <c r="L17" s="23" t="s">
        <v>27</v>
      </c>
      <c r="M17" s="8">
        <v>0.3</v>
      </c>
      <c r="N17" s="8">
        <v>0.2</v>
      </c>
      <c r="O17" s="8">
        <v>1</v>
      </c>
      <c r="P17" s="19">
        <v>1.1999999999999999E-3</v>
      </c>
    </row>
    <row r="18" spans="1:16" ht="14.5" customHeight="1">
      <c r="A18" s="37">
        <v>83</v>
      </c>
      <c r="B18" s="29" t="s">
        <v>30</v>
      </c>
      <c r="C18" s="28">
        <v>41</v>
      </c>
      <c r="D18" s="8"/>
      <c r="E18" s="34">
        <v>5.3530603686799862</v>
      </c>
      <c r="L18" s="23" t="s">
        <v>30</v>
      </c>
      <c r="M18" s="8">
        <v>0.75</v>
      </c>
      <c r="N18" s="8">
        <v>0.55000000000000004</v>
      </c>
      <c r="O18" s="8">
        <v>3</v>
      </c>
      <c r="P18" s="19">
        <v>3.2000000000000002E-3</v>
      </c>
    </row>
    <row r="19" spans="1:16" ht="14.5" customHeight="1">
      <c r="A19" s="37">
        <v>61</v>
      </c>
      <c r="B19" s="29" t="s">
        <v>29</v>
      </c>
      <c r="C19" s="28">
        <v>72</v>
      </c>
      <c r="D19" s="8"/>
      <c r="E19" s="34">
        <v>14.011096725741099</v>
      </c>
      <c r="L19" s="23" t="s">
        <v>28</v>
      </c>
      <c r="M19" s="8">
        <v>1</v>
      </c>
      <c r="N19" s="8">
        <v>0.75</v>
      </c>
      <c r="O19" s="8">
        <v>4</v>
      </c>
      <c r="P19" s="19">
        <v>1.3999999999999999E-6</v>
      </c>
    </row>
    <row r="20" spans="1:16" ht="14.5" customHeight="1">
      <c r="A20" s="37">
        <v>65</v>
      </c>
      <c r="B20" s="29" t="s">
        <v>27</v>
      </c>
      <c r="C20" s="28">
        <v>60</v>
      </c>
      <c r="D20" s="8"/>
      <c r="E20" s="34">
        <v>0.43013622160524689</v>
      </c>
      <c r="L20" s="24" t="s">
        <v>29</v>
      </c>
      <c r="M20" s="14">
        <v>1.9</v>
      </c>
      <c r="N20" s="14">
        <v>1.5</v>
      </c>
      <c r="O20" s="14">
        <v>10</v>
      </c>
      <c r="P20" s="20">
        <v>4.0000000000000001E-3</v>
      </c>
    </row>
    <row r="21" spans="1:16" ht="14.5" customHeight="1">
      <c r="A21" s="37">
        <v>71</v>
      </c>
      <c r="B21" s="29" t="s">
        <v>27</v>
      </c>
      <c r="C21" s="28">
        <v>54</v>
      </c>
      <c r="D21" s="8"/>
      <c r="E21" s="34">
        <v>0.45635816089137204</v>
      </c>
      <c r="L21" s="25" t="s">
        <v>31</v>
      </c>
      <c r="M21" s="13">
        <v>0.25</v>
      </c>
      <c r="N21" s="13">
        <v>0.2</v>
      </c>
      <c r="O21" s="13">
        <v>1</v>
      </c>
      <c r="P21" s="21">
        <v>1.3999999999999999E-4</v>
      </c>
    </row>
    <row r="22" spans="1:16" ht="14.5" customHeight="1">
      <c r="A22" s="37">
        <v>84</v>
      </c>
      <c r="B22" s="29" t="s">
        <v>30</v>
      </c>
      <c r="C22" s="28">
        <v>31</v>
      </c>
      <c r="D22" s="8"/>
      <c r="E22" s="34">
        <v>4.6978869683053857</v>
      </c>
      <c r="L22" s="23" t="s">
        <v>33</v>
      </c>
      <c r="M22" s="8">
        <v>1</v>
      </c>
      <c r="N22" s="16">
        <v>0.75</v>
      </c>
      <c r="O22" s="16">
        <v>4</v>
      </c>
      <c r="P22" s="19">
        <v>3.2000000000000003E-4</v>
      </c>
    </row>
    <row r="23" spans="1:16" ht="14.5" customHeight="1">
      <c r="A23" s="37">
        <v>71</v>
      </c>
      <c r="B23" s="29" t="s">
        <v>30</v>
      </c>
      <c r="C23" s="28">
        <v>14</v>
      </c>
      <c r="D23" s="8"/>
      <c r="E23" s="34">
        <v>3.7476440180570876</v>
      </c>
      <c r="L23" s="23" t="s">
        <v>34</v>
      </c>
      <c r="M23" s="8">
        <v>3</v>
      </c>
      <c r="N23" s="16">
        <v>2</v>
      </c>
      <c r="O23" s="16">
        <v>6</v>
      </c>
      <c r="P23" s="19">
        <v>2.3000000000000001E-4</v>
      </c>
    </row>
    <row r="24" spans="1:16" ht="14.5" customHeight="1">
      <c r="A24" s="37">
        <v>61</v>
      </c>
      <c r="B24" s="29" t="s">
        <v>30</v>
      </c>
      <c r="C24" s="28">
        <v>19</v>
      </c>
      <c r="D24" s="8"/>
      <c r="E24" s="34">
        <v>2.6817949555327201</v>
      </c>
      <c r="L24" s="23" t="s">
        <v>32</v>
      </c>
      <c r="M24" s="8">
        <v>4</v>
      </c>
      <c r="N24" s="16">
        <v>3</v>
      </c>
      <c r="O24" s="16">
        <v>8</v>
      </c>
      <c r="P24" s="19">
        <v>1.23E-3</v>
      </c>
    </row>
    <row r="25" spans="1:16" ht="14.5" customHeight="1">
      <c r="A25" s="37">
        <v>72</v>
      </c>
      <c r="B25" s="29" t="s">
        <v>28</v>
      </c>
      <c r="C25" s="28">
        <v>17</v>
      </c>
      <c r="D25" s="8"/>
      <c r="E25" s="34">
        <v>7.0482010526350765</v>
      </c>
      <c r="L25" s="24" t="s">
        <v>35</v>
      </c>
      <c r="M25" s="14">
        <v>0.3</v>
      </c>
      <c r="N25" s="14">
        <v>0.24</v>
      </c>
      <c r="O25" s="14">
        <v>1</v>
      </c>
      <c r="P25" s="20">
        <v>3.1999999999999999E-5</v>
      </c>
    </row>
    <row r="26" spans="1:16" ht="14.5" customHeight="1">
      <c r="A26" s="37">
        <v>62</v>
      </c>
      <c r="B26" s="29" t="s">
        <v>30</v>
      </c>
      <c r="C26" s="28">
        <v>39</v>
      </c>
      <c r="D26" s="8"/>
      <c r="E26" s="34">
        <v>3.5108732037099788</v>
      </c>
      <c r="L26" s="25" t="s">
        <v>36</v>
      </c>
      <c r="M26" s="13">
        <v>0.25</v>
      </c>
      <c r="N26" s="13">
        <v>0.21</v>
      </c>
      <c r="O26" s="13">
        <v>1</v>
      </c>
      <c r="P26" s="21">
        <v>3.2000000000000002E-3</v>
      </c>
    </row>
    <row r="27" spans="1:16" ht="14.5" customHeight="1">
      <c r="A27" s="37">
        <v>77</v>
      </c>
      <c r="B27" s="29" t="s">
        <v>30</v>
      </c>
      <c r="C27" s="28">
        <v>17</v>
      </c>
      <c r="D27" s="8"/>
      <c r="E27" s="34">
        <v>3.832723579997257</v>
      </c>
      <c r="L27" s="23" t="s">
        <v>37</v>
      </c>
      <c r="M27" s="8">
        <v>1.5</v>
      </c>
      <c r="N27" s="16">
        <v>1.2</v>
      </c>
      <c r="O27" s="16">
        <v>2</v>
      </c>
      <c r="P27" s="19">
        <v>1.34E-3</v>
      </c>
    </row>
    <row r="28" spans="1:16" ht="14.5" customHeight="1">
      <c r="A28" s="37">
        <v>67</v>
      </c>
      <c r="B28" s="29" t="s">
        <v>29</v>
      </c>
      <c r="C28" s="28">
        <v>19</v>
      </c>
      <c r="D28" s="8"/>
      <c r="E28" s="34">
        <v>29.232825001307901</v>
      </c>
      <c r="L28" s="23" t="s">
        <v>38</v>
      </c>
      <c r="M28" s="8">
        <v>1</v>
      </c>
      <c r="N28" s="16">
        <v>0.86</v>
      </c>
      <c r="O28" s="16">
        <v>3</v>
      </c>
      <c r="P28" s="19">
        <v>4.2999999999999999E-4</v>
      </c>
    </row>
    <row r="29" spans="1:16" ht="14.5" customHeight="1">
      <c r="A29" s="37">
        <v>68</v>
      </c>
      <c r="B29" s="29" t="s">
        <v>28</v>
      </c>
      <c r="C29" s="28">
        <v>17</v>
      </c>
      <c r="D29" s="8"/>
      <c r="E29" s="34">
        <v>6.8878148496630107</v>
      </c>
      <c r="L29" s="23" t="s">
        <v>39</v>
      </c>
      <c r="M29" s="8">
        <v>4</v>
      </c>
      <c r="N29" s="16">
        <v>3.2</v>
      </c>
      <c r="O29" s="16">
        <v>5</v>
      </c>
      <c r="P29" s="19">
        <v>6.4999999999999997E-4</v>
      </c>
    </row>
    <row r="30" spans="1:16" ht="15" customHeight="1" thickBot="1">
      <c r="A30" s="37">
        <v>71</v>
      </c>
      <c r="B30" s="29" t="s">
        <v>27</v>
      </c>
      <c r="C30" s="28">
        <v>70</v>
      </c>
      <c r="D30" s="8"/>
      <c r="E30" s="34">
        <v>0.47243304100135908</v>
      </c>
      <c r="L30" s="26" t="s">
        <v>40</v>
      </c>
      <c r="M30" s="12">
        <v>3</v>
      </c>
      <c r="N30" s="12">
        <v>4.2</v>
      </c>
      <c r="O30" s="12">
        <v>6</v>
      </c>
      <c r="P30" s="22">
        <v>7.2999999999999999E-5</v>
      </c>
    </row>
    <row r="31" spans="1:16" ht="15">
      <c r="A31" s="37">
        <v>83</v>
      </c>
      <c r="B31" s="29" t="s">
        <v>28</v>
      </c>
      <c r="C31" s="28">
        <v>78</v>
      </c>
      <c r="D31" s="8"/>
      <c r="E31" s="34">
        <v>10.268816922282202</v>
      </c>
    </row>
    <row r="32" spans="1:16" ht="15">
      <c r="A32" s="37">
        <v>74</v>
      </c>
      <c r="B32" s="29" t="s">
        <v>30</v>
      </c>
      <c r="C32" s="28">
        <v>25</v>
      </c>
      <c r="D32" s="8"/>
      <c r="E32" s="34">
        <v>4.4379479807301259</v>
      </c>
    </row>
    <row r="33" spans="1:5" ht="15.5" thickBot="1">
      <c r="A33" s="37">
        <v>64</v>
      </c>
      <c r="B33" s="29" t="s">
        <v>30</v>
      </c>
      <c r="C33" s="28">
        <v>16</v>
      </c>
      <c r="D33" s="12"/>
      <c r="E33" s="34">
        <v>3.7222064342743981</v>
      </c>
    </row>
    <row r="34" spans="1:5" ht="19">
      <c r="A34" s="67" t="s">
        <v>19</v>
      </c>
      <c r="B34" s="68"/>
      <c r="C34" s="66" t="s">
        <v>18</v>
      </c>
      <c r="D34" s="66"/>
      <c r="E34" s="9">
        <f>COUNT(A36:A69)</f>
        <v>34</v>
      </c>
    </row>
    <row r="35" spans="1:5" ht="15.5" thickBot="1">
      <c r="A35" s="10" t="s">
        <v>1</v>
      </c>
      <c r="B35" s="27" t="s">
        <v>22</v>
      </c>
      <c r="C35" s="6" t="s">
        <v>15</v>
      </c>
      <c r="D35" s="7" t="s">
        <v>16</v>
      </c>
      <c r="E35" s="11" t="s">
        <v>41</v>
      </c>
    </row>
    <row r="36" spans="1:5" ht="15.5" thickTop="1">
      <c r="A36" s="37">
        <v>70</v>
      </c>
      <c r="B36" s="29" t="s">
        <v>34</v>
      </c>
      <c r="C36" s="28">
        <v>56</v>
      </c>
      <c r="D36" s="8"/>
      <c r="E36" s="34">
        <v>59.1683718592963</v>
      </c>
    </row>
    <row r="37" spans="1:5" ht="15">
      <c r="A37" s="37">
        <v>76</v>
      </c>
      <c r="B37" s="29" t="s">
        <v>35</v>
      </c>
      <c r="C37" s="28">
        <v>49</v>
      </c>
      <c r="D37" s="8"/>
      <c r="E37" s="34">
        <v>1.190402802446789</v>
      </c>
    </row>
    <row r="38" spans="1:5" ht="15">
      <c r="A38" s="37">
        <v>68</v>
      </c>
      <c r="B38" s="29" t="s">
        <v>31</v>
      </c>
      <c r="C38" s="28">
        <v>67</v>
      </c>
      <c r="D38" s="8"/>
      <c r="E38" s="34">
        <v>0.58701337180629298</v>
      </c>
    </row>
    <row r="39" spans="1:5" ht="15">
      <c r="A39" s="37">
        <v>83</v>
      </c>
      <c r="B39" s="29" t="s">
        <v>33</v>
      </c>
      <c r="C39" s="28">
        <v>25</v>
      </c>
      <c r="D39" s="8"/>
      <c r="E39" s="34">
        <v>14.176220862268162</v>
      </c>
    </row>
    <row r="40" spans="1:5" ht="15">
      <c r="A40" s="37">
        <v>74</v>
      </c>
      <c r="B40" s="29" t="s">
        <v>33</v>
      </c>
      <c r="C40" s="28">
        <v>53</v>
      </c>
      <c r="D40" s="8"/>
      <c r="E40" s="34">
        <v>10.984704789978339</v>
      </c>
    </row>
    <row r="41" spans="1:5" ht="15">
      <c r="A41" s="37">
        <v>66</v>
      </c>
      <c r="B41" s="29" t="s">
        <v>35</v>
      </c>
      <c r="C41" s="28">
        <v>65</v>
      </c>
      <c r="D41" s="8"/>
      <c r="E41" s="34">
        <v>0.76358655683393284</v>
      </c>
    </row>
    <row r="42" spans="1:5" ht="15">
      <c r="A42" s="37">
        <v>83</v>
      </c>
      <c r="B42" s="29" t="s">
        <v>33</v>
      </c>
      <c r="C42" s="28">
        <v>76</v>
      </c>
      <c r="D42" s="8"/>
      <c r="E42" s="34">
        <v>11.000583774819509</v>
      </c>
    </row>
    <row r="43" spans="1:5" ht="15">
      <c r="A43" s="37">
        <v>84</v>
      </c>
      <c r="B43" s="29" t="s">
        <v>32</v>
      </c>
      <c r="C43" s="28">
        <v>48</v>
      </c>
      <c r="D43" s="8"/>
      <c r="E43" s="34">
        <v>169.8535627328109</v>
      </c>
    </row>
    <row r="44" spans="1:5" ht="15">
      <c r="A44" s="37">
        <v>76</v>
      </c>
      <c r="B44" s="29" t="s">
        <v>34</v>
      </c>
      <c r="C44" s="28">
        <v>79</v>
      </c>
      <c r="D44" s="8"/>
      <c r="E44" s="34">
        <v>84.029048245087992</v>
      </c>
    </row>
    <row r="45" spans="1:5" ht="15">
      <c r="A45" s="37">
        <v>84</v>
      </c>
      <c r="B45" s="29" t="s">
        <v>34</v>
      </c>
      <c r="C45" s="28">
        <v>51</v>
      </c>
      <c r="D45" s="8"/>
      <c r="E45" s="34">
        <v>103.04989031841225</v>
      </c>
    </row>
    <row r="46" spans="1:5" ht="15">
      <c r="A46" s="37">
        <v>66</v>
      </c>
      <c r="B46" s="29" t="s">
        <v>34</v>
      </c>
      <c r="C46" s="28">
        <v>40</v>
      </c>
      <c r="D46" s="8"/>
      <c r="E46" s="34">
        <v>63.424933712492653</v>
      </c>
    </row>
    <row r="47" spans="1:5" ht="15">
      <c r="A47" s="37">
        <v>71</v>
      </c>
      <c r="B47" s="29" t="s">
        <v>31</v>
      </c>
      <c r="C47" s="28">
        <v>60</v>
      </c>
      <c r="D47" s="8"/>
      <c r="E47" s="34">
        <v>0.69507290124173227</v>
      </c>
    </row>
    <row r="48" spans="1:5" ht="15">
      <c r="A48" s="37">
        <v>69</v>
      </c>
      <c r="B48" s="29" t="s">
        <v>33</v>
      </c>
      <c r="C48" s="28">
        <v>51</v>
      </c>
      <c r="D48" s="8"/>
      <c r="E48" s="34">
        <v>8.7552621066054499</v>
      </c>
    </row>
    <row r="49" spans="1:5" ht="15">
      <c r="A49" s="37">
        <v>73</v>
      </c>
      <c r="B49" s="29" t="s">
        <v>33</v>
      </c>
      <c r="C49" s="28">
        <v>74</v>
      </c>
      <c r="D49" s="8"/>
      <c r="E49" s="34">
        <v>9.2615462968296107</v>
      </c>
    </row>
    <row r="50" spans="1:5" ht="15">
      <c r="A50" s="37">
        <v>66</v>
      </c>
      <c r="B50" s="29" t="s">
        <v>34</v>
      </c>
      <c r="C50" s="28">
        <v>32</v>
      </c>
      <c r="D50" s="8"/>
      <c r="E50" s="34">
        <v>62.9940198842284</v>
      </c>
    </row>
    <row r="51" spans="1:5" ht="15">
      <c r="A51" s="37">
        <v>75</v>
      </c>
      <c r="B51" s="29" t="s">
        <v>32</v>
      </c>
      <c r="C51" s="28">
        <v>48</v>
      </c>
      <c r="D51" s="8"/>
      <c r="E51" s="34">
        <v>171.2825522345465</v>
      </c>
    </row>
    <row r="52" spans="1:5" ht="15">
      <c r="A52" s="37">
        <v>73</v>
      </c>
      <c r="B52" s="29" t="s">
        <v>32</v>
      </c>
      <c r="C52" s="28">
        <v>67</v>
      </c>
      <c r="D52" s="8"/>
      <c r="E52" s="34">
        <v>161.94228082901401</v>
      </c>
    </row>
    <row r="53" spans="1:5" ht="15">
      <c r="A53" s="37">
        <v>79</v>
      </c>
      <c r="B53" s="29" t="s">
        <v>31</v>
      </c>
      <c r="C53" s="28">
        <v>17</v>
      </c>
      <c r="D53" s="8"/>
      <c r="E53" s="34">
        <v>0.68912164890450811</v>
      </c>
    </row>
    <row r="54" spans="1:5" ht="15">
      <c r="A54" s="37">
        <v>65</v>
      </c>
      <c r="B54" s="29" t="s">
        <v>32</v>
      </c>
      <c r="C54" s="28">
        <v>75</v>
      </c>
      <c r="D54" s="8"/>
      <c r="E54" s="34">
        <v>112.82654900048932</v>
      </c>
    </row>
    <row r="55" spans="1:5" ht="15">
      <c r="A55" s="37">
        <v>72</v>
      </c>
      <c r="B55" s="29" t="s">
        <v>32</v>
      </c>
      <c r="C55" s="28">
        <v>76</v>
      </c>
      <c r="D55" s="8"/>
      <c r="E55" s="34">
        <v>156.71339424219164</v>
      </c>
    </row>
    <row r="56" spans="1:5" ht="15">
      <c r="A56" s="37">
        <v>78</v>
      </c>
      <c r="B56" s="29" t="s">
        <v>35</v>
      </c>
      <c r="C56" s="28">
        <v>49</v>
      </c>
      <c r="D56" s="8"/>
      <c r="E56" s="34">
        <v>1.0010632592112452</v>
      </c>
    </row>
    <row r="57" spans="1:5" ht="15">
      <c r="A57" s="37">
        <v>75</v>
      </c>
      <c r="B57" s="29" t="s">
        <v>33</v>
      </c>
      <c r="C57" s="28">
        <v>25</v>
      </c>
      <c r="D57" s="8"/>
      <c r="E57" s="34">
        <v>10.90611496982433</v>
      </c>
    </row>
    <row r="58" spans="1:5" ht="15">
      <c r="A58" s="37">
        <v>77</v>
      </c>
      <c r="B58" s="29" t="s">
        <v>31</v>
      </c>
      <c r="C58" s="28">
        <v>66</v>
      </c>
      <c r="D58" s="8"/>
      <c r="E58" s="34">
        <v>0.73956481637338367</v>
      </c>
    </row>
    <row r="59" spans="1:5" ht="15">
      <c r="A59" s="37">
        <v>67</v>
      </c>
      <c r="B59" s="29" t="s">
        <v>31</v>
      </c>
      <c r="C59" s="28">
        <v>40</v>
      </c>
      <c r="D59" s="8"/>
      <c r="E59" s="34">
        <v>0.48143348460333901</v>
      </c>
    </row>
    <row r="60" spans="1:5" ht="15">
      <c r="A60" s="37">
        <v>77</v>
      </c>
      <c r="B60" s="29" t="s">
        <v>31</v>
      </c>
      <c r="C60" s="28">
        <v>28</v>
      </c>
      <c r="D60" s="8"/>
      <c r="E60" s="34">
        <v>0.54957288268766313</v>
      </c>
    </row>
    <row r="61" spans="1:5" ht="15">
      <c r="A61" s="37">
        <v>85</v>
      </c>
      <c r="B61" s="29" t="s">
        <v>34</v>
      </c>
      <c r="C61" s="28">
        <v>50</v>
      </c>
      <c r="D61" s="8"/>
      <c r="E61" s="34">
        <v>120.64107543129336</v>
      </c>
    </row>
    <row r="62" spans="1:5" ht="15">
      <c r="A62" s="37">
        <v>67</v>
      </c>
      <c r="B62" s="29" t="s">
        <v>33</v>
      </c>
      <c r="C62" s="28">
        <v>19</v>
      </c>
      <c r="D62" s="8"/>
      <c r="E62" s="34">
        <v>10.368949937873365</v>
      </c>
    </row>
    <row r="63" spans="1:5" ht="15">
      <c r="A63" s="37">
        <v>68</v>
      </c>
      <c r="B63" s="29" t="s">
        <v>32</v>
      </c>
      <c r="C63" s="28">
        <v>62</v>
      </c>
      <c r="D63" s="8"/>
      <c r="E63" s="34">
        <v>136.48369167364189</v>
      </c>
    </row>
    <row r="64" spans="1:5" ht="15">
      <c r="A64" s="37">
        <v>67</v>
      </c>
      <c r="B64" s="29" t="s">
        <v>31</v>
      </c>
      <c r="C64" s="28">
        <v>59</v>
      </c>
      <c r="D64" s="8"/>
      <c r="E64" s="34">
        <v>0.51527095619316654</v>
      </c>
    </row>
    <row r="65" spans="1:7" ht="15">
      <c r="A65" s="37">
        <v>65</v>
      </c>
      <c r="B65" s="29" t="s">
        <v>32</v>
      </c>
      <c r="C65" s="28">
        <v>21</v>
      </c>
      <c r="D65" s="8"/>
      <c r="E65" s="34">
        <v>133.45854471967337</v>
      </c>
    </row>
    <row r="66" spans="1:7" ht="15">
      <c r="A66" s="37">
        <v>81</v>
      </c>
      <c r="B66" s="29" t="s">
        <v>34</v>
      </c>
      <c r="C66" s="28">
        <v>74</v>
      </c>
      <c r="D66" s="8"/>
      <c r="E66" s="34">
        <v>116.34220944330447</v>
      </c>
    </row>
    <row r="67" spans="1:7" ht="15">
      <c r="A67" s="37">
        <v>66</v>
      </c>
      <c r="B67" s="29" t="s">
        <v>32</v>
      </c>
      <c r="C67" s="28">
        <v>19</v>
      </c>
      <c r="D67" s="8"/>
      <c r="E67" s="34">
        <v>128.44648870391876</v>
      </c>
    </row>
    <row r="68" spans="1:7" ht="15">
      <c r="A68" s="37">
        <v>80</v>
      </c>
      <c r="B68" s="29" t="s">
        <v>31</v>
      </c>
      <c r="C68" s="28">
        <v>26</v>
      </c>
      <c r="D68" s="8"/>
      <c r="E68" s="34">
        <v>0.84475806197663017</v>
      </c>
    </row>
    <row r="69" spans="1:7" ht="15">
      <c r="A69" s="37">
        <v>70</v>
      </c>
      <c r="B69" s="29" t="s">
        <v>31</v>
      </c>
      <c r="C69" s="28">
        <v>20</v>
      </c>
      <c r="D69" s="8"/>
      <c r="E69" s="34">
        <v>0.60696870894209953</v>
      </c>
    </row>
    <row r="70" spans="1:7" ht="15.5" thickBot="1">
      <c r="A70" s="37">
        <v>70</v>
      </c>
      <c r="B70" s="29" t="s">
        <v>35</v>
      </c>
      <c r="C70" s="28">
        <v>31</v>
      </c>
      <c r="D70" s="8"/>
      <c r="E70" s="34">
        <v>0.72066752234100973</v>
      </c>
    </row>
    <row r="71" spans="1:7" ht="19">
      <c r="A71" s="67" t="s">
        <v>20</v>
      </c>
      <c r="B71" s="68"/>
      <c r="C71" s="66" t="s">
        <v>18</v>
      </c>
      <c r="D71" s="66"/>
      <c r="E71" s="9">
        <f>COUNT(A73:A116)</f>
        <v>44</v>
      </c>
      <c r="G71" s="30"/>
    </row>
    <row r="72" spans="1:7" ht="15.5" thickBot="1">
      <c r="A72" s="10" t="s">
        <v>1</v>
      </c>
      <c r="B72" s="27" t="s">
        <v>22</v>
      </c>
      <c r="C72" s="6" t="s">
        <v>15</v>
      </c>
      <c r="D72" s="7" t="s">
        <v>16</v>
      </c>
      <c r="E72" s="11" t="s">
        <v>41</v>
      </c>
      <c r="G72" s="30"/>
    </row>
    <row r="73" spans="1:7" ht="15.5" thickTop="1">
      <c r="A73" s="37">
        <v>65</v>
      </c>
      <c r="B73" s="29" t="s">
        <v>38</v>
      </c>
      <c r="C73" s="28">
        <v>65</v>
      </c>
      <c r="D73" s="8"/>
      <c r="E73" s="34">
        <v>5.8297583816213754</v>
      </c>
      <c r="G73" s="30"/>
    </row>
    <row r="74" spans="1:7" ht="15">
      <c r="A74" s="37">
        <v>76</v>
      </c>
      <c r="B74" s="29" t="s">
        <v>39</v>
      </c>
      <c r="C74" s="28">
        <v>60</v>
      </c>
      <c r="D74" s="8"/>
      <c r="E74" s="34">
        <v>151.67375213886532</v>
      </c>
      <c r="G74" s="30"/>
    </row>
    <row r="75" spans="1:7" ht="15">
      <c r="A75" s="37">
        <v>77</v>
      </c>
      <c r="B75" s="29" t="s">
        <v>37</v>
      </c>
      <c r="C75" s="28">
        <v>64</v>
      </c>
      <c r="D75" s="8"/>
      <c r="E75" s="34">
        <v>17.207621505457283</v>
      </c>
      <c r="G75" s="30"/>
    </row>
    <row r="76" spans="1:7" ht="15">
      <c r="A76" s="37">
        <v>66</v>
      </c>
      <c r="B76" s="29" t="s">
        <v>38</v>
      </c>
      <c r="C76" s="28">
        <v>55</v>
      </c>
      <c r="D76" s="8"/>
      <c r="E76" s="34">
        <v>7.9863487939521303</v>
      </c>
      <c r="G76" s="30"/>
    </row>
    <row r="77" spans="1:7" ht="15">
      <c r="A77" s="37">
        <v>79</v>
      </c>
      <c r="B77" s="29" t="s">
        <v>37</v>
      </c>
      <c r="C77" s="28">
        <v>32</v>
      </c>
      <c r="D77" s="8"/>
      <c r="E77" s="34">
        <v>23.26692496747048</v>
      </c>
      <c r="G77" s="30"/>
    </row>
    <row r="78" spans="1:7" ht="15">
      <c r="A78" s="37">
        <v>65</v>
      </c>
      <c r="B78" s="29" t="s">
        <v>36</v>
      </c>
      <c r="C78" s="28">
        <v>22</v>
      </c>
      <c r="D78" s="8"/>
      <c r="E78" s="34">
        <v>0.46796115628839413</v>
      </c>
      <c r="G78" s="30"/>
    </row>
    <row r="79" spans="1:7" ht="15">
      <c r="A79" s="37">
        <v>67</v>
      </c>
      <c r="B79" s="29" t="s">
        <v>39</v>
      </c>
      <c r="C79" s="28">
        <v>72</v>
      </c>
      <c r="D79" s="8"/>
      <c r="E79" s="34">
        <v>104.02698147207703</v>
      </c>
      <c r="G79" s="30"/>
    </row>
    <row r="80" spans="1:7" ht="15">
      <c r="A80" s="37">
        <v>66</v>
      </c>
      <c r="B80" s="29" t="s">
        <v>40</v>
      </c>
      <c r="C80" s="28">
        <v>52</v>
      </c>
      <c r="D80" s="8"/>
      <c r="E80" s="34">
        <v>90.967420127516931</v>
      </c>
      <c r="G80" s="30"/>
    </row>
    <row r="81" spans="1:7" ht="15">
      <c r="A81" s="37">
        <v>75</v>
      </c>
      <c r="B81" s="29" t="s">
        <v>39</v>
      </c>
      <c r="C81" s="28">
        <v>78</v>
      </c>
      <c r="D81" s="8"/>
      <c r="E81" s="34">
        <v>138.72124150334079</v>
      </c>
      <c r="G81" s="30"/>
    </row>
    <row r="82" spans="1:7" ht="15">
      <c r="A82" s="37">
        <v>72</v>
      </c>
      <c r="B82" s="29" t="s">
        <v>36</v>
      </c>
      <c r="C82" s="28">
        <v>55</v>
      </c>
      <c r="D82" s="8"/>
      <c r="E82" s="34">
        <v>0.58125949818878164</v>
      </c>
      <c r="G82" s="30"/>
    </row>
    <row r="83" spans="1:7" ht="15">
      <c r="A83" s="37">
        <v>69</v>
      </c>
      <c r="B83" s="29" t="s">
        <v>36</v>
      </c>
      <c r="C83" s="28">
        <v>66</v>
      </c>
      <c r="D83" s="8"/>
      <c r="E83" s="34">
        <v>0.41065318079348645</v>
      </c>
      <c r="G83" s="30"/>
    </row>
    <row r="84" spans="1:7" ht="15">
      <c r="A84" s="37">
        <v>70</v>
      </c>
      <c r="B84" s="29" t="s">
        <v>38</v>
      </c>
      <c r="C84" s="28">
        <v>13</v>
      </c>
      <c r="D84" s="8"/>
      <c r="E84" s="34">
        <v>8.4442549018313748</v>
      </c>
      <c r="G84" s="30"/>
    </row>
    <row r="85" spans="1:7" ht="15">
      <c r="A85" s="37">
        <v>80</v>
      </c>
      <c r="B85" s="29" t="s">
        <v>39</v>
      </c>
      <c r="C85" s="28">
        <v>11</v>
      </c>
      <c r="D85" s="8"/>
      <c r="E85" s="34">
        <v>117.0248065027706</v>
      </c>
      <c r="G85" s="30"/>
    </row>
    <row r="86" spans="1:7" ht="15">
      <c r="A86" s="37">
        <v>70</v>
      </c>
      <c r="B86" s="29" t="s">
        <v>38</v>
      </c>
      <c r="C86" s="28">
        <v>59</v>
      </c>
      <c r="D86" s="8"/>
      <c r="E86" s="34">
        <v>6.5853952142209211</v>
      </c>
      <c r="G86" s="30"/>
    </row>
    <row r="87" spans="1:7" ht="15">
      <c r="A87" s="37">
        <v>79</v>
      </c>
      <c r="B87" s="29" t="s">
        <v>39</v>
      </c>
      <c r="C87" s="28">
        <v>17</v>
      </c>
      <c r="D87" s="8"/>
      <c r="E87" s="34">
        <v>108.21956448161707</v>
      </c>
      <c r="G87" s="30"/>
    </row>
    <row r="88" spans="1:7" ht="15">
      <c r="A88" s="37">
        <v>70</v>
      </c>
      <c r="B88" s="29" t="s">
        <v>38</v>
      </c>
      <c r="C88" s="28">
        <v>56</v>
      </c>
      <c r="D88" s="8"/>
      <c r="E88" s="34">
        <v>9.4298026855280206</v>
      </c>
      <c r="G88" s="30"/>
    </row>
    <row r="89" spans="1:7" ht="15">
      <c r="A89" s="37">
        <v>69</v>
      </c>
      <c r="B89" s="29" t="s">
        <v>40</v>
      </c>
      <c r="C89" s="28">
        <v>10</v>
      </c>
      <c r="D89" s="8"/>
      <c r="E89" s="34">
        <v>108.02395320109096</v>
      </c>
      <c r="G89" s="30"/>
    </row>
    <row r="90" spans="1:7" ht="15">
      <c r="A90" s="37">
        <v>71</v>
      </c>
      <c r="B90" s="29" t="s">
        <v>38</v>
      </c>
      <c r="C90" s="28">
        <v>48</v>
      </c>
      <c r="D90" s="8"/>
      <c r="E90" s="34">
        <v>6.4984309506284434</v>
      </c>
      <c r="G90" s="30"/>
    </row>
    <row r="91" spans="1:7" ht="15">
      <c r="A91" s="37">
        <v>71</v>
      </c>
      <c r="B91" s="29" t="s">
        <v>38</v>
      </c>
      <c r="C91" s="28">
        <v>52</v>
      </c>
      <c r="D91" s="8"/>
      <c r="E91" s="34">
        <v>5.8326914213601322</v>
      </c>
      <c r="G91" s="30"/>
    </row>
    <row r="92" spans="1:7" ht="15">
      <c r="A92" s="37">
        <v>74</v>
      </c>
      <c r="B92" s="29" t="s">
        <v>38</v>
      </c>
      <c r="C92" s="28">
        <v>42</v>
      </c>
      <c r="D92" s="8"/>
      <c r="E92" s="34">
        <v>8.9385291272629992</v>
      </c>
      <c r="G92" s="30"/>
    </row>
    <row r="93" spans="1:7" ht="15">
      <c r="A93" s="37">
        <v>78</v>
      </c>
      <c r="B93" s="29" t="s">
        <v>37</v>
      </c>
      <c r="C93" s="28">
        <v>36</v>
      </c>
      <c r="D93" s="8"/>
      <c r="E93" s="34">
        <v>18.627019262792903</v>
      </c>
      <c r="G93" s="30"/>
    </row>
    <row r="94" spans="1:7" ht="15">
      <c r="A94" s="37">
        <v>71</v>
      </c>
      <c r="B94" s="29" t="s">
        <v>36</v>
      </c>
      <c r="C94" s="28">
        <v>40</v>
      </c>
      <c r="D94" s="8"/>
      <c r="E94" s="34">
        <v>0.42065801610382997</v>
      </c>
      <c r="G94" s="30"/>
    </row>
    <row r="95" spans="1:7" ht="15">
      <c r="A95" s="37">
        <v>71</v>
      </c>
      <c r="B95" s="29" t="s">
        <v>38</v>
      </c>
      <c r="C95" s="28">
        <v>67</v>
      </c>
      <c r="D95" s="8"/>
      <c r="E95" s="34">
        <v>5.5250962407659063</v>
      </c>
      <c r="G95" s="30"/>
    </row>
    <row r="96" spans="1:7" ht="15">
      <c r="A96" s="37">
        <v>73</v>
      </c>
      <c r="B96" s="29" t="s">
        <v>40</v>
      </c>
      <c r="C96" s="28">
        <v>30</v>
      </c>
      <c r="D96" s="8"/>
      <c r="E96" s="34">
        <v>120.0061223072189</v>
      </c>
      <c r="G96" s="30"/>
    </row>
    <row r="97" spans="1:7" ht="15">
      <c r="A97" s="37">
        <v>66</v>
      </c>
      <c r="B97" s="29" t="s">
        <v>39</v>
      </c>
      <c r="C97" s="28">
        <v>49</v>
      </c>
      <c r="D97" s="8"/>
      <c r="E97" s="34">
        <v>80.490188364121167</v>
      </c>
      <c r="G97" s="30"/>
    </row>
    <row r="98" spans="1:7" ht="15">
      <c r="A98" s="37">
        <v>67</v>
      </c>
      <c r="B98" s="29" t="s">
        <v>36</v>
      </c>
      <c r="C98" s="28">
        <v>31</v>
      </c>
      <c r="D98" s="8"/>
      <c r="E98" s="34">
        <v>0.35264600641075716</v>
      </c>
      <c r="G98" s="30"/>
    </row>
    <row r="99" spans="1:7" ht="15">
      <c r="A99" s="37">
        <v>71</v>
      </c>
      <c r="B99" s="29" t="s">
        <v>40</v>
      </c>
      <c r="C99" s="28">
        <v>14</v>
      </c>
      <c r="D99" s="8"/>
      <c r="E99" s="34">
        <v>120.37645218833399</v>
      </c>
      <c r="G99" s="30"/>
    </row>
    <row r="100" spans="1:7" ht="15">
      <c r="A100" s="37">
        <v>73</v>
      </c>
      <c r="B100" s="29" t="s">
        <v>38</v>
      </c>
      <c r="C100" s="28">
        <v>63</v>
      </c>
      <c r="D100" s="8"/>
      <c r="E100" s="34">
        <v>7.736476792976573</v>
      </c>
      <c r="G100" s="30"/>
    </row>
    <row r="101" spans="1:7" ht="15">
      <c r="A101" s="37">
        <v>73</v>
      </c>
      <c r="B101" s="29" t="s">
        <v>39</v>
      </c>
      <c r="C101" s="28">
        <v>30</v>
      </c>
      <c r="D101" s="8"/>
      <c r="E101" s="34">
        <v>92.638832168927522</v>
      </c>
      <c r="G101" s="30"/>
    </row>
    <row r="102" spans="1:7" ht="15">
      <c r="A102" s="37">
        <v>74</v>
      </c>
      <c r="B102" s="29" t="s">
        <v>39</v>
      </c>
      <c r="C102" s="28">
        <v>19</v>
      </c>
      <c r="D102" s="8"/>
      <c r="E102" s="34">
        <v>98.323575754628337</v>
      </c>
      <c r="G102" s="30"/>
    </row>
    <row r="103" spans="1:7" ht="15">
      <c r="A103" s="37">
        <v>76</v>
      </c>
      <c r="B103" s="29" t="s">
        <v>37</v>
      </c>
      <c r="C103" s="28">
        <v>80</v>
      </c>
      <c r="D103" s="8"/>
      <c r="E103" s="34">
        <v>19.233005477887151</v>
      </c>
      <c r="G103" s="30"/>
    </row>
    <row r="104" spans="1:7" ht="15">
      <c r="A104" s="37">
        <v>70</v>
      </c>
      <c r="B104" s="29" t="s">
        <v>40</v>
      </c>
      <c r="C104" s="28">
        <v>47</v>
      </c>
      <c r="D104" s="8"/>
      <c r="E104" s="34">
        <v>97.570851506141778</v>
      </c>
      <c r="G104" s="30"/>
    </row>
    <row r="105" spans="1:7" ht="15">
      <c r="A105" s="37">
        <v>78</v>
      </c>
      <c r="B105" s="29" t="s">
        <v>38</v>
      </c>
      <c r="C105" s="28">
        <v>63</v>
      </c>
      <c r="D105" s="8"/>
      <c r="E105" s="34">
        <v>8.5203664657139164</v>
      </c>
      <c r="G105" s="30"/>
    </row>
    <row r="106" spans="1:7" ht="15">
      <c r="A106" s="37">
        <v>65</v>
      </c>
      <c r="B106" s="29" t="s">
        <v>36</v>
      </c>
      <c r="C106" s="28">
        <v>47</v>
      </c>
      <c r="D106" s="8"/>
      <c r="E106" s="34">
        <v>0.3345230335544313</v>
      </c>
      <c r="G106" s="30"/>
    </row>
    <row r="107" spans="1:7" ht="15">
      <c r="A107" s="37">
        <v>69</v>
      </c>
      <c r="B107" s="29" t="s">
        <v>40</v>
      </c>
      <c r="C107" s="28">
        <v>57</v>
      </c>
      <c r="D107" s="8"/>
      <c r="E107" s="34">
        <v>103.05526415228159</v>
      </c>
      <c r="G107" s="30"/>
    </row>
    <row r="108" spans="1:7" ht="15">
      <c r="A108" s="37">
        <v>73</v>
      </c>
      <c r="B108" s="29" t="s">
        <v>40</v>
      </c>
      <c r="C108" s="28">
        <v>62</v>
      </c>
      <c r="D108" s="8"/>
      <c r="E108" s="34">
        <v>124.55730770436114</v>
      </c>
      <c r="G108" s="30"/>
    </row>
    <row r="109" spans="1:7" ht="15">
      <c r="A109" s="37">
        <v>71</v>
      </c>
      <c r="B109" s="29" t="s">
        <v>37</v>
      </c>
      <c r="C109" s="28">
        <v>24</v>
      </c>
      <c r="D109" s="8"/>
      <c r="E109" s="34">
        <v>18.318249868210671</v>
      </c>
      <c r="G109" s="30"/>
    </row>
    <row r="110" spans="1:7" ht="15">
      <c r="A110" s="37">
        <v>79</v>
      </c>
      <c r="B110" s="29" t="s">
        <v>39</v>
      </c>
      <c r="C110" s="28">
        <v>61</v>
      </c>
      <c r="D110" s="8"/>
      <c r="E110" s="34">
        <v>138.45030552538867</v>
      </c>
      <c r="G110" s="30"/>
    </row>
    <row r="111" spans="1:7" ht="15">
      <c r="A111" s="37">
        <v>73</v>
      </c>
      <c r="B111" s="29" t="s">
        <v>39</v>
      </c>
      <c r="C111" s="28">
        <v>22</v>
      </c>
      <c r="D111" s="8"/>
      <c r="E111" s="34">
        <v>112.48007093160972</v>
      </c>
      <c r="G111" s="30"/>
    </row>
    <row r="112" spans="1:7" ht="15">
      <c r="A112" s="37">
        <v>71</v>
      </c>
      <c r="B112" s="29" t="s">
        <v>37</v>
      </c>
      <c r="C112" s="28">
        <v>13</v>
      </c>
      <c r="D112" s="8"/>
      <c r="E112" s="34">
        <v>17.675653634892171</v>
      </c>
      <c r="G112" s="30"/>
    </row>
    <row r="113" spans="1:7" ht="15">
      <c r="A113" s="37">
        <v>80</v>
      </c>
      <c r="B113" s="29" t="s">
        <v>37</v>
      </c>
      <c r="C113" s="28">
        <v>47</v>
      </c>
      <c r="D113" s="8"/>
      <c r="E113" s="34">
        <v>19.874583408922657</v>
      </c>
      <c r="G113" s="30"/>
    </row>
    <row r="114" spans="1:7" ht="15">
      <c r="A114" s="37">
        <v>65</v>
      </c>
      <c r="B114" s="29" t="s">
        <v>39</v>
      </c>
      <c r="C114" s="28">
        <v>47</v>
      </c>
      <c r="D114" s="8"/>
      <c r="E114" s="34">
        <v>119.13407039471652</v>
      </c>
      <c r="G114" s="30"/>
    </row>
    <row r="115" spans="1:7" ht="15">
      <c r="A115" s="37">
        <v>79</v>
      </c>
      <c r="B115" s="29" t="s">
        <v>36</v>
      </c>
      <c r="C115" s="28">
        <v>54</v>
      </c>
      <c r="D115" s="8"/>
      <c r="E115" s="34">
        <v>0.69686025488537195</v>
      </c>
      <c r="G115" s="30"/>
    </row>
    <row r="116" spans="1:7" ht="15.5" thickBot="1">
      <c r="A116" s="38">
        <v>75</v>
      </c>
      <c r="B116" s="31" t="s">
        <v>36</v>
      </c>
      <c r="C116" s="36">
        <v>56</v>
      </c>
      <c r="D116" s="12"/>
      <c r="E116" s="35">
        <v>0.5293032108467508</v>
      </c>
      <c r="G116" s="30"/>
    </row>
  </sheetData>
  <mergeCells count="13">
    <mergeCell ref="A34:B34"/>
    <mergeCell ref="A71:B71"/>
    <mergeCell ref="C34:D34"/>
    <mergeCell ref="C71:D71"/>
    <mergeCell ref="L15:P15"/>
    <mergeCell ref="C1:D1"/>
    <mergeCell ref="A1:B1"/>
    <mergeCell ref="Q3:Q4"/>
    <mergeCell ref="N3:N4"/>
    <mergeCell ref="M3:M4"/>
    <mergeCell ref="L3:L4"/>
    <mergeCell ref="Q2:R2"/>
    <mergeCell ref="M2:P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5D0CF-D6CC-453E-94B4-FEEA5C86784B}">
  <dimension ref="A1:F80"/>
  <sheetViews>
    <sheetView tabSelected="1" zoomScale="50" zoomScaleNormal="50" workbookViewId="0">
      <selection activeCell="T66" sqref="T66"/>
    </sheetView>
  </sheetViews>
  <sheetFormatPr defaultRowHeight="14.5"/>
  <cols>
    <col min="1" max="1" width="15.7265625" bestFit="1" customWidth="1"/>
    <col min="2" max="2" width="21.7265625" bestFit="1" customWidth="1"/>
    <col min="3" max="3" width="15.7265625" bestFit="1" customWidth="1"/>
    <col min="4" max="4" width="21.7265625" bestFit="1" customWidth="1"/>
    <col min="5" max="5" width="16.36328125" bestFit="1" customWidth="1"/>
    <col min="6" max="6" width="21.7265625" bestFit="1" customWidth="1"/>
  </cols>
  <sheetData>
    <row r="1" spans="1:6" ht="19">
      <c r="A1" s="75" t="s">
        <v>42</v>
      </c>
      <c r="B1" s="76"/>
      <c r="C1" s="75" t="s">
        <v>46</v>
      </c>
      <c r="D1" s="76"/>
      <c r="E1" s="75" t="s">
        <v>47</v>
      </c>
      <c r="F1" s="76"/>
    </row>
    <row r="2" spans="1:6" ht="18.5" thickBot="1">
      <c r="A2" s="45" t="s">
        <v>44</v>
      </c>
      <c r="B2" s="46" t="s">
        <v>43</v>
      </c>
      <c r="C2" s="45" t="s">
        <v>44</v>
      </c>
      <c r="D2" s="46" t="s">
        <v>43</v>
      </c>
      <c r="E2" s="45" t="s">
        <v>45</v>
      </c>
      <c r="F2" s="46" t="s">
        <v>43</v>
      </c>
    </row>
    <row r="3" spans="1:6" ht="15" thickTop="1">
      <c r="A3" s="41">
        <v>211</v>
      </c>
      <c r="B3" s="42">
        <v>322.37175665156377</v>
      </c>
      <c r="C3" s="41">
        <v>20</v>
      </c>
      <c r="D3" s="42">
        <v>398.60684906068298</v>
      </c>
      <c r="E3" s="41">
        <v>186</v>
      </c>
      <c r="F3" s="42">
        <v>313.3464824018086</v>
      </c>
    </row>
    <row r="4" spans="1:6">
      <c r="A4" s="41">
        <v>282</v>
      </c>
      <c r="B4" s="42">
        <v>159.52560760099428</v>
      </c>
      <c r="C4" s="41">
        <v>72</v>
      </c>
      <c r="D4" s="42">
        <v>419.28804612571332</v>
      </c>
      <c r="E4" s="41">
        <v>280</v>
      </c>
      <c r="F4" s="42">
        <v>79.970671421224637</v>
      </c>
    </row>
    <row r="5" spans="1:6">
      <c r="A5" s="41">
        <v>319</v>
      </c>
      <c r="B5" s="42">
        <v>10.103301908267525</v>
      </c>
      <c r="C5" s="41">
        <v>310</v>
      </c>
      <c r="D5" s="42">
        <v>115.97607410259695</v>
      </c>
      <c r="E5" s="41">
        <v>77</v>
      </c>
      <c r="F5" s="42">
        <v>466.44279325225284</v>
      </c>
    </row>
    <row r="6" spans="1:6">
      <c r="A6" s="41">
        <v>274</v>
      </c>
      <c r="B6" s="42">
        <v>159.7565622848831</v>
      </c>
      <c r="C6" s="41">
        <v>223</v>
      </c>
      <c r="D6" s="42">
        <v>319.97780483459684</v>
      </c>
      <c r="E6" s="41">
        <v>23</v>
      </c>
      <c r="F6" s="42">
        <v>468.55596465187199</v>
      </c>
    </row>
    <row r="7" spans="1:6">
      <c r="A7" s="41">
        <v>120</v>
      </c>
      <c r="B7" s="42">
        <v>389.48786620037771</v>
      </c>
      <c r="C7" s="41">
        <v>82</v>
      </c>
      <c r="D7" s="42">
        <v>397.72345039498816</v>
      </c>
      <c r="E7" s="41">
        <v>208</v>
      </c>
      <c r="F7" s="42">
        <v>236.01028873595808</v>
      </c>
    </row>
    <row r="8" spans="1:6">
      <c r="A8" s="41">
        <v>269</v>
      </c>
      <c r="B8" s="42">
        <v>208.32319692341227</v>
      </c>
      <c r="C8" s="41">
        <v>302</v>
      </c>
      <c r="D8" s="42">
        <v>159.8653935117818</v>
      </c>
      <c r="E8" s="41">
        <v>165</v>
      </c>
      <c r="F8" s="42">
        <v>331.98075085209808</v>
      </c>
    </row>
    <row r="9" spans="1:6">
      <c r="A9" s="41">
        <v>237</v>
      </c>
      <c r="B9" s="42">
        <v>252.57804934933549</v>
      </c>
      <c r="C9" s="41">
        <v>98</v>
      </c>
      <c r="D9" s="42">
        <v>363.11204140085528</v>
      </c>
      <c r="E9" s="41">
        <v>228</v>
      </c>
      <c r="F9" s="42">
        <v>232.44578141120036</v>
      </c>
    </row>
    <row r="10" spans="1:6">
      <c r="A10" s="41">
        <v>261</v>
      </c>
      <c r="B10" s="42">
        <v>217.95817993115369</v>
      </c>
      <c r="C10" s="41">
        <v>278</v>
      </c>
      <c r="D10" s="42">
        <v>237.83965408016047</v>
      </c>
      <c r="E10" s="41">
        <v>251</v>
      </c>
      <c r="F10" s="42">
        <v>120.70265153800173</v>
      </c>
    </row>
    <row r="11" spans="1:6">
      <c r="A11" s="41">
        <v>252</v>
      </c>
      <c r="B11" s="42">
        <v>226.86869333806342</v>
      </c>
      <c r="C11" s="41">
        <v>242</v>
      </c>
      <c r="D11" s="42">
        <v>305.70317240391012</v>
      </c>
      <c r="E11" s="41">
        <v>280</v>
      </c>
      <c r="F11" s="42">
        <v>96.838614988365222</v>
      </c>
    </row>
    <row r="12" spans="1:6">
      <c r="A12" s="41">
        <v>36</v>
      </c>
      <c r="B12" s="42">
        <v>479.87284156368241</v>
      </c>
      <c r="C12" s="41">
        <v>302</v>
      </c>
      <c r="D12" s="42">
        <v>130.10774076299091</v>
      </c>
      <c r="E12" s="41">
        <v>254</v>
      </c>
      <c r="F12" s="42">
        <v>155.18404738654584</v>
      </c>
    </row>
    <row r="13" spans="1:6">
      <c r="A13" s="41">
        <v>157</v>
      </c>
      <c r="B13" s="42">
        <v>398.44174876663374</v>
      </c>
      <c r="C13" s="41">
        <v>153</v>
      </c>
      <c r="D13" s="42">
        <v>355.1782778302981</v>
      </c>
      <c r="E13" s="41">
        <v>160</v>
      </c>
      <c r="F13" s="42">
        <v>359.22400659491137</v>
      </c>
    </row>
    <row r="14" spans="1:6">
      <c r="A14" s="41">
        <v>50</v>
      </c>
      <c r="B14" s="42">
        <v>449.55672017821576</v>
      </c>
      <c r="C14" s="41">
        <v>206</v>
      </c>
      <c r="D14" s="42">
        <v>344.89734024327129</v>
      </c>
      <c r="E14" s="41">
        <v>258</v>
      </c>
      <c r="F14" s="42">
        <v>146.27753142529409</v>
      </c>
    </row>
    <row r="15" spans="1:6">
      <c r="A15" s="41">
        <v>289</v>
      </c>
      <c r="B15" s="42">
        <v>110.71431890883787</v>
      </c>
      <c r="C15" s="41">
        <v>254</v>
      </c>
      <c r="D15" s="42">
        <v>250.02067949666883</v>
      </c>
      <c r="E15" s="41">
        <v>61</v>
      </c>
      <c r="F15" s="42">
        <v>470.74480449711041</v>
      </c>
    </row>
    <row r="16" spans="1:6">
      <c r="A16" s="41">
        <v>167</v>
      </c>
      <c r="B16" s="42">
        <v>403.87706887175824</v>
      </c>
      <c r="C16" s="41">
        <v>96</v>
      </c>
      <c r="D16" s="42">
        <v>420.90129492795637</v>
      </c>
      <c r="E16" s="41">
        <v>201</v>
      </c>
      <c r="F16" s="42">
        <v>273.41181704880648</v>
      </c>
    </row>
    <row r="17" spans="1:6">
      <c r="A17" s="41">
        <v>72</v>
      </c>
      <c r="B17" s="42">
        <v>441.61793209025029</v>
      </c>
      <c r="C17" s="41">
        <v>199</v>
      </c>
      <c r="D17" s="42">
        <v>350.35120380038671</v>
      </c>
      <c r="E17" s="41">
        <v>103</v>
      </c>
      <c r="F17" s="42">
        <v>382.20933299357512</v>
      </c>
    </row>
    <row r="18" spans="1:6">
      <c r="A18" s="41">
        <v>259</v>
      </c>
      <c r="B18" s="42">
        <v>247.37858859647108</v>
      </c>
      <c r="C18" s="41">
        <v>176</v>
      </c>
      <c r="D18" s="42">
        <v>369.18335578395232</v>
      </c>
      <c r="E18" s="41">
        <v>252</v>
      </c>
      <c r="F18" s="42">
        <v>118.14350792567689</v>
      </c>
    </row>
    <row r="19" spans="1:6">
      <c r="A19" s="41">
        <v>220</v>
      </c>
      <c r="B19" s="42">
        <v>303.85354678315275</v>
      </c>
      <c r="C19" s="41">
        <v>290</v>
      </c>
      <c r="D19" s="42">
        <v>178.62725396554097</v>
      </c>
      <c r="E19" s="41">
        <v>291</v>
      </c>
      <c r="F19" s="42">
        <v>60.044834191660605</v>
      </c>
    </row>
    <row r="20" spans="1:6">
      <c r="A20" s="41">
        <v>101</v>
      </c>
      <c r="B20" s="42">
        <v>454.53949053136773</v>
      </c>
      <c r="C20" s="41">
        <v>129</v>
      </c>
      <c r="D20" s="42">
        <v>365.48385735007366</v>
      </c>
      <c r="E20" s="41">
        <v>207</v>
      </c>
      <c r="F20" s="42">
        <v>303.62318564708926</v>
      </c>
    </row>
    <row r="21" spans="1:6">
      <c r="A21" s="41">
        <v>102</v>
      </c>
      <c r="B21" s="42">
        <v>441.92925023986555</v>
      </c>
      <c r="C21" s="41">
        <v>11</v>
      </c>
      <c r="D21" s="42">
        <v>403.97971769626156</v>
      </c>
      <c r="E21" s="41">
        <v>162</v>
      </c>
      <c r="F21" s="42">
        <v>338.41722292351761</v>
      </c>
    </row>
    <row r="22" spans="1:6">
      <c r="A22" s="41">
        <v>70</v>
      </c>
      <c r="B22" s="42">
        <v>452.59500803343053</v>
      </c>
      <c r="C22" s="41">
        <v>233</v>
      </c>
      <c r="D22" s="42">
        <v>303.3908950571581</v>
      </c>
      <c r="E22" s="41">
        <v>177</v>
      </c>
      <c r="F22" s="42">
        <v>363.4429344593122</v>
      </c>
    </row>
    <row r="23" spans="1:6">
      <c r="A23" s="41">
        <v>287</v>
      </c>
      <c r="B23" s="42">
        <v>126.21588648843918</v>
      </c>
      <c r="C23" s="41">
        <v>176</v>
      </c>
      <c r="D23" s="42">
        <v>367.83586875375858</v>
      </c>
      <c r="E23" s="41">
        <v>203</v>
      </c>
      <c r="F23" s="42">
        <v>240.32974482921554</v>
      </c>
    </row>
    <row r="24" spans="1:6">
      <c r="A24" s="41">
        <v>202</v>
      </c>
      <c r="B24" s="42">
        <v>314.0083398034065</v>
      </c>
      <c r="C24" s="41">
        <v>69</v>
      </c>
      <c r="D24" s="42">
        <v>403.81103233568012</v>
      </c>
      <c r="E24" s="41">
        <v>52</v>
      </c>
      <c r="F24" s="42">
        <v>435.76751271439394</v>
      </c>
    </row>
    <row r="25" spans="1:6">
      <c r="A25" s="41">
        <v>300</v>
      </c>
      <c r="B25" s="42">
        <v>60.007431580645587</v>
      </c>
      <c r="C25" s="41">
        <v>211</v>
      </c>
      <c r="D25" s="42">
        <v>293.89059295434384</v>
      </c>
      <c r="E25" s="41">
        <v>21</v>
      </c>
      <c r="F25" s="42">
        <v>500.25259409591229</v>
      </c>
    </row>
    <row r="26" spans="1:6">
      <c r="A26" s="41">
        <v>103</v>
      </c>
      <c r="B26" s="42">
        <v>443.33358049301114</v>
      </c>
      <c r="C26" s="41">
        <v>1</v>
      </c>
      <c r="D26" s="42">
        <v>397.82917803986288</v>
      </c>
      <c r="E26" s="41">
        <v>41</v>
      </c>
      <c r="F26" s="42">
        <v>473.31852610669739</v>
      </c>
    </row>
    <row r="27" spans="1:6">
      <c r="A27" s="41">
        <v>58</v>
      </c>
      <c r="B27" s="42">
        <v>457.50568052302327</v>
      </c>
      <c r="C27" s="41">
        <v>287</v>
      </c>
      <c r="D27" s="42">
        <v>196.61029832527748</v>
      </c>
      <c r="E27" s="41">
        <v>305</v>
      </c>
      <c r="F27" s="42">
        <v>9.9234593382183327</v>
      </c>
    </row>
    <row r="28" spans="1:6">
      <c r="A28" s="41">
        <v>86</v>
      </c>
      <c r="B28" s="42">
        <v>461.02907075382535</v>
      </c>
      <c r="C28" s="41">
        <v>214</v>
      </c>
      <c r="D28" s="42">
        <v>318.5200033439308</v>
      </c>
      <c r="E28" s="41">
        <v>7</v>
      </c>
      <c r="F28" s="42">
        <v>498.80104964687081</v>
      </c>
    </row>
    <row r="29" spans="1:6">
      <c r="A29" s="41">
        <v>230</v>
      </c>
      <c r="B29" s="42">
        <v>284.65751424614285</v>
      </c>
      <c r="C29" s="41">
        <v>121</v>
      </c>
      <c r="D29" s="42">
        <v>385.56643213464395</v>
      </c>
      <c r="E29" s="41">
        <v>75</v>
      </c>
      <c r="F29" s="42">
        <v>453.91327903788198</v>
      </c>
    </row>
    <row r="30" spans="1:6">
      <c r="A30" s="41">
        <v>183</v>
      </c>
      <c r="B30" s="42">
        <v>350.90931430272758</v>
      </c>
      <c r="C30" s="41">
        <v>232</v>
      </c>
      <c r="D30" s="42">
        <v>286.75536254372344</v>
      </c>
      <c r="E30" s="41">
        <v>293</v>
      </c>
      <c r="F30" s="42">
        <v>57.157257646684734</v>
      </c>
    </row>
    <row r="31" spans="1:6">
      <c r="A31" s="41">
        <v>103</v>
      </c>
      <c r="B31" s="42">
        <v>427.09729390965413</v>
      </c>
      <c r="C31" s="41">
        <v>28</v>
      </c>
      <c r="D31" s="42">
        <v>421.41564146784168</v>
      </c>
      <c r="E31" s="41">
        <v>248</v>
      </c>
      <c r="F31" s="42">
        <v>141.00232428996725</v>
      </c>
    </row>
    <row r="32" spans="1:6">
      <c r="A32" s="41">
        <v>181</v>
      </c>
      <c r="B32" s="42">
        <v>351.59620431942278</v>
      </c>
      <c r="C32" s="41">
        <v>52</v>
      </c>
      <c r="D32" s="42">
        <v>393.25390489602836</v>
      </c>
      <c r="E32" s="41">
        <v>180</v>
      </c>
      <c r="F32" s="42">
        <v>265.44008956373511</v>
      </c>
    </row>
    <row r="33" spans="1:6">
      <c r="A33" s="41">
        <v>264</v>
      </c>
      <c r="B33" s="42">
        <v>201.87177131259963</v>
      </c>
      <c r="C33" s="41">
        <v>100</v>
      </c>
      <c r="D33" s="42">
        <v>364.44263487250606</v>
      </c>
      <c r="E33" s="41">
        <v>117</v>
      </c>
      <c r="F33" s="42">
        <v>399.69302870823452</v>
      </c>
    </row>
    <row r="34" spans="1:6">
      <c r="A34" s="41">
        <v>159</v>
      </c>
      <c r="B34" s="42">
        <v>393.21224629916395</v>
      </c>
      <c r="C34" s="41">
        <v>124</v>
      </c>
      <c r="D34" s="42">
        <v>389.1407063680536</v>
      </c>
      <c r="E34" s="41">
        <v>154</v>
      </c>
      <c r="F34" s="42">
        <v>374.43173807403093</v>
      </c>
    </row>
    <row r="35" spans="1:6">
      <c r="A35" s="41">
        <v>118</v>
      </c>
      <c r="B35" s="42">
        <v>409.9143640030116</v>
      </c>
      <c r="C35" s="41">
        <v>216</v>
      </c>
      <c r="D35" s="42">
        <v>293.87348652832918</v>
      </c>
      <c r="E35" s="41">
        <v>154</v>
      </c>
      <c r="F35" s="42">
        <v>350.7461127510656</v>
      </c>
    </row>
    <row r="36" spans="1:6">
      <c r="A36" s="41">
        <v>43</v>
      </c>
      <c r="B36" s="42">
        <v>456.58555602982983</v>
      </c>
      <c r="C36" s="41">
        <v>268</v>
      </c>
      <c r="D36" s="42">
        <v>230.10037633554882</v>
      </c>
      <c r="E36" s="41">
        <v>126</v>
      </c>
      <c r="F36" s="42">
        <v>387.02993061837219</v>
      </c>
    </row>
    <row r="37" spans="1:6">
      <c r="A37" s="41">
        <v>251</v>
      </c>
      <c r="B37" s="42">
        <v>240.67495365760925</v>
      </c>
      <c r="C37" s="41">
        <v>4</v>
      </c>
      <c r="D37" s="42">
        <v>396.70173203510069</v>
      </c>
      <c r="E37" s="41">
        <v>274</v>
      </c>
      <c r="F37" s="42">
        <v>127.90878461812595</v>
      </c>
    </row>
    <row r="38" spans="1:6">
      <c r="A38" s="41">
        <v>127</v>
      </c>
      <c r="B38" s="42">
        <v>428.31647498094247</v>
      </c>
      <c r="C38" s="41">
        <v>193</v>
      </c>
      <c r="D38" s="42">
        <v>351.87155491747984</v>
      </c>
      <c r="E38" s="41">
        <v>226</v>
      </c>
      <c r="F38" s="42">
        <v>192.75182528847063</v>
      </c>
    </row>
    <row r="39" spans="1:6">
      <c r="A39" s="41">
        <v>99</v>
      </c>
      <c r="B39" s="42">
        <v>422.14133149505108</v>
      </c>
      <c r="C39" s="41">
        <v>27</v>
      </c>
      <c r="D39" s="42">
        <v>381.81954327522357</v>
      </c>
      <c r="E39" s="41">
        <v>196</v>
      </c>
      <c r="F39" s="42">
        <v>286.50096470284717</v>
      </c>
    </row>
    <row r="40" spans="1:6">
      <c r="A40" s="41">
        <v>122</v>
      </c>
      <c r="B40" s="42">
        <v>414.56558050323162</v>
      </c>
      <c r="C40" s="41">
        <v>242</v>
      </c>
      <c r="D40" s="42">
        <v>257.51512949478121</v>
      </c>
      <c r="E40" s="41">
        <v>17</v>
      </c>
      <c r="F40" s="42">
        <v>493.09305708870608</v>
      </c>
    </row>
    <row r="41" spans="1:6">
      <c r="A41" s="41">
        <v>67</v>
      </c>
      <c r="B41" s="42">
        <v>433.29789867591603</v>
      </c>
      <c r="C41" s="41">
        <v>167</v>
      </c>
      <c r="D41" s="42">
        <v>338.42697813808064</v>
      </c>
      <c r="E41" s="41">
        <v>252</v>
      </c>
      <c r="F41" s="42">
        <v>128.81714079871119</v>
      </c>
    </row>
    <row r="42" spans="1:6">
      <c r="A42" s="41">
        <v>239</v>
      </c>
      <c r="B42" s="42">
        <v>257.23154052063609</v>
      </c>
      <c r="C42" s="41">
        <v>91</v>
      </c>
      <c r="D42" s="42">
        <v>404.09418587121428</v>
      </c>
      <c r="E42" s="41">
        <v>273</v>
      </c>
      <c r="F42" s="42">
        <v>115.45206506679537</v>
      </c>
    </row>
    <row r="43" spans="1:6">
      <c r="A43" s="41">
        <v>287</v>
      </c>
      <c r="B43" s="42">
        <v>140.58495549173861</v>
      </c>
      <c r="C43" s="41">
        <v>254</v>
      </c>
      <c r="D43" s="42">
        <v>262.75774508172617</v>
      </c>
      <c r="E43" s="41">
        <v>90</v>
      </c>
      <c r="F43" s="42">
        <v>417.43624249703089</v>
      </c>
    </row>
    <row r="44" spans="1:6">
      <c r="A44" s="41">
        <v>297</v>
      </c>
      <c r="B44" s="42">
        <v>130.13540421954394</v>
      </c>
      <c r="C44" s="41">
        <v>294</v>
      </c>
      <c r="D44" s="42">
        <v>171.41881602862443</v>
      </c>
      <c r="E44" s="41">
        <v>104</v>
      </c>
      <c r="F44" s="42">
        <v>430.7903936832592</v>
      </c>
    </row>
    <row r="45" spans="1:6">
      <c r="A45" s="41">
        <v>88</v>
      </c>
      <c r="B45" s="42">
        <v>419.55685250756949</v>
      </c>
      <c r="C45" s="41">
        <v>257</v>
      </c>
      <c r="D45" s="42">
        <v>240.84587261006422</v>
      </c>
      <c r="E45" s="41">
        <v>84</v>
      </c>
      <c r="F45" s="42">
        <v>443.56562454575169</v>
      </c>
    </row>
    <row r="46" spans="1:6">
      <c r="A46" s="41">
        <v>33</v>
      </c>
      <c r="B46" s="42">
        <v>421.79109510174879</v>
      </c>
      <c r="C46" s="41">
        <v>138</v>
      </c>
      <c r="D46" s="42">
        <v>383.22024012564901</v>
      </c>
      <c r="E46" s="41">
        <v>215</v>
      </c>
      <c r="F46" s="42">
        <v>277.78881100393539</v>
      </c>
    </row>
    <row r="47" spans="1:6">
      <c r="A47" s="41">
        <v>65</v>
      </c>
      <c r="B47" s="42">
        <v>433.70119636160007</v>
      </c>
      <c r="C47" s="41">
        <v>297</v>
      </c>
      <c r="D47" s="42">
        <v>179.91063578921359</v>
      </c>
      <c r="E47" s="41">
        <v>97</v>
      </c>
      <c r="F47" s="42">
        <v>424.40885662101721</v>
      </c>
    </row>
    <row r="48" spans="1:6">
      <c r="A48" s="41">
        <v>112</v>
      </c>
      <c r="B48" s="42">
        <v>449.11501313435019</v>
      </c>
      <c r="C48" s="41">
        <v>9</v>
      </c>
      <c r="D48" s="42">
        <v>387.90354454230038</v>
      </c>
      <c r="E48" s="41">
        <v>224</v>
      </c>
      <c r="F48" s="42">
        <v>183.31904723874726</v>
      </c>
    </row>
    <row r="49" spans="1:6">
      <c r="A49" s="41">
        <v>239</v>
      </c>
      <c r="B49" s="42">
        <v>227.93937893577521</v>
      </c>
      <c r="C49" s="41">
        <v>42</v>
      </c>
      <c r="D49" s="42">
        <v>378.96327277235747</v>
      </c>
      <c r="E49" s="41">
        <v>304</v>
      </c>
      <c r="F49" s="42">
        <v>35.564821195144631</v>
      </c>
    </row>
    <row r="50" spans="1:6" ht="15" thickBot="1">
      <c r="A50" s="43">
        <v>14</v>
      </c>
      <c r="B50" s="44">
        <v>432.26358116056554</v>
      </c>
      <c r="C50" s="43">
        <v>155</v>
      </c>
      <c r="D50" s="44">
        <v>357.21496552674017</v>
      </c>
      <c r="E50" s="43">
        <v>270</v>
      </c>
      <c r="F50" s="44">
        <v>82.128455719027372</v>
      </c>
    </row>
    <row r="51" spans="1:6" ht="18.5" thickBot="1">
      <c r="A51" s="45" t="s">
        <v>44</v>
      </c>
      <c r="B51" s="46" t="s">
        <v>48</v>
      </c>
      <c r="C51" s="45" t="s">
        <v>44</v>
      </c>
      <c r="D51" s="46" t="s">
        <v>48</v>
      </c>
      <c r="E51" s="45" t="s">
        <v>45</v>
      </c>
      <c r="F51" s="46" t="s">
        <v>48</v>
      </c>
    </row>
    <row r="52" spans="1:6" ht="15" thickTop="1">
      <c r="A52">
        <v>248</v>
      </c>
      <c r="B52" s="56">
        <v>0.59939305968258427</v>
      </c>
      <c r="C52">
        <v>81</v>
      </c>
      <c r="D52" s="56">
        <v>0.2445647901923767</v>
      </c>
      <c r="E52">
        <v>245</v>
      </c>
      <c r="F52" s="56">
        <v>0.63084171782829135</v>
      </c>
    </row>
    <row r="53" spans="1:6">
      <c r="A53">
        <v>126</v>
      </c>
      <c r="B53" s="56">
        <v>0.31504501503626214</v>
      </c>
      <c r="C53">
        <v>90</v>
      </c>
      <c r="D53" s="56">
        <v>0.25408756319188552</v>
      </c>
      <c r="E53">
        <v>177</v>
      </c>
      <c r="F53" s="56">
        <v>0.83730037092283738</v>
      </c>
    </row>
    <row r="54" spans="1:6">
      <c r="A54">
        <v>302</v>
      </c>
      <c r="B54" s="56">
        <v>0.24972594964352154</v>
      </c>
      <c r="C54">
        <v>197</v>
      </c>
      <c r="D54" s="56">
        <v>0.29189681200345913</v>
      </c>
      <c r="E54">
        <v>183</v>
      </c>
      <c r="F54" s="56">
        <v>0.77067759916493783</v>
      </c>
    </row>
    <row r="55" spans="1:6">
      <c r="A55">
        <v>187</v>
      </c>
      <c r="B55" s="56">
        <v>0.59025950057082865</v>
      </c>
      <c r="C55">
        <v>129</v>
      </c>
      <c r="D55" s="56">
        <v>0.29758288789791143</v>
      </c>
      <c r="E55">
        <v>176</v>
      </c>
      <c r="F55" s="56">
        <v>0.7443198836444247</v>
      </c>
    </row>
    <row r="56" spans="1:6">
      <c r="A56">
        <v>57</v>
      </c>
      <c r="B56" s="56">
        <v>8.2813876775795089E-2</v>
      </c>
      <c r="C56">
        <v>224</v>
      </c>
      <c r="D56" s="56">
        <v>0.27548720275276278</v>
      </c>
      <c r="E56">
        <v>233</v>
      </c>
      <c r="F56" s="56">
        <v>0.71142267663192571</v>
      </c>
    </row>
    <row r="57" spans="1:6">
      <c r="A57">
        <v>238</v>
      </c>
      <c r="B57" s="56">
        <v>0.48906913552300341</v>
      </c>
      <c r="C57">
        <v>44</v>
      </c>
      <c r="D57" s="56">
        <v>9.4259338875660695E-2</v>
      </c>
      <c r="E57">
        <v>162</v>
      </c>
      <c r="F57" s="56">
        <v>0.74092641552572258</v>
      </c>
    </row>
    <row r="58" spans="1:6">
      <c r="A58">
        <v>309</v>
      </c>
      <c r="B58" s="56">
        <v>0.16681714679384244</v>
      </c>
      <c r="C58">
        <v>130</v>
      </c>
      <c r="D58" s="56">
        <v>0.32181381752930749</v>
      </c>
      <c r="E58">
        <v>88</v>
      </c>
      <c r="F58" s="56">
        <v>0.57132499334580922</v>
      </c>
    </row>
    <row r="59" spans="1:6">
      <c r="A59">
        <v>185</v>
      </c>
      <c r="B59" s="56">
        <v>0.55896930818979296</v>
      </c>
      <c r="C59">
        <v>275</v>
      </c>
      <c r="D59" s="56">
        <v>0.16880587023410051</v>
      </c>
      <c r="E59">
        <v>222</v>
      </c>
      <c r="F59" s="56">
        <v>0.79659046551235824</v>
      </c>
    </row>
    <row r="60" spans="1:6">
      <c r="A60">
        <v>302</v>
      </c>
      <c r="B60" s="56">
        <v>0.26237888886730365</v>
      </c>
      <c r="C60">
        <v>48</v>
      </c>
      <c r="D60" s="56">
        <v>0.17044819223907304</v>
      </c>
      <c r="E60">
        <v>296</v>
      </c>
      <c r="F60" s="56">
        <v>0.28440514752051965</v>
      </c>
    </row>
    <row r="61" spans="1:6">
      <c r="A61">
        <v>33</v>
      </c>
      <c r="B61" s="56">
        <v>0.11424878809263819</v>
      </c>
      <c r="C61">
        <v>244</v>
      </c>
      <c r="D61" s="56">
        <v>0.30765913339905326</v>
      </c>
      <c r="E61">
        <v>113</v>
      </c>
      <c r="F61" s="56">
        <v>0.62195380312464432</v>
      </c>
    </row>
    <row r="62" spans="1:6">
      <c r="A62">
        <v>44</v>
      </c>
      <c r="B62" s="56">
        <v>0.23781969570656061</v>
      </c>
      <c r="C62">
        <v>155</v>
      </c>
      <c r="D62" s="56">
        <v>0.32763591423737121</v>
      </c>
      <c r="E62">
        <v>95</v>
      </c>
      <c r="F62" s="56">
        <v>0.60915711946988582</v>
      </c>
    </row>
    <row r="63" spans="1:6">
      <c r="A63">
        <v>138</v>
      </c>
      <c r="B63" s="56">
        <v>0.35003591675065937</v>
      </c>
      <c r="C63">
        <v>174</v>
      </c>
      <c r="D63" s="56">
        <v>0.34143096731480937</v>
      </c>
      <c r="E63">
        <v>307</v>
      </c>
      <c r="F63" s="56">
        <v>0.19905704331560872</v>
      </c>
    </row>
    <row r="64" spans="1:6">
      <c r="A64">
        <v>262</v>
      </c>
      <c r="B64" s="56">
        <v>0.51487422975604191</v>
      </c>
      <c r="C64">
        <v>294</v>
      </c>
      <c r="D64" s="56">
        <v>0.11715146943652063</v>
      </c>
      <c r="E64">
        <v>274</v>
      </c>
      <c r="F64" s="56">
        <v>0.47944607516241117</v>
      </c>
    </row>
    <row r="65" spans="1:6">
      <c r="A65">
        <v>26</v>
      </c>
      <c r="B65" s="56">
        <v>5.4412852298749814E-2</v>
      </c>
      <c r="C65">
        <v>110</v>
      </c>
      <c r="D65" s="56">
        <v>0.30860766790607658</v>
      </c>
      <c r="E65">
        <v>230</v>
      </c>
      <c r="F65" s="56">
        <v>0.702937602537682</v>
      </c>
    </row>
    <row r="66" spans="1:6">
      <c r="A66">
        <v>186</v>
      </c>
      <c r="B66" s="56">
        <v>0.50668668073390433</v>
      </c>
      <c r="C66">
        <v>264</v>
      </c>
      <c r="D66" s="56">
        <v>0.21474549825328024</v>
      </c>
      <c r="E66">
        <v>221</v>
      </c>
      <c r="F66" s="56">
        <v>0.74345615483601657</v>
      </c>
    </row>
    <row r="67" spans="1:6">
      <c r="A67">
        <v>189</v>
      </c>
      <c r="B67" s="56">
        <v>0.54143338808413843</v>
      </c>
      <c r="C67">
        <v>62</v>
      </c>
      <c r="D67" s="56">
        <v>0.17619717145496458</v>
      </c>
      <c r="E67">
        <v>59</v>
      </c>
      <c r="F67" s="56">
        <v>0.39100442447874684</v>
      </c>
    </row>
    <row r="68" spans="1:6">
      <c r="A68">
        <v>283</v>
      </c>
      <c r="B68" s="56">
        <v>0.3457483444943289</v>
      </c>
      <c r="C68">
        <v>61</v>
      </c>
      <c r="D68" s="56">
        <v>0.21995235760694404</v>
      </c>
      <c r="E68">
        <v>95</v>
      </c>
      <c r="F68" s="56">
        <v>0.53777293260308034</v>
      </c>
    </row>
    <row r="69" spans="1:6">
      <c r="A69">
        <v>140</v>
      </c>
      <c r="B69" s="56">
        <v>0.40476644679004797</v>
      </c>
      <c r="C69">
        <v>214</v>
      </c>
      <c r="D69" s="56">
        <v>0.29225074265394829</v>
      </c>
      <c r="E69">
        <v>82</v>
      </c>
      <c r="F69" s="56">
        <v>0.47308013950461891</v>
      </c>
    </row>
    <row r="70" spans="1:6">
      <c r="A70">
        <v>110</v>
      </c>
      <c r="B70" s="56">
        <v>0.42007372583666996</v>
      </c>
      <c r="C70">
        <v>66</v>
      </c>
      <c r="D70" s="56">
        <v>0.18721516525109574</v>
      </c>
      <c r="E70">
        <v>148</v>
      </c>
      <c r="F70" s="56">
        <v>0.73327049767204633</v>
      </c>
    </row>
    <row r="71" spans="1:6">
      <c r="A71">
        <v>253</v>
      </c>
      <c r="B71" s="56">
        <v>0.58596829642632087</v>
      </c>
      <c r="C71">
        <v>200</v>
      </c>
      <c r="D71" s="56">
        <v>0.34772887764684879</v>
      </c>
      <c r="E71">
        <v>132</v>
      </c>
      <c r="F71" s="56">
        <v>0.66839807079904778</v>
      </c>
    </row>
    <row r="72" spans="1:6">
      <c r="A72">
        <v>149</v>
      </c>
      <c r="B72" s="56">
        <v>0.43470821371684454</v>
      </c>
      <c r="C72">
        <v>288</v>
      </c>
      <c r="D72" s="56">
        <v>0.15621487626444794</v>
      </c>
      <c r="E72">
        <v>170</v>
      </c>
      <c r="F72" s="56">
        <v>0.83053148283842626</v>
      </c>
    </row>
    <row r="73" spans="1:6">
      <c r="A73">
        <v>289</v>
      </c>
      <c r="B73" s="56">
        <v>0.46026390366253778</v>
      </c>
      <c r="C73">
        <v>296</v>
      </c>
      <c r="D73" s="56">
        <v>0.11617963630754938</v>
      </c>
      <c r="E73">
        <v>116</v>
      </c>
      <c r="F73" s="56">
        <v>0.63293533405630054</v>
      </c>
    </row>
    <row r="74" spans="1:6">
      <c r="A74">
        <v>12</v>
      </c>
      <c r="B74" s="56">
        <v>5.6109352917683278E-2</v>
      </c>
      <c r="C74">
        <v>223</v>
      </c>
      <c r="D74" s="56">
        <v>0.31711364976775264</v>
      </c>
      <c r="E74">
        <v>90</v>
      </c>
      <c r="F74" s="56">
        <v>0.48128060272357659</v>
      </c>
    </row>
    <row r="75" spans="1:6">
      <c r="A75">
        <v>288</v>
      </c>
      <c r="B75" s="56">
        <v>0.45296485483249471</v>
      </c>
      <c r="C75">
        <v>255</v>
      </c>
      <c r="D75" s="56">
        <v>0.22286493257422618</v>
      </c>
      <c r="E75">
        <v>84</v>
      </c>
      <c r="F75" s="56">
        <v>0.46200346171517509</v>
      </c>
    </row>
    <row r="76" spans="1:6">
      <c r="A76">
        <v>19</v>
      </c>
      <c r="B76" s="56">
        <v>5.9156357713761785E-2</v>
      </c>
      <c r="C76">
        <v>192</v>
      </c>
      <c r="D76" s="56">
        <v>0.33080616112555772</v>
      </c>
      <c r="E76">
        <v>4</v>
      </c>
      <c r="F76" s="56">
        <v>4.6342257889737087E-2</v>
      </c>
    </row>
    <row r="77" spans="1:6">
      <c r="A77">
        <v>0</v>
      </c>
      <c r="B77" s="56">
        <v>2.3461589655704478E-2</v>
      </c>
      <c r="C77">
        <v>137</v>
      </c>
      <c r="D77" s="56">
        <v>0.35812364169771638</v>
      </c>
      <c r="E77">
        <v>282</v>
      </c>
      <c r="F77" s="56">
        <v>0.38319515939404009</v>
      </c>
    </row>
    <row r="78" spans="1:6">
      <c r="A78">
        <v>228</v>
      </c>
      <c r="B78" s="56">
        <v>0.5755789294921384</v>
      </c>
      <c r="C78">
        <v>20</v>
      </c>
      <c r="D78" s="56">
        <v>0.10642343588198561</v>
      </c>
      <c r="E78">
        <v>154</v>
      </c>
      <c r="F78" s="56">
        <v>0.727428111387456</v>
      </c>
    </row>
    <row r="79" spans="1:6">
      <c r="A79">
        <v>53</v>
      </c>
      <c r="B79" s="56">
        <v>0.18114165924975734</v>
      </c>
      <c r="C79">
        <v>301</v>
      </c>
      <c r="D79" s="56">
        <v>4.4954638418479409E-2</v>
      </c>
      <c r="E79">
        <v>290</v>
      </c>
      <c r="F79" s="56">
        <v>0.38455125552923175</v>
      </c>
    </row>
    <row r="80" spans="1:6">
      <c r="A80">
        <v>262</v>
      </c>
      <c r="B80" s="56">
        <v>0.45688065510035003</v>
      </c>
      <c r="C80">
        <v>31</v>
      </c>
      <c r="D80" s="56">
        <v>8.6510975811297366E-2</v>
      </c>
      <c r="E80">
        <v>267</v>
      </c>
      <c r="F80" s="56">
        <v>0.56880114407108706</v>
      </c>
    </row>
  </sheetData>
  <mergeCells count="3">
    <mergeCell ref="A1:B1"/>
    <mergeCell ref="C1:D1"/>
    <mergeCell ref="E1:F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B521F-BAF1-4BD8-A8C0-680B76C08FBF}">
  <dimension ref="A1:G25"/>
  <sheetViews>
    <sheetView topLeftCell="A15" zoomScale="50" zoomScaleNormal="50" workbookViewId="0">
      <selection activeCell="O14" sqref="O14"/>
    </sheetView>
  </sheetViews>
  <sheetFormatPr defaultRowHeight="14.5"/>
  <cols>
    <col min="1" max="1" width="27.36328125" bestFit="1" customWidth="1"/>
    <col min="2" max="2" width="6.453125" bestFit="1" customWidth="1"/>
    <col min="3" max="3" width="19.81640625" style="40" bestFit="1" customWidth="1"/>
    <col min="4" max="4" width="24.7265625" bestFit="1" customWidth="1"/>
    <col min="5" max="5" width="21.36328125" style="40" bestFit="1" customWidth="1"/>
    <col min="6" max="6" width="26.08984375" bestFit="1" customWidth="1"/>
    <col min="7" max="7" width="14.08984375" style="40" customWidth="1"/>
  </cols>
  <sheetData>
    <row r="1" spans="1:6" ht="19.5">
      <c r="A1" s="77" t="s">
        <v>50</v>
      </c>
      <c r="B1" s="77"/>
      <c r="C1" s="77"/>
      <c r="D1" s="77"/>
      <c r="E1" s="77"/>
      <c r="F1" s="77"/>
    </row>
    <row r="2" spans="1:6" ht="15" thickBot="1">
      <c r="A2" s="48" t="s">
        <v>49</v>
      </c>
      <c r="B2" s="48" t="s">
        <v>51</v>
      </c>
      <c r="C2" s="49" t="s">
        <v>71</v>
      </c>
      <c r="D2" s="48" t="s">
        <v>55</v>
      </c>
      <c r="E2" s="49" t="s">
        <v>59</v>
      </c>
      <c r="F2" s="48" t="s">
        <v>63</v>
      </c>
    </row>
    <row r="3" spans="1:6" ht="15" thickTop="1">
      <c r="A3" t="s">
        <v>52</v>
      </c>
      <c r="B3" s="50">
        <v>50</v>
      </c>
      <c r="C3" s="55">
        <v>0.26</v>
      </c>
      <c r="D3">
        <v>8</v>
      </c>
      <c r="E3" s="47" t="s">
        <v>58</v>
      </c>
      <c r="F3" s="52">
        <v>5.0000000000000001E-3</v>
      </c>
    </row>
    <row r="4" spans="1:6">
      <c r="A4" t="s">
        <v>53</v>
      </c>
      <c r="B4" s="50">
        <v>25</v>
      </c>
      <c r="D4">
        <v>21</v>
      </c>
      <c r="E4" s="47" t="s">
        <v>58</v>
      </c>
    </row>
    <row r="5" spans="1:6" ht="14" customHeight="1">
      <c r="A5" t="s">
        <v>54</v>
      </c>
      <c r="B5" s="50">
        <v>25</v>
      </c>
      <c r="D5">
        <v>15</v>
      </c>
      <c r="E5" s="47" t="s">
        <v>58</v>
      </c>
    </row>
    <row r="6" spans="1:6">
      <c r="A6" t="s">
        <v>56</v>
      </c>
      <c r="B6" s="50" t="s">
        <v>57</v>
      </c>
      <c r="D6">
        <v>22</v>
      </c>
      <c r="E6" s="47" t="s">
        <v>58</v>
      </c>
    </row>
    <row r="7" spans="1:6">
      <c r="A7" s="51" t="s">
        <v>70</v>
      </c>
      <c r="B7" s="54">
        <f>1.8 + B3*1.4 +B4*1.23 + B5*0.86</f>
        <v>124.05</v>
      </c>
      <c r="D7">
        <v>20</v>
      </c>
      <c r="E7" s="47" t="s">
        <v>58</v>
      </c>
    </row>
    <row r="8" spans="1:6">
      <c r="A8" s="51" t="s">
        <v>69</v>
      </c>
      <c r="B8" s="64">
        <v>0.06</v>
      </c>
      <c r="D8">
        <v>22</v>
      </c>
      <c r="E8" s="47" t="s">
        <v>58</v>
      </c>
    </row>
    <row r="9" spans="1:6">
      <c r="A9" s="51" t="s">
        <v>68</v>
      </c>
      <c r="B9">
        <f>B7*C3/B8</f>
        <v>537.55000000000007</v>
      </c>
      <c r="D9">
        <v>62</v>
      </c>
      <c r="E9" s="47" t="s">
        <v>58</v>
      </c>
    </row>
    <row r="10" spans="1:6" ht="16.5">
      <c r="A10" s="65" t="s">
        <v>72</v>
      </c>
      <c r="B10">
        <f>8*(B9+D25)*B8/(10*1000*C3^5)</f>
        <v>72.175478665097359</v>
      </c>
      <c r="D10">
        <v>15</v>
      </c>
      <c r="E10" s="47" t="s">
        <v>58</v>
      </c>
    </row>
    <row r="11" spans="1:6" ht="17.5">
      <c r="A11" s="51" t="s">
        <v>73</v>
      </c>
      <c r="B11">
        <f>B10*100^5*(0.001/3600)^2</f>
        <v>5.5690955760105985E-2</v>
      </c>
      <c r="D11">
        <v>16</v>
      </c>
      <c r="E11" s="47" t="s">
        <v>58</v>
      </c>
    </row>
    <row r="12" spans="1:6">
      <c r="D12">
        <v>14</v>
      </c>
      <c r="E12" s="47" t="s">
        <v>58</v>
      </c>
    </row>
    <row r="13" spans="1:6">
      <c r="D13">
        <v>16</v>
      </c>
      <c r="E13" s="47" t="s">
        <v>58</v>
      </c>
    </row>
    <row r="14" spans="1:6">
      <c r="D14">
        <v>13</v>
      </c>
      <c r="E14" s="47" t="s">
        <v>60</v>
      </c>
    </row>
    <row r="15" spans="1:6">
      <c r="D15">
        <v>80</v>
      </c>
      <c r="E15" s="47" t="s">
        <v>60</v>
      </c>
    </row>
    <row r="16" spans="1:6">
      <c r="D16">
        <v>15</v>
      </c>
      <c r="E16" s="47" t="s">
        <v>60</v>
      </c>
    </row>
    <row r="17" spans="4:5">
      <c r="D17">
        <v>18</v>
      </c>
      <c r="E17" s="47" t="s">
        <v>60</v>
      </c>
    </row>
    <row r="18" spans="4:5">
      <c r="D18">
        <v>6</v>
      </c>
      <c r="E18" s="47" t="s">
        <v>60</v>
      </c>
    </row>
    <row r="19" spans="4:5">
      <c r="D19">
        <v>20</v>
      </c>
      <c r="E19" s="47" t="s">
        <v>60</v>
      </c>
    </row>
    <row r="20" spans="4:5">
      <c r="D20">
        <v>14</v>
      </c>
      <c r="E20" s="47" t="s">
        <v>60</v>
      </c>
    </row>
    <row r="21" spans="4:5">
      <c r="D21">
        <v>18</v>
      </c>
      <c r="E21" s="47" t="s">
        <v>60</v>
      </c>
    </row>
    <row r="22" spans="4:5">
      <c r="D22">
        <v>18</v>
      </c>
      <c r="E22" s="47" t="s">
        <v>60</v>
      </c>
    </row>
    <row r="23" spans="4:5">
      <c r="D23">
        <v>16</v>
      </c>
      <c r="E23" s="47" t="s">
        <v>60</v>
      </c>
    </row>
    <row r="24" spans="4:5">
      <c r="D24">
        <v>800</v>
      </c>
      <c r="E24" s="47" t="s">
        <v>61</v>
      </c>
    </row>
    <row r="25" spans="4:5">
      <c r="D25" s="52">
        <f>SUM(D3:D24)</f>
        <v>1249</v>
      </c>
      <c r="E25" s="53" t="s">
        <v>62</v>
      </c>
    </row>
  </sheetData>
  <mergeCells count="1">
    <mergeCell ref="A1:F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06A56-0547-4E31-BBEF-15C020FA07F0}">
  <dimension ref="A1:D46"/>
  <sheetViews>
    <sheetView topLeftCell="A7" zoomScale="50" zoomScaleNormal="50" workbookViewId="0">
      <selection activeCell="J32" sqref="J32"/>
    </sheetView>
  </sheetViews>
  <sheetFormatPr defaultRowHeight="14.5"/>
  <cols>
    <col min="1" max="1" width="19.6328125" bestFit="1" customWidth="1"/>
    <col min="2" max="2" width="15.54296875" bestFit="1" customWidth="1"/>
    <col min="3" max="3" width="22.7265625" bestFit="1" customWidth="1"/>
  </cols>
  <sheetData>
    <row r="1" spans="1:4" ht="22.5" customHeight="1" thickTop="1" thickBot="1">
      <c r="A1" s="78" t="s">
        <v>65</v>
      </c>
      <c r="B1" s="78"/>
      <c r="C1" s="57" t="s">
        <v>67</v>
      </c>
      <c r="D1" s="52">
        <v>0.81413000000000002</v>
      </c>
    </row>
    <row r="2" spans="1:4" ht="15.5" thickTop="1" thickBot="1">
      <c r="A2" s="58" t="s">
        <v>64</v>
      </c>
      <c r="B2" s="59" t="s">
        <v>66</v>
      </c>
      <c r="C2" s="57" t="s">
        <v>74</v>
      </c>
      <c r="D2" s="52">
        <v>36.200000000000003</v>
      </c>
    </row>
    <row r="3" spans="1:4" ht="15" thickTop="1">
      <c r="A3" s="60">
        <v>47</v>
      </c>
      <c r="B3" s="61">
        <v>0.48109676462297751</v>
      </c>
    </row>
    <row r="4" spans="1:4">
      <c r="A4" s="60">
        <v>0</v>
      </c>
      <c r="B4" s="61">
        <v>0</v>
      </c>
    </row>
    <row r="5" spans="1:4">
      <c r="A5" s="60">
        <v>83</v>
      </c>
      <c r="B5" s="61">
        <v>0.48434519408810428</v>
      </c>
    </row>
    <row r="6" spans="1:4">
      <c r="A6" s="60">
        <v>58</v>
      </c>
      <c r="B6" s="61">
        <v>0.44375378958452633</v>
      </c>
    </row>
    <row r="7" spans="1:4">
      <c r="A7" s="60">
        <v>75</v>
      </c>
      <c r="B7" s="61">
        <v>0.48504488505932375</v>
      </c>
    </row>
    <row r="8" spans="1:4">
      <c r="A8" s="60">
        <v>79</v>
      </c>
      <c r="B8" s="61">
        <v>0.44643731394881425</v>
      </c>
    </row>
    <row r="9" spans="1:4">
      <c r="A9" s="60">
        <v>166</v>
      </c>
      <c r="B9" s="61">
        <v>0.40642998921708806</v>
      </c>
    </row>
    <row r="10" spans="1:4">
      <c r="A10" s="60">
        <v>110</v>
      </c>
      <c r="B10" s="61">
        <v>0.45828233332249813</v>
      </c>
    </row>
    <row r="11" spans="1:4">
      <c r="A11" s="60">
        <v>110</v>
      </c>
      <c r="B11" s="61">
        <v>0.43710555693670256</v>
      </c>
    </row>
    <row r="12" spans="1:4">
      <c r="A12" s="60">
        <v>135</v>
      </c>
      <c r="B12" s="61">
        <v>0.48398515763906108</v>
      </c>
    </row>
    <row r="13" spans="1:4">
      <c r="A13" s="60">
        <v>186</v>
      </c>
      <c r="B13" s="61">
        <v>0.25559784295163085</v>
      </c>
    </row>
    <row r="14" spans="1:4">
      <c r="A14" s="60">
        <v>148</v>
      </c>
      <c r="B14" s="61">
        <v>0.50467519515020931</v>
      </c>
    </row>
    <row r="15" spans="1:4">
      <c r="A15" s="60">
        <v>32</v>
      </c>
      <c r="B15" s="61">
        <v>0.31336419473150023</v>
      </c>
    </row>
    <row r="16" spans="1:4">
      <c r="A16" s="60">
        <v>142</v>
      </c>
      <c r="B16" s="61">
        <v>0.50483276758221451</v>
      </c>
    </row>
    <row r="17" spans="1:2">
      <c r="A17" s="60">
        <v>167</v>
      </c>
      <c r="B17" s="61">
        <v>0.42941056955978851</v>
      </c>
    </row>
    <row r="18" spans="1:2">
      <c r="A18" s="60">
        <v>182</v>
      </c>
      <c r="B18" s="61">
        <v>0.31064948870233311</v>
      </c>
    </row>
    <row r="19" spans="1:2">
      <c r="A19" s="60">
        <v>124</v>
      </c>
      <c r="B19" s="61">
        <v>0.46420709368432522</v>
      </c>
    </row>
    <row r="20" spans="1:2">
      <c r="A20" s="60">
        <v>168</v>
      </c>
      <c r="B20" s="61">
        <v>0.49059519621531261</v>
      </c>
    </row>
    <row r="21" spans="1:2">
      <c r="A21" s="60">
        <v>184</v>
      </c>
      <c r="B21" s="61">
        <v>0.27918439249395666</v>
      </c>
    </row>
    <row r="22" spans="1:2">
      <c r="A22" s="60">
        <v>98</v>
      </c>
      <c r="B22" s="61">
        <v>0.4593321114740111</v>
      </c>
    </row>
    <row r="23" spans="1:2">
      <c r="A23" s="60">
        <v>84</v>
      </c>
      <c r="B23" s="61">
        <v>0.48503299168295433</v>
      </c>
    </row>
    <row r="24" spans="1:2">
      <c r="A24" s="60">
        <v>116</v>
      </c>
      <c r="B24" s="61">
        <v>0.40444405581978027</v>
      </c>
    </row>
    <row r="25" spans="1:2">
      <c r="A25" s="60">
        <v>143</v>
      </c>
      <c r="B25" s="61">
        <v>0.47401504276354356</v>
      </c>
    </row>
    <row r="26" spans="1:2">
      <c r="A26" s="60">
        <v>39</v>
      </c>
      <c r="B26" s="61">
        <v>0.41107362599136987</v>
      </c>
    </row>
    <row r="27" spans="1:2">
      <c r="A27" s="60">
        <v>48</v>
      </c>
      <c r="B27" s="61">
        <v>0.4752847226391409</v>
      </c>
    </row>
    <row r="28" spans="1:2">
      <c r="A28" s="60">
        <v>162</v>
      </c>
      <c r="B28" s="61">
        <v>0.48661436978583739</v>
      </c>
    </row>
    <row r="29" spans="1:2">
      <c r="A29" s="60">
        <v>19</v>
      </c>
      <c r="B29" s="61">
        <v>0.23008676589103702</v>
      </c>
    </row>
    <row r="30" spans="1:2">
      <c r="A30" s="60">
        <v>78</v>
      </c>
      <c r="B30" s="61">
        <v>0.46684966355012841</v>
      </c>
    </row>
    <row r="31" spans="1:2">
      <c r="A31" s="60">
        <v>76</v>
      </c>
      <c r="B31" s="61">
        <v>0.46056282001855153</v>
      </c>
    </row>
    <row r="32" spans="1:2">
      <c r="A32" s="60">
        <v>67</v>
      </c>
      <c r="B32" s="61">
        <v>0.4039929242749235</v>
      </c>
    </row>
    <row r="33" spans="1:2">
      <c r="A33" s="60">
        <v>137</v>
      </c>
      <c r="B33" s="61">
        <v>0.48206050107863196</v>
      </c>
    </row>
    <row r="34" spans="1:2">
      <c r="A34" s="60">
        <v>178</v>
      </c>
      <c r="B34" s="61">
        <v>0.34351964460430906</v>
      </c>
    </row>
    <row r="35" spans="1:2">
      <c r="A35" s="60">
        <v>35</v>
      </c>
      <c r="B35" s="61">
        <v>0.39277525079738157</v>
      </c>
    </row>
    <row r="36" spans="1:2">
      <c r="A36" s="60">
        <v>4</v>
      </c>
      <c r="B36" s="61">
        <v>5.23944388539739E-2</v>
      </c>
    </row>
    <row r="37" spans="1:2">
      <c r="A37" s="60">
        <v>87</v>
      </c>
      <c r="B37" s="61">
        <v>0.42975715665959235</v>
      </c>
    </row>
    <row r="38" spans="1:2">
      <c r="A38" s="60">
        <v>128</v>
      </c>
      <c r="B38" s="61">
        <v>0.54064465703253894</v>
      </c>
    </row>
    <row r="39" spans="1:2">
      <c r="A39" s="60">
        <v>199</v>
      </c>
      <c r="B39" s="61">
        <v>1.3303635489035681E-2</v>
      </c>
    </row>
    <row r="40" spans="1:2">
      <c r="A40" s="60">
        <v>48</v>
      </c>
      <c r="B40" s="61">
        <v>0.40303219247109445</v>
      </c>
    </row>
    <row r="41" spans="1:2">
      <c r="A41" s="60">
        <v>87</v>
      </c>
      <c r="B41" s="61">
        <v>0.40880164812985237</v>
      </c>
    </row>
    <row r="42" spans="1:2">
      <c r="A42" s="60">
        <v>108</v>
      </c>
      <c r="B42" s="61">
        <v>0.4396940226621126</v>
      </c>
    </row>
    <row r="43" spans="1:2">
      <c r="A43" s="60">
        <v>110</v>
      </c>
      <c r="B43" s="61">
        <v>0.38156870729956893</v>
      </c>
    </row>
    <row r="44" spans="1:2">
      <c r="A44" s="60">
        <v>71</v>
      </c>
      <c r="B44" s="61">
        <v>0.44156968619041875</v>
      </c>
    </row>
    <row r="45" spans="1:2">
      <c r="A45" s="60">
        <v>94</v>
      </c>
      <c r="B45" s="61">
        <v>0.48430177231297661</v>
      </c>
    </row>
    <row r="46" spans="1:2" ht="15" thickBot="1">
      <c r="A46" s="62">
        <v>172</v>
      </c>
      <c r="B46" s="63">
        <v>0.43707408037052481</v>
      </c>
    </row>
  </sheetData>
  <mergeCells count="1">
    <mergeCell ref="A1:B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Wind Tunnel Experiments</vt:lpstr>
      <vt:lpstr>Pump Performace Data</vt:lpstr>
      <vt:lpstr>Fuel Line System</vt:lpstr>
      <vt:lpstr>Combustion Efficiency</vt:lpstr>
    </vt:vector>
  </TitlesOfParts>
  <Company>Portland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Mohler</dc:creator>
  <cp:lastModifiedBy>Samuel Mohler</cp:lastModifiedBy>
  <dcterms:created xsi:type="dcterms:W3CDTF">2020-04-27T20:56:02Z</dcterms:created>
  <dcterms:modified xsi:type="dcterms:W3CDTF">2020-05-01T21:15:35Z</dcterms:modified>
</cp:coreProperties>
</file>