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ort-3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Q2">
      <text>
        <t xml:space="preserve">ADVERTISING14:
2 tix</t>
      </text>
    </comment>
    <comment authorId="0" ref="S3">
      <text>
        <t xml:space="preserve">Demos, Ianthe:
2 tix - 4.2.11</t>
      </text>
    </comment>
    <comment authorId="0" ref="L5">
      <text>
        <t xml:space="preserve">ADVERTISING14:
1 tix - 9.15.06</t>
      </text>
    </comment>
    <comment authorId="0" ref="S7">
      <text>
        <t xml:space="preserve">Demos, Ianthe:
1 tix - 3.18.11</t>
      </text>
    </comment>
    <comment authorId="0" ref="S8">
      <text>
        <t xml:space="preserve">Betty Cammisa:
2 tix - 3.11.11</t>
      </text>
    </comment>
    <comment authorId="0" ref="L10">
      <text>
        <t xml:space="preserve">ADVERTISING14:
2 tix - 4.14.07</t>
      </text>
    </comment>
    <comment authorId="0" ref="N10">
      <text>
        <t xml:space="preserve">ADVERTISING14:
4 tix - 1.23.10</t>
      </text>
    </comment>
    <comment authorId="0" ref="W10">
      <text>
        <t xml:space="preserve">$50 on 12.27.11 --ianthedemos Tuesday, December 27, 2011 10:31:59 PM
ADVERTISING14:
12.1.09</t>
      </text>
    </comment>
    <comment authorId="0" ref="S11">
      <text>
        <t xml:space="preserve">Betty Cammisa:
1 tix - 3.11.11</t>
      </text>
    </comment>
    <comment authorId="0" ref="U11">
      <text>
        <t xml:space="preserve">hamlet is dead. no gravity --ianthedemos Friday, November 11, 2011 11:02:24 AM</t>
      </text>
    </comment>
    <comment authorId="0" ref="W11">
      <text>
        <t xml:space="preserve">$50 on 12.28.11 --ianthedemos Wednesday, December 28, 2011 4:39:04 PM</t>
      </text>
    </comment>
    <comment authorId="0" ref="M12">
      <text>
        <t xml:space="preserve">ADVERTISING14:
2 tix - 2.14.09</t>
      </text>
    </comment>
    <comment authorId="0" ref="W13">
      <text>
        <t xml:space="preserve">50 on 12.27.11 --ianthedemos Thursday, December 29, 2011 12:30:54 PM
ADVERTISING14:
3.3.10 - 100
12.24.08 - 1,000
6.9.07 - 2,000
2006 - 1,000</t>
      </text>
    </comment>
    <comment authorId="0" ref="W14">
      <text>
        <t xml:space="preserve">$50 on 12.26.11 --ianthedemos Tuesday, December 27, 2011 10:22:09 PM</t>
      </text>
    </comment>
    <comment authorId="0" ref="W15">
      <text>
        <t xml:space="preserve">ADVERTISING14:
12.4.09 - 100
8.20.08 - 400
2.17.09 - 500</t>
      </text>
    </comment>
    <comment authorId="0" ref="M16">
      <text>
        <t xml:space="preserve">ADVERTISING14:
1 tix - 3.7.09</t>
      </text>
    </comment>
    <comment authorId="0" ref="N16">
      <text>
        <t xml:space="preserve">ADVERTISING14:
1 tix - 1.31.10</t>
      </text>
    </comment>
    <comment authorId="0" ref="L17">
      <text>
        <t xml:space="preserve">ADVERTISING14:
2 tix - 9.9.06
</t>
      </text>
    </comment>
    <comment authorId="0" ref="L20">
      <text>
        <t xml:space="preserve">ADVERTISING14:
2 tix - 4.25.07</t>
      </text>
    </comment>
    <comment authorId="0" ref="N21">
      <text>
        <t xml:space="preserve">ADVERTISING14:
1 tix - 2.3.10</t>
      </text>
    </comment>
    <comment authorId="0" ref="L22">
      <text>
        <t xml:space="preserve">ADVERTISING14:
10 tix - 9.9.06</t>
      </text>
    </comment>
    <comment authorId="0" ref="M23">
      <text>
        <t xml:space="preserve">ADVERTISING14:
2 tix - 3.7.09</t>
      </text>
    </comment>
    <comment authorId="0" ref="W25">
      <text>
        <t xml:space="preserve">ADVERTISING14:
5.16.07</t>
      </text>
    </comment>
    <comment authorId="0" ref="L26">
      <text>
        <t xml:space="preserve">ADVERTISING14:
4 tix - 4.12.07</t>
      </text>
    </comment>
    <comment authorId="0" ref="M27">
      <text>
        <t xml:space="preserve">ADVERTISING14:
2 tix - 2.28.09</t>
      </text>
    </comment>
    <comment authorId="0" ref="S28">
      <text>
        <t xml:space="preserve">Betty Cammisa:
1 tix - 3.11.11</t>
      </text>
    </comment>
    <comment authorId="0" ref="M31">
      <text>
        <t xml:space="preserve">ADVERTISING14:
1 tix - 2.20.09</t>
      </text>
    </comment>
    <comment authorId="0" ref="L32">
      <text>
        <t xml:space="preserve">ADVERTISING14:
2 tix - 4.14.07</t>
      </text>
    </comment>
    <comment authorId="0" ref="S33">
      <text>
        <t xml:space="preserve">Demos, Ianthe:
1 tix 4.1.11</t>
      </text>
    </comment>
    <comment authorId="0" ref="N34">
      <text>
        <t xml:space="preserve">ADVERTISING14:
3 tix - 1.29.10</t>
      </text>
    </comment>
    <comment authorId="0" ref="N35">
      <text>
        <t xml:space="preserve">ADVERTISING14:
1 tix - 2.4.10</t>
      </text>
    </comment>
    <comment authorId="0" ref="R35">
      <text>
        <t xml:space="preserve">ADVERTISING14:
1 tix</t>
      </text>
    </comment>
    <comment authorId="0" ref="L36">
      <text>
        <t xml:space="preserve">ADVERTISING14:
2 tix - 5.2.07</t>
      </text>
    </comment>
    <comment authorId="0" ref="U37">
      <text>
        <t xml:space="preserve">pool (no water) --ianthedemos Wednesday, October 26, 2011 2:15:13 PM</t>
      </text>
    </comment>
    <comment authorId="0" ref="M39">
      <text>
        <t xml:space="preserve">ADVERTISING14:
1 tix - 3.7.09</t>
      </text>
    </comment>
    <comment authorId="0" ref="N39">
      <text>
        <t xml:space="preserve">ADVERTISING14:
1 tix - 1.29.10</t>
      </text>
    </comment>
    <comment authorId="0" ref="W39">
      <text>
        <t xml:space="preserve">ADVERTISING14:
2.24.09</t>
      </text>
    </comment>
    <comment authorId="0" ref="Q40">
      <text>
        <t xml:space="preserve">ADVERTISING14:
2 tix</t>
      </text>
    </comment>
    <comment authorId="0" ref="Q42">
      <text>
        <t xml:space="preserve">ADVERTISING14:
1 tix</t>
      </text>
    </comment>
    <comment authorId="0" ref="R43">
      <text>
        <t xml:space="preserve">ADVERTISING14:
4 tix </t>
      </text>
    </comment>
    <comment authorId="0" ref="S44">
      <text>
        <t xml:space="preserve">Demos, Ianthe:
1 tix - 3.31.11</t>
      </text>
    </comment>
    <comment authorId="0" ref="W44">
      <text>
        <t xml:space="preserve">Demos, Ianthe:
150 - 4.2.11</t>
      </text>
    </comment>
    <comment authorId="0" ref="N45">
      <text>
        <t xml:space="preserve">ADVERTISING14:
1 ti x- 1.27.10</t>
      </text>
    </comment>
    <comment authorId="0" ref="L46">
      <text>
        <t xml:space="preserve">ADVERTISING14:
1 tix - 9.14.06</t>
      </text>
    </comment>
    <comment authorId="0" ref="Q47">
      <text>
        <t xml:space="preserve">ADVERTISING14:
1 tix</t>
      </text>
    </comment>
    <comment authorId="0" ref="M48">
      <text>
        <t xml:space="preserve">ADVERTISING14:
2 tix - 3.7.09</t>
      </text>
    </comment>
    <comment authorId="0" ref="N49">
      <text>
        <t xml:space="preserve">ADVERTISING14:
1 tix - 1.14.10</t>
      </text>
    </comment>
    <comment authorId="0" ref="L51">
      <text>
        <t xml:space="preserve">ADVERTISING14:
1 tix - 4.25.07</t>
      </text>
    </comment>
    <comment authorId="0" ref="S52">
      <text>
        <t xml:space="preserve">Betty Cammisa:
2 tix - 3.11.11</t>
      </text>
    </comment>
    <comment authorId="0" ref="W52">
      <text>
        <t xml:space="preserve">Demos, Ianthe:
100 - 5.6.12</t>
      </text>
    </comment>
    <comment authorId="0" ref="L53">
      <text>
        <t xml:space="preserve">ADVERTISING14:
1 tix - 4.11.07</t>
      </text>
    </comment>
    <comment authorId="0" ref="S54">
      <text>
        <t xml:space="preserve">Demos, Ianthe:
1 tix - 3.12.11</t>
      </text>
    </comment>
    <comment authorId="0" ref="N55">
      <text>
        <t xml:space="preserve">ADVERTISING14:
2 tix - 2.4.10</t>
      </text>
    </comment>
    <comment authorId="0" ref="S56">
      <text>
        <t xml:space="preserve">Demos, Ianthe:
2 tix - 3.20.11</t>
      </text>
    </comment>
    <comment authorId="0" ref="M57">
      <text>
        <t xml:space="preserve">ADVERTISING14:
2 tix - 2.21.09</t>
      </text>
    </comment>
    <comment authorId="0" ref="L58">
      <text>
        <t xml:space="preserve">ADVERTISING14:
1 tix - 9.7.06</t>
      </text>
    </comment>
    <comment authorId="0" ref="M59">
      <text>
        <t xml:space="preserve">ADVERTISING14:
2 tix - 2.25.09</t>
      </text>
    </comment>
    <comment authorId="0" ref="O60">
      <text>
        <t xml:space="preserve">ADVERTISING14:
1 tix - 5.1.10</t>
      </text>
    </comment>
    <comment authorId="0" ref="N61">
      <text>
        <t xml:space="preserve">ADVERTISING14:
2 tix - 1.30.10</t>
      </text>
    </comment>
    <comment authorId="0" ref="L63">
      <text>
        <t xml:space="preserve">ADVERTISING14:
1 tix - 4.28.07</t>
      </text>
    </comment>
    <comment authorId="0" ref="V63">
      <text>
        <t xml:space="preserve">ADVERTISING14:
4.28.07</t>
      </text>
    </comment>
    <comment authorId="0" ref="M64">
      <text>
        <t xml:space="preserve">ADVERTISING14:
1 tix - 2.13.09</t>
      </text>
    </comment>
    <comment authorId="0" ref="W65">
      <text>
        <t xml:space="preserve">150 on 12.28.11 --ianthedemos Wednesday, December 28, 2011 4:32:37 PM
ADVERTISING14:
3,000 on 7.2.07</t>
      </text>
    </comment>
    <comment authorId="0" ref="N66">
      <text>
        <t xml:space="preserve">ADVERTISING14:
2 tix - 2.3.10</t>
      </text>
    </comment>
    <comment authorId="0" ref="S67">
      <text>
        <t xml:space="preserve">Demos, Ianthe:
2 tix - 3.25.11</t>
      </text>
    </comment>
    <comment authorId="0" ref="S68">
      <text>
        <t xml:space="preserve">Demos, Ianthe:
2 tix - 3.26.11</t>
      </text>
    </comment>
    <comment authorId="0" ref="S69">
      <text>
        <t xml:space="preserve">Demos, Ianthe:
1 tix - 3.20.11</t>
      </text>
    </comment>
    <comment authorId="0" ref="O70">
      <text>
        <t xml:space="preserve">ADVERTISING14:
2 tix - 4.24.10</t>
      </text>
    </comment>
    <comment authorId="0" ref="L71">
      <text>
        <t xml:space="preserve">ADVERTISING14:
2 tix - 9.15.06</t>
      </text>
    </comment>
    <comment authorId="0" ref="M71">
      <text>
        <t xml:space="preserve">ADVERTISING14:
2 tix - 3.1.09</t>
      </text>
    </comment>
    <comment authorId="0" ref="N71">
      <text>
        <t xml:space="preserve">ADVERTISING14:
1 tix - 1.29.10</t>
      </text>
    </comment>
    <comment authorId="0" ref="O71">
      <text>
        <t xml:space="preserve">ADVERTISING14:
1 tix - 4.28.10</t>
      </text>
    </comment>
    <comment authorId="0" ref="S72">
      <text>
        <t xml:space="preserve">Demos, Ianthe:
2 tix 3/10/11</t>
      </text>
    </comment>
    <comment authorId="0" ref="O73">
      <text>
        <t xml:space="preserve">ADVERTISING14:
2 tix - 4.28.10</t>
      </text>
    </comment>
    <comment authorId="0" ref="L74">
      <text>
        <t xml:space="preserve">ADVERTISING14:
1 tix - 4.11.07</t>
      </text>
    </comment>
    <comment authorId="0" ref="L75">
      <text>
        <t xml:space="preserve">ADVERTISING14:
1 tix - 9.9.06</t>
      </text>
    </comment>
    <comment authorId="0" ref="L76">
      <text>
        <t xml:space="preserve">ADVERTISING14:
3 tix - 4.11.07</t>
      </text>
    </comment>
    <comment authorId="0" ref="N77">
      <text>
        <t xml:space="preserve">ADVERTISING14:
1 tix - 1.27.10</t>
      </text>
    </comment>
    <comment authorId="0" ref="L78">
      <text>
        <t xml:space="preserve">ADVERTISING14:
2 tix - 4.21.07</t>
      </text>
    </comment>
    <comment authorId="0" ref="L79">
      <text>
        <t xml:space="preserve">ADVERTISING14:
2 tix - 4.13.07</t>
      </text>
    </comment>
    <comment authorId="0" ref="N80">
      <text>
        <t xml:space="preserve">ADVERTISING14:
2 tix - 1.23.10</t>
      </text>
    </comment>
    <comment authorId="0" ref="P80">
      <text>
        <t xml:space="preserve">ADVERTISING14:
1 tix</t>
      </text>
    </comment>
    <comment authorId="0" ref="M82">
      <text>
        <t xml:space="preserve">ADVERTISING14:
7 tix - 3.6.09</t>
      </text>
    </comment>
    <comment authorId="0" ref="S82">
      <text>
        <t xml:space="preserve">Demos, Ianthe:
1 tix - 3.16.11</t>
      </text>
    </comment>
    <comment authorId="0" ref="V82">
      <text>
        <t xml:space="preserve">ADVERTISING14:
2.27.09</t>
      </text>
    </comment>
    <comment authorId="0" ref="W82">
      <text>
        <t xml:space="preserve">25 - 12.27.11 --ianthedemos Tuesday, December 27, 2011 10:18:49 PM
ADVERTISING14:
4.27.10</t>
      </text>
    </comment>
    <comment authorId="0" ref="N83">
      <text>
        <t xml:space="preserve">ADVERTISING14:
2 tix - 1.30.10</t>
      </text>
    </comment>
    <comment authorId="0" ref="L86">
      <text>
        <t xml:space="preserve">ADVERTISING14:
2 tix - 9.16.06</t>
      </text>
    </comment>
    <comment authorId="0" ref="N87">
      <text>
        <t xml:space="preserve">ADVERTISING14:
1 tix - 1.30.10</t>
      </text>
    </comment>
    <comment authorId="0" ref="Q87">
      <text>
        <t xml:space="preserve">ADVERTISING14:
1 tix</t>
      </text>
    </comment>
    <comment authorId="0" ref="R87">
      <text>
        <t xml:space="preserve">ADVERTISING14:
1 tix</t>
      </text>
    </comment>
    <comment authorId="0" ref="S87">
      <text>
        <t xml:space="preserve">Demos, Ianthe:
1 tix - 3.12.11</t>
      </text>
    </comment>
    <comment authorId="0" ref="W87">
      <text>
        <t xml:space="preserve">50 on 12.23.11 --ianthedemos Tuesday, December 27, 2011 10:34:28 PM
ADVERTISING14:
6.10.2010 - 20
12.28.09 - 50
7.1.09 - 50
6.13.07 - 75</t>
      </text>
    </comment>
    <comment authorId="0" ref="S89">
      <text>
        <t xml:space="preserve">Demos, Ianthe:
3 tix - 3.31.11</t>
      </text>
    </comment>
    <comment authorId="0" ref="N90">
      <text>
        <t xml:space="preserve">ADVERTISING14:
1 tix - 1.29.10</t>
      </text>
    </comment>
    <comment authorId="0" ref="P91">
      <text>
        <t xml:space="preserve">ADVERTISING14:
1 tix</t>
      </text>
    </comment>
    <comment authorId="0" ref="L92">
      <text>
        <t xml:space="preserve">ADVERTISING14:
2 tix - 4.14.07</t>
      </text>
    </comment>
    <comment authorId="0" ref="V92">
      <text>
        <t xml:space="preserve">ADVERTISING14:
4.13.07</t>
      </text>
    </comment>
    <comment authorId="0" ref="S93">
      <text>
        <t xml:space="preserve">Demos, Ianthe:
1 tix - 3.24.11</t>
      </text>
    </comment>
    <comment authorId="0" ref="L94">
      <text>
        <t xml:space="preserve">ADVERTISING14:
1 tix - 9.8.06</t>
      </text>
    </comment>
    <comment authorId="0" ref="W95">
      <text>
        <t xml:space="preserve">$20 on 12.27.11 --ianthedemos Tuesday, December 27, 2011 10:36:47 PM</t>
      </text>
    </comment>
    <comment authorId="0" ref="S97">
      <text>
        <t xml:space="preserve">Demos, Ianthe:
1 tix - 3.23.01</t>
      </text>
    </comment>
    <comment authorId="0" ref="L98">
      <text>
        <t xml:space="preserve">ADVERTISING14:
1 tix - 5.3.07</t>
      </text>
    </comment>
    <comment authorId="0" ref="L99">
      <text>
        <t xml:space="preserve">ADVERTISING14:
1 tix - 4.11.07</t>
      </text>
    </comment>
    <comment authorId="0" ref="M100">
      <text>
        <t xml:space="preserve">ADVERTISING14:
1 tix - 2.20.09</t>
      </text>
    </comment>
    <comment authorId="0" ref="M102">
      <text>
        <t xml:space="preserve">ADVERTISING14:
2 tix - 2.21.09</t>
      </text>
    </comment>
    <comment authorId="0" ref="S103">
      <text>
        <t xml:space="preserve">Demos, Ianthe:
1 tix - 3.26.11</t>
      </text>
    </comment>
    <comment authorId="0" ref="R104">
      <text>
        <t xml:space="preserve">ADVERTISING14:
1 tix</t>
      </text>
    </comment>
    <comment authorId="0" ref="S104">
      <text>
        <t xml:space="preserve">Demos, Ianthe:
2 tix - 3.12.11</t>
      </text>
    </comment>
    <comment authorId="0" ref="N105">
      <text>
        <t xml:space="preserve">ADVERTISING14:
1 tix - 1.29.10</t>
      </text>
    </comment>
    <comment authorId="0" ref="R106">
      <text>
        <t xml:space="preserve">ADVERTISING14:
1 tix</t>
      </text>
    </comment>
    <comment authorId="0" ref="U107">
      <text>
        <t xml:space="preserve">hamlet is dead. no gravity --ianthedemos Friday, November 11, 2011 11:03:26 AM
pool (no water) --ianthedemos Wednesday, October 26, 2011 1:58:06 PM</t>
      </text>
    </comment>
    <comment authorId="0" ref="W107">
      <text>
        <t xml:space="preserve">50 on 12.27.11 --ianthedemos Tuesday, December 27, 2011 10:33:22 PM
ADVERTISING14:
400 - 12.12.09
50 - 7.1.09
250 - 6.28.07</t>
      </text>
    </comment>
    <comment authorId="0" ref="M108">
      <text>
        <t xml:space="preserve">ADVERTISING14:
2 tix - 2.13.09</t>
      </text>
    </comment>
    <comment authorId="0" ref="S109">
      <text>
        <t xml:space="preserve">Demos, Ianthe:
2 tix - 3.13.11</t>
      </text>
    </comment>
    <comment authorId="0" ref="L110">
      <text>
        <t xml:space="preserve">ADVERTISING14:
2 tix - 9.8.06</t>
      </text>
    </comment>
    <comment authorId="0" ref="S111">
      <text>
        <t xml:space="preserve">Demos, Ianthe:
2 tix - 3.12.11</t>
      </text>
    </comment>
    <comment authorId="0" ref="L112">
      <text>
        <t xml:space="preserve">ADVERTISING14:
2 tix - 9.15.06</t>
      </text>
    </comment>
    <comment authorId="0" ref="N114">
      <text>
        <t xml:space="preserve">ADVERTISING14:
2 tix - 1.31.10</t>
      </text>
    </comment>
    <comment authorId="0" ref="L115">
      <text>
        <t xml:space="preserve">ADVERTISING14:
2 tix - 4.27.10</t>
      </text>
    </comment>
    <comment authorId="0" ref="N115">
      <text>
        <t xml:space="preserve">ADVERTISING14:
2 tix - 2.3.10</t>
      </text>
    </comment>
    <comment authorId="0" ref="S116">
      <text>
        <t xml:space="preserve">Demos, Ianthe:
1 tix - 4.1.11</t>
      </text>
    </comment>
    <comment authorId="0" ref="W116">
      <text>
        <t xml:space="preserve">ADVERTISING14:
6.7.10 - 20 
6.27.07 - 27</t>
      </text>
    </comment>
    <comment authorId="0" ref="N119">
      <text>
        <t xml:space="preserve">ADVERTISING14:
2 tix - 2.18.09</t>
      </text>
    </comment>
    <comment authorId="0" ref="L121">
      <text>
        <t xml:space="preserve">ADVERTISING14:
2 tix - 4.21.07</t>
      </text>
    </comment>
    <comment authorId="0" ref="L122">
      <text>
        <t xml:space="preserve">ADVERTISING14:
1 tix - 9.13.06
</t>
      </text>
    </comment>
    <comment authorId="0" ref="L124">
      <text>
        <t xml:space="preserve">ADVERTISING14:
2 tix - 5.5.07</t>
      </text>
    </comment>
    <comment authorId="0" ref="M125">
      <text>
        <t xml:space="preserve">ADVERTISING14:
3 tix - 2.25.09</t>
      </text>
    </comment>
    <comment authorId="0" ref="V125">
      <text>
        <t xml:space="preserve">ADVERTISING14:
2.24.09</t>
      </text>
    </comment>
    <comment authorId="0" ref="N126">
      <text>
        <t xml:space="preserve">ADVERTISING14:
2 tix - 1.14.10</t>
      </text>
    </comment>
    <comment authorId="0" ref="S128">
      <text>
        <t xml:space="preserve">Demos, Ianthe:
6 tix - 3.26.11</t>
      </text>
    </comment>
    <comment authorId="0" ref="N129">
      <text>
        <t xml:space="preserve">ADVERTISING14:
2 tix - 1.29.10</t>
      </text>
    </comment>
    <comment authorId="0" ref="N130">
      <text>
        <t xml:space="preserve">ADVERTISING14:
1 tix - 1.21.10</t>
      </text>
    </comment>
    <comment authorId="0" ref="N131">
      <text>
        <t xml:space="preserve">ADVERTISING14:
2 tix - 1.29.10</t>
      </text>
    </comment>
    <comment authorId="0" ref="N132">
      <text>
        <t xml:space="preserve">ADVERTISING14:
2 tix - 1.30.10</t>
      </text>
    </comment>
    <comment authorId="0" ref="N133">
      <text>
        <t xml:space="preserve">ADVERTISING14:
2 tix - 1.23.10</t>
      </text>
    </comment>
    <comment authorId="0" ref="O135">
      <text>
        <t xml:space="preserve">ADVERTISING14:
2 tix - 4.29.10</t>
      </text>
    </comment>
    <comment authorId="0" ref="W135">
      <text>
        <t xml:space="preserve">ADVERTISING14:
6.7.10</t>
      </text>
    </comment>
    <comment authorId="0" ref="N136">
      <text>
        <t xml:space="preserve">ADVERTISING14:
6 tix - 1.30.10</t>
      </text>
    </comment>
    <comment authorId="0" ref="O136">
      <text>
        <t xml:space="preserve">ADVERTISING14:
4 tix - 4.25.10</t>
      </text>
    </comment>
    <comment authorId="0" ref="S136">
      <text>
        <t xml:space="preserve">Demos, Ianthe:
8 tix - 3.13.11</t>
      </text>
    </comment>
    <comment authorId="0" ref="W136">
      <text>
        <t xml:space="preserve">100 on 12.28.11
 --ianthedemos Thursday, December 29, 2011 12:30:09 PM
ADVERTISING14:
200 - 12.19.10
200 - 12.12.09</t>
      </text>
    </comment>
    <comment authorId="0" ref="M137">
      <text>
        <t xml:space="preserve">ADVERTISING14:
6 tix - 1.6.09</t>
      </text>
    </comment>
    <comment authorId="0" ref="L138">
      <text>
        <t xml:space="preserve">ADVERTISING14:
2 tix - 4.16.07</t>
      </text>
    </comment>
    <comment authorId="0" ref="M138">
      <text>
        <t xml:space="preserve">ADVERTISING14:
2 tix - 3.7.09</t>
      </text>
    </comment>
    <comment authorId="0" ref="N138">
      <text>
        <t xml:space="preserve">ADVERTISING14:
1 tix - 1.20.10</t>
      </text>
    </comment>
    <comment authorId="0" ref="R138">
      <text>
        <t xml:space="preserve">ADVERTISING14:
1 tix - 2.6.10</t>
      </text>
    </comment>
    <comment authorId="0" ref="S138">
      <text>
        <t xml:space="preserve">Demos, Ianthe:
1 tix - 3.12.11</t>
      </text>
    </comment>
    <comment authorId="0" ref="S141">
      <text>
        <t xml:space="preserve">Demos, Ianthe:
2 tix - 3.30.11</t>
      </text>
    </comment>
    <comment authorId="0" ref="S142">
      <text>
        <t xml:space="preserve">Demos, Ianthe:
1 tix - 4.2.11</t>
      </text>
    </comment>
    <comment authorId="0" ref="N143">
      <text>
        <t xml:space="preserve">ADVERTISING14:
1 tix - 1.20.10</t>
      </text>
    </comment>
    <comment authorId="0" ref="S143">
      <text>
        <t xml:space="preserve">Demos, Ianthe:
1 tix - 3.16.11</t>
      </text>
    </comment>
    <comment authorId="0" ref="L144">
      <text>
        <t xml:space="preserve">ADVERTISING14:
2 tix - 5.3.07</t>
      </text>
    </comment>
    <comment authorId="0" ref="N144">
      <text>
        <t xml:space="preserve">ADVERTISING14:
5 tix - 1.21.10</t>
      </text>
    </comment>
    <comment authorId="0" ref="N145">
      <text>
        <t xml:space="preserve">ADVERTISING14:
1 tix - 1.28.10</t>
      </text>
    </comment>
    <comment authorId="0" ref="N146">
      <text>
        <t xml:space="preserve">ADVERTISING14:
3 tix - 1.16.10</t>
      </text>
    </comment>
    <comment authorId="0" ref="W146">
      <text>
        <t xml:space="preserve">Ianthe Demos:
3.14.11</t>
      </text>
    </comment>
    <comment authorId="0" ref="W148">
      <text>
        <t xml:space="preserve">ADVERTISING14:
9.16.11 - 105
9.16.11 - 500
9.14.11 - 210
9.9.11 - 1,050
6.28.11 - 698.31
7.31.11 - 2,073.50
7.28.11 - 50
7.20.11 - 12,500
7.18.11 - 1,100
6.25.11 - 5,510.34
5.16.11 - 1,000
3.16.11 - 137
2.15.11 - 1,250
1.4.10 - 1,500
2.12.10 - 1,400
2.20.10 - 2,500
2.26.10 - 800
3.20.10 - 2,800
4.30.10 - 1,000
5.14.10 - 820
2.4.09 - 1,000
6.30.09 - 500
8.18.09 - 1,950
9.18.09 - 1,000
10.15.09 - 2,650
11.16.09 - 2,500
12.17.09 - 2,100
5.5.08 - 2,000
7.28.08 - 263
9.15.08 - 2,500
9.26.08 - 1,000
10.17.08 - 48.68
11.15.08 - 2,500
12.15.08 - 2,500
1.15.08 - 2,500
4.2.07 - 1,030
4.15.07 - 943.87
5.14.07 - 511.61
2006 - 1,000
Non Tax-deductible:
8.19.11 - 333.49
3.30.11 - 229.41
4.15.10 - 500
4.1.10 - 380
3.5.10 - 1,300
3.3.10 - 30
1.6.10 - 1,000
1.5.10 - 1,970
</t>
      </text>
    </comment>
    <comment authorId="0" ref="N150">
      <text>
        <t xml:space="preserve">ADVERTISING14:
3 tix - 1.31.10</t>
      </text>
    </comment>
    <comment authorId="0" ref="L151">
      <text>
        <t xml:space="preserve">ADVERTISING14:
2 tix - 9.16.06</t>
      </text>
    </comment>
    <comment authorId="0" ref="L152">
      <text>
        <t xml:space="preserve">ADVERTISING14:
2 tix - 4.21.07</t>
      </text>
    </comment>
    <comment authorId="0" ref="S153">
      <text>
        <t xml:space="preserve">Demos, Ianthe:
2 tix - 3.27.11</t>
      </text>
    </comment>
    <comment authorId="0" ref="S154">
      <text>
        <t xml:space="preserve">Demos, Ianthe:
1 tix - 3.18.11</t>
      </text>
    </comment>
    <comment authorId="0" ref="N155">
      <text>
        <t xml:space="preserve">ADVERTISING14:
1 tix - 1.20.10</t>
      </text>
    </comment>
    <comment authorId="0" ref="Q156">
      <text>
        <t xml:space="preserve">ADVERTISING14:
1 tix</t>
      </text>
    </comment>
    <comment authorId="0" ref="R156">
      <text>
        <t xml:space="preserve">ADVERTISING14:
1 tix</t>
      </text>
    </comment>
    <comment authorId="0" ref="O157">
      <text>
        <t xml:space="preserve">ADVERTISING14:
2 tix - 4.23.10</t>
      </text>
    </comment>
    <comment authorId="0" ref="M158">
      <text>
        <t xml:space="preserve">ADVERTISING14:
2 tix - 3.7.09</t>
      </text>
    </comment>
    <comment authorId="0" ref="N158">
      <text>
        <t xml:space="preserve">ADVERTISING14:
2 tix - 1.23.10</t>
      </text>
    </comment>
    <comment authorId="0" ref="M159">
      <text>
        <t xml:space="preserve">ADVERTISING14:
1 tix - 2.21.09</t>
      </text>
    </comment>
    <comment authorId="0" ref="S160">
      <text>
        <t xml:space="preserve">Demos, Ianthe:
2 tix - 4.2.11</t>
      </text>
    </comment>
    <comment authorId="0" ref="S162">
      <text>
        <t xml:space="preserve">Demos, Ianthe:
2 tix - 3.26.11</t>
      </text>
    </comment>
    <comment authorId="0" ref="L163">
      <text>
        <t xml:space="preserve">ADVERTISING14:
2 tix - 9.9.06</t>
      </text>
    </comment>
    <comment authorId="0" ref="M164">
      <text>
        <t xml:space="preserve">ADVERTISING14:
2 tix - 2.14.09</t>
      </text>
    </comment>
    <comment authorId="0" ref="S165">
      <text>
        <t xml:space="preserve">Demos, Ianthe:
4 tix - 4.1.11</t>
      </text>
    </comment>
    <comment authorId="0" ref="S166">
      <text>
        <t xml:space="preserve">Betty Cammisa:
2 tix - 3.11.11</t>
      </text>
    </comment>
    <comment authorId="0" ref="V166">
      <text>
        <t xml:space="preserve">Ianthe Demos:
3.11.2011</t>
      </text>
    </comment>
    <comment authorId="0" ref="S167">
      <text>
        <t xml:space="preserve">Demos, Ianthe:
1 tix - 3.10.11</t>
      </text>
    </comment>
    <comment authorId="0" ref="S168">
      <text>
        <t xml:space="preserve">Demos, Ianthe:
1 ti x - 3.17.11</t>
      </text>
    </comment>
    <comment authorId="0" ref="L169">
      <text>
        <t xml:space="preserve">ADVERTISING14:
1 tix - 4.11.07</t>
      </text>
    </comment>
    <comment authorId="0" ref="M169">
      <text>
        <t xml:space="preserve">ADVERTISING14:
1 tix - 2.21.09</t>
      </text>
    </comment>
    <comment authorId="0" ref="L170">
      <text>
        <t xml:space="preserve">ADVERTISING14:
2 tix - 5.3.07</t>
      </text>
    </comment>
    <comment authorId="0" ref="M171">
      <text>
        <t xml:space="preserve">ADVERTISING14:
3 tix - 3.7.09</t>
      </text>
    </comment>
    <comment authorId="0" ref="N174">
      <text>
        <t xml:space="preserve">ADVERTISING14:
1 tix - 1.31.10</t>
      </text>
    </comment>
    <comment authorId="0" ref="N175">
      <text>
        <t xml:space="preserve">ADVERTISING14:
4 tix - 2.4.10</t>
      </text>
    </comment>
    <comment authorId="0" ref="Q176">
      <text>
        <t xml:space="preserve">ADVERTISING14:
1 tix</t>
      </text>
    </comment>
    <comment authorId="0" ref="N177">
      <text>
        <t xml:space="preserve">ADVERTISING14:
2 tix - 1.23.10</t>
      </text>
    </comment>
    <comment authorId="0" ref="M178">
      <text>
        <t xml:space="preserve">ADVERTISING14:
2 tix - 3.6.09</t>
      </text>
    </comment>
    <comment authorId="0" ref="S179">
      <text>
        <t xml:space="preserve">Demos, Ianthe:
2 tix - 4.2.11</t>
      </text>
    </comment>
    <comment authorId="0" ref="Q182">
      <text>
        <t xml:space="preserve">ADVERTISING14:
1 tix</t>
      </text>
    </comment>
    <comment authorId="0" ref="N183">
      <text>
        <t xml:space="preserve">ADVERTISING14:
2 tix - 1.21.10</t>
      </text>
    </comment>
    <comment authorId="0" ref="S184">
      <text>
        <t xml:space="preserve">Demos, Ianthe:
1 tix - 3.19.11</t>
      </text>
    </comment>
    <comment authorId="0" ref="N185">
      <text>
        <t xml:space="preserve">ADVERTISING14:
1 tix - 1.21.10</t>
      </text>
    </comment>
    <comment authorId="0" ref="X186">
      <text>
        <t xml:space="preserve">$250 on 3.18.12
 --ianthedemos Thursday, March 22, 2012 2:43:03 PM
$100 on 12.25.11
type here --ianthedemos Wednesday, December 28, 2011 4:17:29 PM
Ianthe Demos:
1.15.2011 - $263.46
5.28.11 - 144.21</t>
      </text>
    </comment>
    <comment authorId="0" ref="M187">
      <text>
        <t xml:space="preserve">ADVERTISING14:
2 tix - 2.14.09</t>
      </text>
    </comment>
    <comment authorId="0" ref="L188">
      <text>
        <t xml:space="preserve">ADVERTISING14:
2 tix - 4.18.07</t>
      </text>
    </comment>
    <comment authorId="0" ref="V188">
      <text>
        <t xml:space="preserve">ADVERTISING14:
4.13.07</t>
      </text>
    </comment>
    <comment authorId="0" ref="L189">
      <text>
        <t xml:space="preserve">ADVERTISING14:
2 tix - 4.20.07</t>
      </text>
    </comment>
    <comment authorId="0" ref="L192">
      <text>
        <t xml:space="preserve">ADVERTISING14:
2 tix - 9.9.06</t>
      </text>
    </comment>
    <comment authorId="0" ref="U193">
      <text>
        <t xml:space="preserve">hamlet is dead. no gravity --ianthedemos Friday, November 11, 2011 11:09:36 AM
pool (no water)
life without me --ianthedemos Wednesday, October 26, 2011 1:59:43 PM</t>
      </text>
    </comment>
    <comment authorId="0" ref="W193">
      <text>
        <t xml:space="preserve">12.26.11 --ianthedemos Tuesday, December 27, 2011 10:19:35 PM</t>
      </text>
    </comment>
    <comment authorId="0" ref="L195">
      <text>
        <t xml:space="preserve">ADVERTISING14:
2 tix - 4.11.07</t>
      </text>
    </comment>
    <comment authorId="0" ref="W196">
      <text>
        <t xml:space="preserve">ADVERTISING14:
2.23.10 - 1,000
1.29.09 - 1,000</t>
      </text>
    </comment>
    <comment authorId="0" ref="W197">
      <text>
        <t xml:space="preserve">ADVERTISING14:
2006 - 1,000
2011 - 750</t>
      </text>
    </comment>
    <comment authorId="0" ref="L201">
      <text>
        <t xml:space="preserve">ADVERTISING14:
2 tix - 9.14.06</t>
      </text>
    </comment>
    <comment authorId="0" ref="L202">
      <text>
        <t xml:space="preserve">ADVERTISING14:
2 tix - 4.12.07</t>
      </text>
    </comment>
    <comment authorId="0" ref="N202">
      <text>
        <t xml:space="preserve">ADVERTISING14:
2 tix - 1.29.10</t>
      </text>
    </comment>
    <comment authorId="0" ref="O202">
      <text>
        <t xml:space="preserve">ADVERTISING14:
1 tix - 4.29.10</t>
      </text>
    </comment>
    <comment authorId="0" ref="S202">
      <text>
        <t xml:space="preserve">Demos, Ianthe:
1 tix - 3.26.11</t>
      </text>
    </comment>
    <comment authorId="0" ref="W202">
      <text>
        <t xml:space="preserve">ADVERTISING14:
6.14.07</t>
      </text>
    </comment>
    <comment authorId="0" ref="S203">
      <text>
        <t xml:space="preserve">Demos, Ianthe:
2 tix - 3.25.11</t>
      </text>
    </comment>
    <comment authorId="0" ref="V203">
      <text>
        <t xml:space="preserve">Ianthe Demos:
5.8.11</t>
      </text>
    </comment>
    <comment authorId="0" ref="N204">
      <text>
        <t xml:space="preserve">ADVERTISING14:
1 tix - 1.14.10</t>
      </text>
    </comment>
    <comment authorId="0" ref="Q205">
      <text>
        <t xml:space="preserve">ADVERTISING14:
2 tix</t>
      </text>
    </comment>
    <comment authorId="0" ref="R206">
      <text>
        <t xml:space="preserve">ADVERTISING14:
1 tix</t>
      </text>
    </comment>
    <comment authorId="0" ref="S208">
      <text>
        <t xml:space="preserve">Betty Cammisa:
1 tix - 3.11.11</t>
      </text>
    </comment>
    <comment authorId="0" ref="M211">
      <text>
        <t xml:space="preserve">ADVERTISING14:
2 tix - 2.28.09</t>
      </text>
    </comment>
    <comment authorId="0" ref="L212">
      <text>
        <t xml:space="preserve">ADVERTISING14:
2 tix - 4.28.07</t>
      </text>
    </comment>
    <comment authorId="0" ref="L213">
      <text>
        <t xml:space="preserve">ADVERTISING14:
1 tix - 4.20.07</t>
      </text>
    </comment>
    <comment authorId="0" ref="W214">
      <text>
        <t xml:space="preserve">$100 - 12.6.11 --ianthedemos Tuesday, December 06, 2011 3:53:43 PM</t>
      </text>
    </comment>
    <comment authorId="0" ref="S215">
      <text>
        <t xml:space="preserve">Demos, Ianthe:
2 tix - 3.27.11</t>
      </text>
    </comment>
    <comment authorId="0" ref="N216">
      <text>
        <t xml:space="preserve">ADVERTISING14:
1 tix - 1.14.10</t>
      </text>
    </comment>
    <comment authorId="0" ref="N217">
      <text>
        <t xml:space="preserve">ADVERTISING14:
3 tix - 1.14.10</t>
      </text>
    </comment>
    <comment authorId="0" ref="S218">
      <text>
        <t xml:space="preserve">Demos, Ianthe:
3 tix - 3.26.11</t>
      </text>
    </comment>
    <comment authorId="0" ref="M219">
      <text>
        <t xml:space="preserve">ADVERTISING14:
1 tix - 3.4.09</t>
      </text>
    </comment>
    <comment authorId="0" ref="N219">
      <text>
        <t xml:space="preserve">ADVERTISING14:
1 tix - 1.27.10</t>
      </text>
    </comment>
    <comment authorId="0" ref="O219">
      <text>
        <t xml:space="preserve">ADVERTISING14:
1 tix - 4.23.10</t>
      </text>
    </comment>
    <comment authorId="0" ref="S220">
      <text>
        <t xml:space="preserve">Demos, Ianthe:
3 tix 3.19.11</t>
      </text>
    </comment>
    <comment authorId="0" ref="U220">
      <text>
        <t xml:space="preserve">life without me --ianthedemos Wednesday, October 26, 2011 2:28:53 PM</t>
      </text>
    </comment>
    <comment authorId="0" ref="M221">
      <text>
        <t xml:space="preserve">ADVERTISING14:
4 tix - 2.25.09</t>
      </text>
    </comment>
    <comment authorId="0" ref="N221">
      <text>
        <t xml:space="preserve">ADVERTISING14:
3 tix - 1.22.10</t>
      </text>
    </comment>
    <comment authorId="0" ref="L223">
      <text>
        <t xml:space="preserve">ADVERTISING14:
1 tix - 4.25.07</t>
      </text>
    </comment>
    <comment authorId="0" ref="R226">
      <text>
        <t xml:space="preserve">ADVERTISING14:
1 tix</t>
      </text>
    </comment>
    <comment authorId="0" ref="V226">
      <text>
        <t xml:space="preserve">Demos, Ianthe:
3.6.11</t>
      </text>
    </comment>
    <comment authorId="0" ref="W226">
      <text>
        <t xml:space="preserve">type here --ianthedemos Tuesday, December 06, 2011 3:34:33 PM
ADVERTISING14:
100 - 12.6.11
100 - 12.29.09</t>
      </text>
    </comment>
    <comment authorId="0" ref="L227">
      <text>
        <t xml:space="preserve">ADVERTISING14:
2 tix - 4.27.10</t>
      </text>
    </comment>
    <comment authorId="0" ref="U228">
      <text>
        <t xml:space="preserve">hamlet is dead. no gravity --ianthedemos Friday, November 11, 2011 11:09:15 AM
pool (no water)
 --ianthedemos Wednesday, October 26, 2011 2:02:29 PM</t>
      </text>
    </comment>
    <comment authorId="0" ref="S229">
      <text>
        <t xml:space="preserve">Demos, Ianthe:
1 tix - 3.25.11</t>
      </text>
    </comment>
    <comment authorId="0" ref="N230">
      <text>
        <t xml:space="preserve">ADVERTISING14:
1 tix - 2.4.10</t>
      </text>
    </comment>
    <comment authorId="0" ref="O230">
      <text>
        <t xml:space="preserve">ADVERTISING14:
1 tix - 5.1.10</t>
      </text>
    </comment>
    <comment authorId="0" ref="S231">
      <text>
        <t xml:space="preserve">Demos, Ianthe:
1 tix - 3.17.11</t>
      </text>
    </comment>
    <comment authorId="0" ref="R232">
      <text>
        <t xml:space="preserve">ADVERTISING14:
1 tix</t>
      </text>
    </comment>
    <comment authorId="0" ref="V232">
      <text>
        <t xml:space="preserve">ADVERTISING14:
2.2.10</t>
      </text>
    </comment>
    <comment authorId="0" ref="N233">
      <text>
        <t xml:space="preserve">ADVERTISING14:
1 tix - 1.21.10</t>
      </text>
    </comment>
    <comment authorId="0" ref="L235">
      <text>
        <t xml:space="preserve">ADVERTISING14:
2 tix - 4.25.07</t>
      </text>
    </comment>
    <comment authorId="0" ref="P235">
      <text>
        <t xml:space="preserve">ADVERTISING14:
2 tix</t>
      </text>
    </comment>
    <comment authorId="0" ref="U235">
      <text>
        <t xml:space="preserve">pool (no water) --ianthedemos Wednesday, October 26, 2011 2:03:20 PM</t>
      </text>
    </comment>
    <comment authorId="0" ref="N236">
      <text>
        <t xml:space="preserve">ADVERTISING14:
2 tix - 2.4.10</t>
      </text>
    </comment>
    <comment authorId="0" ref="O236">
      <text>
        <t xml:space="preserve">ADVERTISING14:
1 tix - 4.28.10</t>
      </text>
    </comment>
    <comment authorId="0" ref="S236">
      <text>
        <t xml:space="preserve">Demos, Ianthe:
1 tix - 3.10.11</t>
      </text>
    </comment>
    <comment authorId="0" ref="M238">
      <text>
        <t xml:space="preserve">ADVERTISING14:
2 tix - 3.6.09</t>
      </text>
    </comment>
    <comment authorId="0" ref="L239">
      <text>
        <t xml:space="preserve">ADVERTISING14:
1 tix - 4.21.07</t>
      </text>
    </comment>
    <comment authorId="0" ref="S240">
      <text>
        <t xml:space="preserve">Demos, Ianthe:
2 tix - 3.10.11</t>
      </text>
    </comment>
    <comment authorId="0" ref="N242">
      <text>
        <t xml:space="preserve">ADVERTISING14:
4 tix - 1.22.10</t>
      </text>
    </comment>
    <comment authorId="0" ref="W243">
      <text>
        <t xml:space="preserve">$20 on 12.23.11 --ianthedemos Tuesday, December 27, 2011 10:35:05 PM</t>
      </text>
    </comment>
    <comment authorId="0" ref="W245">
      <text>
        <t xml:space="preserve">$100 on 1.15.2012 type here --ianthedemos Monday, January 23, 2012 10:23:42 AM</t>
      </text>
    </comment>
    <comment authorId="0" ref="N246">
      <text>
        <t xml:space="preserve">ADVERTISING14:
2 tix - 1.29.10</t>
      </text>
    </comment>
    <comment authorId="0" ref="L247">
      <text>
        <t xml:space="preserve">ADVERTISING14:
3 tix - 4.11.07</t>
      </text>
    </comment>
    <comment authorId="0" ref="L248">
      <text>
        <t xml:space="preserve">ADVERTISING14:
1 tix - 9.15.06</t>
      </text>
    </comment>
    <comment authorId="0" ref="W249">
      <text>
        <t xml:space="preserve">ADVERTISING14:
12.24.08</t>
      </text>
    </comment>
    <comment authorId="0" ref="S250">
      <text>
        <t xml:space="preserve">Demos, Ianthe:
2 tix - 3.16.11</t>
      </text>
    </comment>
    <comment authorId="0" ref="N251">
      <text>
        <t xml:space="preserve">ADVERTISING14:
2 tix - 1.29.10</t>
      </text>
    </comment>
    <comment authorId="0" ref="L254">
      <text>
        <t xml:space="preserve">ADVERTISING14:
1 tix - 4.14.07</t>
      </text>
    </comment>
    <comment authorId="0" ref="S255">
      <text>
        <t xml:space="preserve">Demos, Ianthe:
1 tix - 4.2.11</t>
      </text>
    </comment>
    <comment authorId="0" ref="S256">
      <text>
        <t xml:space="preserve">Demos, Ianthe:
1 tix - 3.26.11</t>
      </text>
    </comment>
    <comment authorId="0" ref="L257">
      <text>
        <t xml:space="preserve">ADVERTISING14:
2 tix - 9.16.06</t>
      </text>
    </comment>
    <comment authorId="0" ref="L259">
      <text>
        <t xml:space="preserve">ADVERTISING14:
1 tix - 9.16.06</t>
      </text>
    </comment>
    <comment authorId="0" ref="V259">
      <text>
        <t xml:space="preserve">ADVERTISING14:
9.16.06</t>
      </text>
    </comment>
    <comment authorId="0" ref="W259">
      <text>
        <t xml:space="preserve">ADVERTISING14:
6.24.07</t>
      </text>
    </comment>
    <comment authorId="0" ref="L260">
      <text>
        <t xml:space="preserve">ADVERTISING14:
2 tix - 4.21.07</t>
      </text>
    </comment>
    <comment authorId="0" ref="M260">
      <text>
        <t xml:space="preserve">ADVERTISING14:
4 tix - 2.21.09</t>
      </text>
    </comment>
    <comment authorId="0" ref="M261">
      <text>
        <t xml:space="preserve">ADVERTISING14:
2 tix - 3.6.09</t>
      </text>
    </comment>
    <comment authorId="0" ref="L262">
      <text>
        <t xml:space="preserve">ADVERTISING14:
2 tix - 4.11.07</t>
      </text>
    </comment>
    <comment authorId="0" ref="S265">
      <text>
        <t xml:space="preserve">Demos, Ianthe:
2 tix - 3.24.11</t>
      </text>
    </comment>
    <comment authorId="0" ref="W268">
      <text>
        <t xml:space="preserve">ADVERTISING14:
5.14.07 - 513.05
3.18.11 - 1,220.50</t>
      </text>
    </comment>
    <comment authorId="0" ref="N269">
      <text>
        <t xml:space="preserve">ADVERTISING14:
2 tix - 1.30.10</t>
      </text>
    </comment>
    <comment authorId="0" ref="W269">
      <text>
        <t xml:space="preserve">$20 on 12.23.11 --ianthedemos Wednesday, December 28, 2011 11:09:39 AM</t>
      </text>
    </comment>
    <comment authorId="0" ref="N270">
      <text>
        <t xml:space="preserve">ADVERTISING14:
1 tix - 1.17.10</t>
      </text>
    </comment>
    <comment authorId="0" ref="U271">
      <text>
        <t xml:space="preserve">life without me --ianthedemos Wednesday, October 26, 2011 2:29:52 PM</t>
      </text>
    </comment>
    <comment authorId="0" ref="S272">
      <text>
        <t xml:space="preserve">Demos, Ianthe:
2 tix - 3.25.11</t>
      </text>
    </comment>
    <comment authorId="0" ref="V272">
      <text>
        <t xml:space="preserve">Ianthe Demos:
3.24.11</t>
      </text>
    </comment>
    <comment authorId="0" ref="L273">
      <text>
        <t xml:space="preserve">ADVERTISING14:
4 tix - 9.12.06</t>
      </text>
    </comment>
    <comment authorId="0" ref="S274">
      <text>
        <t xml:space="preserve">Demos, Ianthe:
1 tix - 4.1.11</t>
      </text>
    </comment>
    <comment authorId="0" ref="M275">
      <text>
        <t xml:space="preserve">ADVERTISING14:
2 tix - 3.4.09</t>
      </text>
    </comment>
    <comment authorId="0" ref="W276">
      <text>
        <t xml:space="preserve">type here --ianthedemos Tuesday, December 06, 2011 3:15:43 PM
ADVERTISING14:
500 - 11.29.11
1,500 - 12.27.10
50 - 6.10.10
500 - 12.29.09
500 - 12.29.08
1,000 - 12.3.07</t>
      </text>
    </comment>
    <comment authorId="0" ref="S277">
      <text>
        <t xml:space="preserve">Demos, Ianthe:
1 tix - 3.18.11</t>
      </text>
    </comment>
    <comment authorId="0" ref="N279">
      <text>
        <t xml:space="preserve">ADVERTISING14:
1 tix - 1.29.10</t>
      </text>
    </comment>
    <comment authorId="0" ref="S280">
      <text>
        <t xml:space="preserve">Demos, Ianthe:
1 tix - 3.10.11</t>
      </text>
    </comment>
    <comment authorId="0" ref="S281">
      <text>
        <t xml:space="preserve">Demos, Ianthe:
3 tix - 3.18.11</t>
      </text>
    </comment>
    <comment authorId="0" ref="L282">
      <text>
        <t xml:space="preserve">ADVERTISING14:
Sheepstation benefit
2 tix - 12.30.06</t>
      </text>
    </comment>
    <comment authorId="0" ref="N283">
      <text>
        <t xml:space="preserve">ADVERTISING14:
1 tix - 2.3.10</t>
      </text>
    </comment>
    <comment authorId="0" ref="O286">
      <text>
        <t xml:space="preserve">ADVERTISING14:
1 tix - 4.18.10</t>
      </text>
    </comment>
    <comment authorId="0" ref="O287">
      <text>
        <t xml:space="preserve">ADVERTISING14:
2 tix - 5.1.10</t>
      </text>
    </comment>
    <comment authorId="0" ref="S288">
      <text>
        <t xml:space="preserve">Demos, Ianthe:
1 tix - 4.2.11</t>
      </text>
    </comment>
    <comment authorId="0" ref="S289">
      <text>
        <t xml:space="preserve">Demos, Ianthe:
2 tix - 4.2.11</t>
      </text>
    </comment>
    <comment authorId="0" ref="N290">
      <text>
        <t xml:space="preserve">ADVERTISING14:
1 tix - 1.30.10</t>
      </text>
    </comment>
    <comment authorId="0" ref="N291">
      <text>
        <t xml:space="preserve">ADVERTISING14:
2 tix - 1.30.10</t>
      </text>
    </comment>
    <comment authorId="0" ref="L292">
      <text>
        <t xml:space="preserve">ADVERTISING14:
6 tix - 4.20.07</t>
      </text>
    </comment>
    <comment authorId="0" ref="S293">
      <text>
        <t xml:space="preserve">Demos, Ianthe:
4 tix - 3.19.11</t>
      </text>
    </comment>
    <comment authorId="0" ref="L294">
      <text>
        <t xml:space="preserve">ADVERTISING14:
1 tix - 9.12.06</t>
      </text>
    </comment>
    <comment authorId="0" ref="L295">
      <text>
        <t xml:space="preserve">ADVERTISING14:
5 tix - 9.14.06</t>
      </text>
    </comment>
    <comment authorId="0" ref="M295">
      <text>
        <t xml:space="preserve">ADVERTISING14:
2 tix - 2.14.09</t>
      </text>
    </comment>
    <comment authorId="0" ref="S295">
      <text>
        <t xml:space="preserve">Demos, Ianthe:
4 tix - 3.12.11</t>
      </text>
    </comment>
    <comment authorId="0" ref="V295">
      <text>
        <t xml:space="preserve">ADVERTISING14:
1.20.09 - 20
5.27.11 - 50</t>
      </text>
    </comment>
    <comment authorId="0" ref="W295">
      <text>
        <t xml:space="preserve">$150 on 1.15.12 --ianthedemos Monday, January 23, 2012 10:31:44 AM
Demos, Ianthe:
2.3.11</t>
      </text>
    </comment>
    <comment authorId="0" ref="N297">
      <text>
        <t xml:space="preserve">ADVERTISING14:
2 tix - 1.28.10</t>
      </text>
    </comment>
    <comment authorId="0" ref="L298">
      <text>
        <t xml:space="preserve">ADVERTISING14:
2 tix - 5.4.07</t>
      </text>
    </comment>
    <comment authorId="0" ref="W299">
      <text>
        <t xml:space="preserve">$25 on 12.23.11 --ianthedemos Wednesday, December 28, 2011 11:09:00 AM
ADVERTISING14:
6.7.07</t>
      </text>
    </comment>
    <comment authorId="0" ref="N300">
      <text>
        <t xml:space="preserve">ADVERTISING14:
7 tix - 1.21.10</t>
      </text>
    </comment>
    <comment authorId="0" ref="L301">
      <text>
        <t xml:space="preserve">ADVERTISING14:
2 tix - 9.10.06</t>
      </text>
    </comment>
    <comment authorId="0" ref="N303">
      <text>
        <t xml:space="preserve">ADVERTISING14:
2 tix - 1.27.10</t>
      </text>
    </comment>
    <comment authorId="0" ref="N304">
      <text>
        <t xml:space="preserve">ADVERTISING14:
2 tix - 1.29.10</t>
      </text>
    </comment>
    <comment authorId="0" ref="S304">
      <text>
        <t xml:space="preserve">Demos, Ianthe:
4 tix - 3.16.11</t>
      </text>
    </comment>
    <comment authorId="0" ref="V304">
      <text>
        <t xml:space="preserve">Ianthe Demos:
2.19.2011</t>
      </text>
    </comment>
    <comment authorId="0" ref="S305">
      <text>
        <t xml:space="preserve">Demos, Ianthe:
2 tix - 3.17.11</t>
      </text>
    </comment>
    <comment authorId="0" ref="M306">
      <text>
        <t xml:space="preserve">ADVERTISING14:
2 tix - 2.25.09</t>
      </text>
    </comment>
    <comment authorId="0" ref="N307">
      <text>
        <t xml:space="preserve">ADVERTISING14:
1 tix - 1.28.10</t>
      </text>
    </comment>
    <comment authorId="0" ref="O307">
      <text>
        <t xml:space="preserve">ADVERTISING14:
1 tix - 4.14.10</t>
      </text>
    </comment>
    <comment authorId="0" ref="R307">
      <text>
        <t xml:space="preserve">ADVERTISING14:
1 tix</t>
      </text>
    </comment>
    <comment authorId="0" ref="S307">
      <text>
        <t xml:space="preserve">Demos, Ianthe:
1 tix - 3.10.11</t>
      </text>
    </comment>
    <comment authorId="0" ref="M308">
      <text>
        <t xml:space="preserve">ADVERTISING14:
2 tix - 3.6.09</t>
      </text>
    </comment>
    <comment authorId="0" ref="Q309">
      <text>
        <t xml:space="preserve">ADVERTISING14:
1 tix</t>
      </text>
    </comment>
    <comment authorId="0" ref="V309">
      <text>
        <t xml:space="preserve">ADVERTISING14:
2.19.09</t>
      </text>
    </comment>
    <comment authorId="0" ref="N310">
      <text>
        <t xml:space="preserve">ADVERTISING14:
3 tix - 1.29.10</t>
      </text>
    </comment>
    <comment authorId="0" ref="S311">
      <text>
        <t xml:space="preserve">Demos, Ianthe:
3 tix - 3.27.11</t>
      </text>
    </comment>
    <comment authorId="0" ref="V311">
      <text>
        <t xml:space="preserve">Demos, Ianthe:
2.14.11</t>
      </text>
    </comment>
    <comment authorId="0" ref="W312">
      <text>
        <t xml:space="preserve">ADVERTISING14:
5.28.07</t>
      </text>
    </comment>
    <comment authorId="0" ref="N314">
      <text>
        <t xml:space="preserve">ADVERTISING14:
1 tix - 1.29.10</t>
      </text>
    </comment>
    <comment authorId="0" ref="W314">
      <text>
        <t xml:space="preserve">Ianthe Demos:
7.10.11</t>
      </text>
    </comment>
    <comment authorId="0" ref="M315">
      <text>
        <t xml:space="preserve">ADVERTISING14:
1 tix - 3.6.09</t>
      </text>
    </comment>
    <comment authorId="0" ref="L316">
      <text>
        <t xml:space="preserve">ADVERTISING14:
1 tix - 9.15.06</t>
      </text>
    </comment>
    <comment authorId="0" ref="L317">
      <text>
        <t xml:space="preserve">ADVERTISING14:
1 tix - 9.15.06</t>
      </text>
    </comment>
    <comment authorId="0" ref="S318">
      <text>
        <t xml:space="preserve">Demos, Ianthe:
2 tix - 3.26.11</t>
      </text>
    </comment>
    <comment authorId="0" ref="M319">
      <text>
        <t xml:space="preserve">ADVERTISING14:
2 tix - 2.13.09</t>
      </text>
    </comment>
    <comment authorId="0" ref="S321">
      <text>
        <t xml:space="preserve">Demos, Ianthe:
1 tix - 3.10.11
1 tix - 3.24.11</t>
      </text>
    </comment>
    <comment authorId="0" ref="S322">
      <text>
        <t xml:space="preserve">Betty Cammisa:
1 tix - 3.11.11</t>
      </text>
    </comment>
    <comment authorId="0" ref="L323">
      <text>
        <t xml:space="preserve">ADVERTISING14:
2 tix - 4.11.07</t>
      </text>
    </comment>
    <comment authorId="0" ref="L324">
      <text>
        <t xml:space="preserve">ADVERTISING14:
2 tix - 4.25.07</t>
      </text>
    </comment>
    <comment authorId="0" ref="M327">
      <text>
        <t xml:space="preserve">ADVERTISING14:
2 tix - 3.1.09</t>
      </text>
    </comment>
    <comment authorId="0" ref="N329">
      <text>
        <t xml:space="preserve">ADVERTISING14:
2 tix - 1.30.10</t>
      </text>
    </comment>
    <comment authorId="0" ref="Q329">
      <text>
        <t xml:space="preserve">ADVERTISING14:
2 tix</t>
      </text>
    </comment>
    <comment authorId="0" ref="L330">
      <text>
        <t xml:space="preserve">ADVERTISING14:
2 tix - 9.9.06</t>
      </text>
    </comment>
    <comment authorId="0" ref="N331">
      <text>
        <t xml:space="preserve">ADVERTISING14:
1 tix - 1.30.10</t>
      </text>
    </comment>
    <comment authorId="0" ref="N332">
      <text>
        <t xml:space="preserve">ADVERTISING14:
1 tix - 1.29.10</t>
      </text>
    </comment>
    <comment authorId="0" ref="O333">
      <text>
        <t xml:space="preserve">ADVERTISING14:
1 tix - 4.30.10</t>
      </text>
    </comment>
    <comment authorId="0" ref="N334">
      <text>
        <t xml:space="preserve">ADVERTISING14:
2 tix - 1.27.10</t>
      </text>
    </comment>
    <comment authorId="0" ref="L335">
      <text>
        <t xml:space="preserve">ADVERTISING14:
2 tix - 9.9.06</t>
      </text>
    </comment>
    <comment authorId="0" ref="O336">
      <text>
        <t xml:space="preserve">ADVERTISING14:
1 tix - 4.22.10</t>
      </text>
    </comment>
    <comment authorId="0" ref="M337">
      <text>
        <t xml:space="preserve">ADVERTISING14:
2 tix - 2.28.09</t>
      </text>
    </comment>
    <comment authorId="0" ref="N337">
      <text>
        <t xml:space="preserve">ADVERTISING14:
4 tix - 1.16.10</t>
      </text>
    </comment>
    <comment authorId="0" ref="O337">
      <text>
        <t xml:space="preserve">ADVERTISING14:
2 tix - 4.25.10</t>
      </text>
    </comment>
    <comment authorId="0" ref="Q337">
      <text>
        <t xml:space="preserve">ADVERTISING14:
2 tix</t>
      </text>
    </comment>
    <comment authorId="0" ref="W337">
      <text>
        <t xml:space="preserve">ADVERTISING14:
12.20.09</t>
      </text>
    </comment>
    <comment authorId="0" ref="N338">
      <text>
        <t xml:space="preserve">ADVERTISING14:
1 tix - 2.4.10</t>
      </text>
    </comment>
    <comment authorId="0" ref="S339">
      <text>
        <t xml:space="preserve">Demos, Ianthe:
2 tix - 3.12.11</t>
      </text>
    </comment>
    <comment authorId="0" ref="W339">
      <text>
        <t xml:space="preserve">25 on 12.23.11 --ianthedemos Tuesday, December 27, 2011 10:25:46 PM</t>
      </text>
    </comment>
    <comment authorId="0" ref="L341">
      <text>
        <t xml:space="preserve">ADVERTISING14:
2 tix - 9.12.06</t>
      </text>
    </comment>
    <comment authorId="0" ref="L342">
      <text>
        <t xml:space="preserve">ADVERTISING14:
2 tix - 9.16.06</t>
      </text>
    </comment>
    <comment authorId="0" ref="L343">
      <text>
        <t xml:space="preserve">ADVERTISING14:
3 tix - 9.16.06
4 tix - 4.19.07</t>
      </text>
    </comment>
    <comment authorId="0" ref="N346">
      <text>
        <t xml:space="preserve">ADVERTISING14:
2 tix - 1.23.10</t>
      </text>
    </comment>
    <comment authorId="0" ref="M348">
      <text>
        <t xml:space="preserve">ADVERTISING14:
2 tix - 2.20.09</t>
      </text>
    </comment>
    <comment authorId="0" ref="L350">
      <text>
        <t xml:space="preserve">ADVERTISING14:
2 tix - 4.27.07</t>
      </text>
    </comment>
    <comment authorId="0" ref="L354">
      <text>
        <t xml:space="preserve">ADVERTISING14:
4 tix - 9.15.06</t>
      </text>
    </comment>
    <comment authorId="0" ref="L355">
      <text>
        <t xml:space="preserve">ADVERTISING14:
2 tix - 5.3.07</t>
      </text>
    </comment>
    <comment authorId="0" ref="L358">
      <text>
        <t xml:space="preserve">ADVERTISING14:
2 tix - 4.20.07</t>
      </text>
    </comment>
    <comment authorId="0" ref="S359">
      <text>
        <t xml:space="preserve">Betty Cammisa:
1 tix - 3.11.11</t>
      </text>
    </comment>
    <comment authorId="0" ref="M360">
      <text>
        <t xml:space="preserve">ADVERTISING14:
2 tix - 2.15.09</t>
      </text>
    </comment>
    <comment authorId="0" ref="N362">
      <text>
        <t xml:space="preserve">ADVERTISING14:
3 tix - 2.3.10</t>
      </text>
    </comment>
    <comment authorId="0" ref="L363">
      <text>
        <t xml:space="preserve">ADVERTISING14:
2 tix - 9.16.06</t>
      </text>
    </comment>
    <comment authorId="0" ref="L364">
      <text>
        <t xml:space="preserve">ADVERTISING14:
2 tix - 4.28.07</t>
      </text>
    </comment>
    <comment authorId="0" ref="M365">
      <text>
        <t xml:space="preserve">ADVERTISING14:
4 tix - 2.28.09</t>
      </text>
    </comment>
    <comment authorId="0" ref="Q365">
      <text>
        <t xml:space="preserve">ADVERTISING14:
2 tix</t>
      </text>
    </comment>
    <comment authorId="0" ref="S365">
      <text>
        <t xml:space="preserve">Demos, Ianthe:
5 tix - 3.10.11
3 tix - 3.30.11</t>
      </text>
    </comment>
    <comment authorId="0" ref="N366">
      <text>
        <t xml:space="preserve">ADVERTISING14:
1 tix - 1.14.10</t>
      </text>
    </comment>
    <comment authorId="0" ref="L367">
      <text>
        <t xml:space="preserve">ADVERTISING14:
1 tix - 9.9.06</t>
      </text>
    </comment>
    <comment authorId="0" ref="L368">
      <text>
        <t xml:space="preserve">ADVERTISING14:
2 tix - 9.15.06</t>
      </text>
    </comment>
    <comment authorId="0" ref="M368">
      <text>
        <t xml:space="preserve">ADVERTISING14:
3 tix - 3.6.09</t>
      </text>
    </comment>
    <comment authorId="0" ref="N368">
      <text>
        <t xml:space="preserve">ADVERTISING14:
1 tix - 2.4.10</t>
      </text>
    </comment>
    <comment authorId="0" ref="O368">
      <text>
        <t xml:space="preserve">ADVERTISING14:
1 tix - 4.29.10</t>
      </text>
    </comment>
    <comment authorId="0" ref="W369">
      <text>
        <t xml:space="preserve">100 on 12.26.11 --ianthedemos Tuesday, December 27, 2011 10:21:15 PM
100 - 11.10.11 --ianthedemos Monday, November 14, 2011 2:50:42 PM
Betty Cammisa:
50 on 8.4.11
25 on 12.29.10</t>
      </text>
    </comment>
    <comment authorId="0" ref="X369">
      <text>
        <t xml:space="preserve">Ianthe Demos:
8.4.11</t>
      </text>
    </comment>
    <comment authorId="0" ref="N370">
      <text>
        <t xml:space="preserve">ADVERTISING14:
2 tix - 1.29.10</t>
      </text>
    </comment>
    <comment authorId="0" ref="N371">
      <text>
        <t xml:space="preserve">ADVERTISING14:
1 tix - 2.3.10</t>
      </text>
    </comment>
    <comment authorId="0" ref="M373">
      <text>
        <t xml:space="preserve">ADVERTISING14:
3 tix - 2.14.09</t>
      </text>
    </comment>
    <comment authorId="0" ref="Q373">
      <text>
        <t xml:space="preserve">ADVERTISING14:
3 tix</t>
      </text>
    </comment>
    <comment authorId="0" ref="V373">
      <text>
        <t xml:space="preserve">ADVERTISING14:
2.23.09</t>
      </text>
    </comment>
    <comment authorId="0" ref="S374">
      <text>
        <t xml:space="preserve">Demos, Ianthe:
4 tix - 3.26.11</t>
      </text>
    </comment>
    <comment authorId="0" ref="W374">
      <text>
        <t xml:space="preserve">$100 on 12.23.11 --ianthedemos Tuesday, December 27, 2011 10:32:48 PM
Demos, Ianthe:
12.20.10</t>
      </text>
    </comment>
    <comment authorId="0" ref="L375">
      <text>
        <t xml:space="preserve">ADVERTISING14:
6 tix - 9.9.06</t>
      </text>
    </comment>
    <comment authorId="0" ref="V375">
      <text>
        <t xml:space="preserve">ADVERTISING14:
9.3.06</t>
      </text>
    </comment>
    <comment authorId="0" ref="U377">
      <text>
        <t xml:space="preserve">pool (no water) --ianthedemos Wednesday, October 26, 2011 2:09:17 PM</t>
      </text>
    </comment>
    <comment authorId="0" ref="W380">
      <text>
        <t xml:space="preserve">$25 on 12.29.11
 --ianthedemos Wednesday, January 04, 2012 1:23:52 PM</t>
      </text>
    </comment>
    <comment authorId="0" ref="S381">
      <text>
        <t xml:space="preserve">Demos, Ianthe:
2 tix - 3.20.11</t>
      </text>
    </comment>
    <comment authorId="0" ref="L383">
      <text>
        <t xml:space="preserve">ADVERTISING14:
1 tix - 5.3.07
1 tix - 9.7.06</t>
      </text>
    </comment>
    <comment authorId="0" ref="M384">
      <text>
        <t xml:space="preserve">ADVERTISING14:
1 tix - 2.27.09</t>
      </text>
    </comment>
    <comment authorId="0" ref="S385">
      <text>
        <t xml:space="preserve">Demos, Ianthe:
3.12.11 - 2 tix</t>
      </text>
    </comment>
    <comment authorId="0" ref="M386">
      <text>
        <t xml:space="preserve">ADVERTISING14:
2 tix - 2.15.09</t>
      </text>
    </comment>
    <comment authorId="0" ref="V386">
      <text>
        <t xml:space="preserve">ADVERTISING14:
12.15.08</t>
      </text>
    </comment>
    <comment authorId="0" ref="L387">
      <text>
        <t xml:space="preserve">ADVERTISING14:
2 tix - 4.21.07</t>
      </text>
    </comment>
    <comment authorId="0" ref="N387">
      <text>
        <t xml:space="preserve">ADVERTISING14:
2 tix - 1.24.10</t>
      </text>
    </comment>
    <comment authorId="0" ref="M388">
      <text>
        <t xml:space="preserve">ADVERTISING14:
1 tix - 3.5.09</t>
      </text>
    </comment>
    <comment authorId="0" ref="N389">
      <text>
        <t xml:space="preserve">ADVERTISING14:
1 tix - 1.27.10</t>
      </text>
    </comment>
    <comment authorId="0" ref="N390">
      <text>
        <t xml:space="preserve">ADVERTISING14:
1 tix - 1.29.10</t>
      </text>
    </comment>
    <comment authorId="0" ref="N391">
      <text>
        <t xml:space="preserve">ADVERTISING14:
2 tix - 1.22.10</t>
      </text>
    </comment>
    <comment authorId="0" ref="N392">
      <text>
        <t xml:space="preserve">ADVERTISING14:
1 tix - 2.4.10</t>
      </text>
    </comment>
    <comment authorId="0" ref="L393">
      <text>
        <t xml:space="preserve">ADVERTISING14:
2 tix - 4.28.07</t>
      </text>
    </comment>
    <comment authorId="0" ref="M394">
      <text>
        <t xml:space="preserve">ADVERTISING14:
1 tix 3.4.09</t>
      </text>
    </comment>
    <comment authorId="0" ref="L396">
      <text>
        <t xml:space="preserve">ADVERTISING14:
4 tix - 4.14.07</t>
      </text>
    </comment>
    <comment authorId="0" ref="S397">
      <text>
        <t xml:space="preserve">Demos, Ianthe:
1 tix - 3.31.11</t>
      </text>
    </comment>
    <comment authorId="0" ref="L398">
      <text>
        <t xml:space="preserve">ADVERTISING14:
1 tix - 4.14.07</t>
      </text>
    </comment>
    <comment authorId="0" ref="S399">
      <text>
        <t xml:space="preserve">Demos, Ianthe:
1 tix - 4.2.11</t>
      </text>
    </comment>
    <comment authorId="0" ref="L400">
      <text>
        <t xml:space="preserve">ADVERTISING14:
2 tix - 5.2.07</t>
      </text>
    </comment>
    <comment authorId="0" ref="Q401">
      <text>
        <t xml:space="preserve">ADVERTISING14:
2 tix</t>
      </text>
    </comment>
    <comment authorId="0" ref="V401">
      <text>
        <t xml:space="preserve">ADVERTISING14:
2.19.09</t>
      </text>
    </comment>
    <comment authorId="0" ref="S404">
      <text>
        <t xml:space="preserve">Betty Cammisa:
1 tix - 3.11.11</t>
      </text>
    </comment>
    <comment authorId="0" ref="L405">
      <text>
        <t xml:space="preserve">ADVERTISING14:
2 tix - 5.3.07</t>
      </text>
    </comment>
    <comment authorId="0" ref="O407">
      <text>
        <t xml:space="preserve">ADVERTISING14:
1 tix - 4.28.10</t>
      </text>
    </comment>
    <comment authorId="0" ref="S407">
      <text>
        <t xml:space="preserve">Demos, Ianthe:
4 tix - 3.26.11</t>
      </text>
    </comment>
    <comment authorId="0" ref="S408">
      <text>
        <t xml:space="preserve">Demos, Ianthe:
3 tix - 3.12.11</t>
      </text>
    </comment>
    <comment authorId="0" ref="W408">
      <text>
        <t xml:space="preserve">100 on 12.25.11
Betty Cammisa:
150 on 8.12.11</t>
      </text>
    </comment>
    <comment authorId="0" ref="W409">
      <text>
        <t xml:space="preserve">$100 on 12.23.11 --ianthedemos Tuesday, December 27, 2011 10:31:15 PM</t>
      </text>
    </comment>
    <comment authorId="0" ref="N410">
      <text>
        <t xml:space="preserve">ADVERTISING14:
2 tix - 1.31.10</t>
      </text>
    </comment>
    <comment authorId="0" ref="O410">
      <text>
        <t xml:space="preserve">ADVERTISING14:
1 tix - 4.14.10</t>
      </text>
    </comment>
    <comment authorId="0" ref="V410">
      <text>
        <t xml:space="preserve">ADVERTISING14:
1.25.10</t>
      </text>
    </comment>
    <comment authorId="0" ref="M412">
      <text>
        <t xml:space="preserve">ADVERTISING14:
1 tix - 2.27.09</t>
      </text>
    </comment>
    <comment authorId="0" ref="Q413">
      <text>
        <t xml:space="preserve">ADVERTISING14:
2 tix</t>
      </text>
    </comment>
    <comment authorId="0" ref="L414">
      <text>
        <t xml:space="preserve">ADVERTISING14:
5 tix  - 4.20.07</t>
      </text>
    </comment>
    <comment authorId="0" ref="S415">
      <text>
        <t xml:space="preserve">Demos, Ianthe:
1 tix - 3.18.11</t>
      </text>
    </comment>
    <comment authorId="0" ref="M418">
      <text>
        <t xml:space="preserve">ADVERTISING14:
1 tix - 3.1.09</t>
      </text>
    </comment>
    <comment authorId="0" ref="N419">
      <text>
        <t xml:space="preserve">ADVERTISING14:
4 tix - 1.23.10</t>
      </text>
    </comment>
    <comment authorId="0" ref="S420">
      <text>
        <t xml:space="preserve">Demos, Ianthe:
3 tix - 3.26.11</t>
      </text>
    </comment>
    <comment authorId="0" ref="N421">
      <text>
        <t xml:space="preserve">ADVERTISING14:
1 tix - 1.29.10</t>
      </text>
    </comment>
    <comment authorId="0" ref="N422">
      <text>
        <t xml:space="preserve">ADVERTISING14:
2 tix - 1.27.10</t>
      </text>
    </comment>
    <comment authorId="0" ref="L423">
      <text>
        <t xml:space="preserve">ADVERTISING14:
3 tix - 9.16.06</t>
      </text>
    </comment>
    <comment authorId="0" ref="N424">
      <text>
        <t xml:space="preserve">ADVERTISING14:
7 tix - 1.16.10</t>
      </text>
    </comment>
    <comment authorId="0" ref="S426">
      <text>
        <t xml:space="preserve">Demos, Ianthe:
3 tix - 3.26.11</t>
      </text>
    </comment>
    <comment authorId="0" ref="M427">
      <text>
        <t xml:space="preserve">ADVERTISING14:
2 tix - 3.4.09</t>
      </text>
    </comment>
    <comment authorId="0" ref="Q428">
      <text>
        <t xml:space="preserve">ADVERTISING14:
1 tix</t>
      </text>
    </comment>
    <comment authorId="0" ref="N429">
      <text>
        <t xml:space="preserve">ADVERTISING14:
1 tix - 1.29.10</t>
      </text>
    </comment>
    <comment authorId="0" ref="L430">
      <text>
        <t xml:space="preserve">ADVERTISING14:
5 tix - 4.11.07</t>
      </text>
    </comment>
    <comment authorId="0" ref="M431">
      <text>
        <t xml:space="preserve">ADVERTISING14:
4 tix - 2.21.09</t>
      </text>
    </comment>
    <comment authorId="0" ref="S432">
      <text>
        <t xml:space="preserve">Demos, Ianthe:
1 tix - 3.18.11</t>
      </text>
    </comment>
    <comment authorId="0" ref="W434">
      <text>
        <t xml:space="preserve">Demos, Ianthe:
2.26.12</t>
      </text>
    </comment>
    <comment authorId="0" ref="M435">
      <text>
        <t xml:space="preserve">ADVERTISING14:
3 tix - 2.14.09</t>
      </text>
    </comment>
    <comment authorId="0" ref="L439">
      <text>
        <t xml:space="preserve">ADVERTISING14:
5 tix - 4.13.07</t>
      </text>
    </comment>
    <comment authorId="0" ref="O440">
      <text>
        <t xml:space="preserve">ADVERTISING14:
2 tix - 4.16.10</t>
      </text>
    </comment>
    <comment authorId="0" ref="N441">
      <text>
        <t xml:space="preserve">ADVERTISING14:
1 tix - 1.29.10</t>
      </text>
    </comment>
    <comment authorId="0" ref="N442">
      <text>
        <t xml:space="preserve">ADVERTISING14:
1 tix - 2.3.10</t>
      </text>
    </comment>
    <comment authorId="0" ref="L443">
      <text>
        <t xml:space="preserve">ADVERTISING14:
2 tix - 4.14.07</t>
      </text>
    </comment>
    <comment authorId="0" ref="N444">
      <text>
        <t xml:space="preserve">ADVERTISING14:
1 tix - 1.24.10</t>
      </text>
    </comment>
    <comment authorId="0" ref="S444">
      <text>
        <t xml:space="preserve">Demos, Ianthe:
1 tix - 3.26.11</t>
      </text>
    </comment>
    <comment authorId="0" ref="N447">
      <text>
        <t xml:space="preserve">ADVERTISING14:
2 tix - 2.4.10</t>
      </text>
    </comment>
    <comment authorId="0" ref="L448">
      <text>
        <t xml:space="preserve">ADVERTISING14:
2 tix - 4.11.07</t>
      </text>
    </comment>
    <comment authorId="0" ref="N449">
      <text>
        <t xml:space="preserve">ADVERTISING14:
1 tix - 1.21.10</t>
      </text>
    </comment>
    <comment authorId="0" ref="M451">
      <text>
        <t xml:space="preserve">ADVERTISING14:
1 tix - 3.6.09</t>
      </text>
    </comment>
    <comment authorId="0" ref="N451">
      <text>
        <t xml:space="preserve">ADVERTISING14:
1 tix - 1.23.10</t>
      </text>
    </comment>
    <comment authorId="0" ref="N452">
      <text>
        <t xml:space="preserve">ADVERTISING14:
1 tix - 1.24.10</t>
      </text>
    </comment>
    <comment authorId="0" ref="N453">
      <text>
        <t xml:space="preserve">ADVERTISING14:
1 tix - 2.3.10</t>
      </text>
    </comment>
    <comment authorId="0" ref="W454">
      <text>
        <t xml:space="preserve">100 on 12.26.11 --ianthedemos Tuesday, December 27, 2011 10:20:12 PM
Betty Cammisa:
12.29.10</t>
      </text>
    </comment>
    <comment authorId="0" ref="S455">
      <text>
        <t xml:space="preserve">Betty Cammisa:
1 tix - 3.11.11</t>
      </text>
    </comment>
    <comment authorId="0" ref="M457">
      <text>
        <t xml:space="preserve">ADVERTISING14:
2 tix - 3.7.09</t>
      </text>
    </comment>
    <comment authorId="0" ref="O458">
      <text>
        <t xml:space="preserve">ADVERTISING14:
2 tix - 4.25.10</t>
      </text>
    </comment>
    <comment authorId="0" ref="O459">
      <text>
        <t xml:space="preserve">ADVERTISING14:
1 tix - 4.23.10</t>
      </text>
    </comment>
    <comment authorId="0" ref="O461">
      <text>
        <t xml:space="preserve">ADVERTISING14:
2 tix - 4.18.10</t>
      </text>
    </comment>
    <comment authorId="0" ref="L462">
      <text>
        <t xml:space="preserve">ADVERTISING14:
1 tix - 4.28.07</t>
      </text>
    </comment>
    <comment authorId="0" ref="N463">
      <text>
        <t xml:space="preserve">ADVERTISING14:
1 tix - 1.31.10</t>
      </text>
    </comment>
    <comment authorId="0" ref="O464">
      <text>
        <t xml:space="preserve">ADVERTISING14:
1 tix - 4.17.10</t>
      </text>
    </comment>
    <comment authorId="0" ref="L465">
      <text>
        <t xml:space="preserve">ADVERTISING14:
1 tix - 5.5.07</t>
      </text>
    </comment>
    <comment authorId="0" ref="L466">
      <text>
        <t xml:space="preserve">ADVERTISING14:
2 tix - 4.21.07</t>
      </text>
    </comment>
    <comment authorId="0" ref="M467">
      <text>
        <t xml:space="preserve">ADVERTISING14:
5 tix - 2.22.09</t>
      </text>
    </comment>
    <comment authorId="0" ref="W467">
      <text>
        <t xml:space="preserve">1,000 - 12.14.11 --ianthedemos Thursday, December 22, 2011 4:20:31 PM
ADVERTISING14:
3.1.11 - 1,000
2.3.10 - 1,000
6.22.10 - 200
1.10.08 - 1,000
6.20.07 - 1,000
2006 - 3,000</t>
      </text>
    </comment>
    <comment authorId="0" ref="L470">
      <text>
        <t xml:space="preserve">ADVERTISING14:
2 tix - 9.7.06</t>
      </text>
    </comment>
    <comment authorId="0" ref="N472">
      <text>
        <t xml:space="preserve">ADVERTISING14:
1 tix - 2.4.10</t>
      </text>
    </comment>
    <comment authorId="0" ref="S473">
      <text>
        <t xml:space="preserve">Demos, Ianthe:
1 tix - 3.16.11</t>
      </text>
    </comment>
    <comment authorId="0" ref="M474">
      <text>
        <t xml:space="preserve">ADVERTISING14:
1 tix - 2.13.09</t>
      </text>
    </comment>
    <comment authorId="0" ref="S475">
      <text>
        <t xml:space="preserve">Betty Cammisa:
1 tix - 3.11.11</t>
      </text>
    </comment>
    <comment authorId="0" ref="L476">
      <text>
        <t xml:space="preserve">ADVERTISING14:
3 tix - 9.16.06</t>
      </text>
    </comment>
    <comment authorId="0" ref="M477">
      <text>
        <t xml:space="preserve">ADVERTISING14:
1 tix - 3.6.09</t>
      </text>
    </comment>
    <comment authorId="0" ref="M479">
      <text>
        <t xml:space="preserve">ADVERTISING14:
1 tix - 3.7.09</t>
      </text>
    </comment>
    <comment authorId="0" ref="N480">
      <text>
        <t xml:space="preserve">ADVERTISING14:
2 tix - 2.3.10</t>
      </text>
    </comment>
    <comment authorId="0" ref="O480">
      <text>
        <t xml:space="preserve">ADVERTISING14:
7 tix - 4.28.10</t>
      </text>
    </comment>
    <comment authorId="0" ref="Q480">
      <text>
        <t xml:space="preserve">ADVERTISING14:
1 tix</t>
      </text>
    </comment>
    <comment authorId="0" ref="W480">
      <text>
        <t xml:space="preserve">ADVERTISING14:
6.7.10</t>
      </text>
    </comment>
    <comment authorId="0" ref="S481">
      <text>
        <t xml:space="preserve">Demos, Ianthe:
1 tix - 3.23.11</t>
      </text>
    </comment>
    <comment authorId="0" ref="N482">
      <text>
        <t xml:space="preserve">ADVERTISING14:
1 tix - 1.24.10</t>
      </text>
    </comment>
    <comment authorId="0" ref="O483">
      <text>
        <t xml:space="preserve">ADVERTISING14:
2 tix - 4.18.10</t>
      </text>
    </comment>
    <comment authorId="0" ref="W483">
      <text>
        <t xml:space="preserve">ADVERTISING14:
12.24.08</t>
      </text>
    </comment>
    <comment authorId="0" ref="S484">
      <text>
        <t xml:space="preserve">Demos, Ianthe:
2 tix - 3.10.11</t>
      </text>
    </comment>
    <comment authorId="0" ref="L485">
      <text>
        <t xml:space="preserve">ADVERTISING14:
2 tix - 4.28.07</t>
      </text>
    </comment>
    <comment authorId="0" ref="N486">
      <text>
        <t xml:space="preserve">ADVERTISING14:
2 tix - 1.30.2010</t>
      </text>
    </comment>
    <comment authorId="0" ref="L487">
      <text>
        <t xml:space="preserve">ADVERTISING14:
2 tix - 9.15.06</t>
      </text>
    </comment>
    <comment authorId="0" ref="M487">
      <text>
        <t xml:space="preserve">ADVERTISING14:
2 tix - 4.20.09</t>
      </text>
    </comment>
    <comment authorId="0" ref="W488">
      <text>
        <t xml:space="preserve">Ianthe Demos:
9.17.11 - 400</t>
      </text>
    </comment>
    <comment authorId="0" ref="O489">
      <text>
        <t xml:space="preserve">ADVERTISING14:
2 tix - 4.28.10</t>
      </text>
    </comment>
    <comment authorId="0" ref="O490">
      <text>
        <t xml:space="preserve">ADVERTISING14:
1 tix - 4.16.10</t>
      </text>
    </comment>
    <comment authorId="0" ref="W491">
      <text>
        <t xml:space="preserve">Betty Cammisa:
12.20.2010</t>
      </text>
    </comment>
    <comment authorId="0" ref="L492">
      <text>
        <t xml:space="preserve">ADVERTISING14:
2 tix - 9.7.06</t>
      </text>
    </comment>
    <comment authorId="0" ref="L493">
      <text>
        <t xml:space="preserve">ADVERTISING14:
1 tix - 4.11.07</t>
      </text>
    </comment>
    <comment authorId="0" ref="S494">
      <text>
        <t xml:space="preserve">Demos, Ianthe:
2 tix - 3.10.11</t>
      </text>
    </comment>
    <comment authorId="0" ref="N495">
      <text>
        <t xml:space="preserve">ADVERTISING14:
3 tix - 1.29.10</t>
      </text>
    </comment>
    <comment authorId="0" ref="L496">
      <text>
        <t xml:space="preserve">ADVERTISING14:
1 tix - 5.4.07</t>
      </text>
    </comment>
    <comment authorId="0" ref="N497">
      <text>
        <t xml:space="preserve">ADVERTISING14:
2 tix - 1.23.10</t>
      </text>
    </comment>
    <comment authorId="0" ref="S498">
      <text>
        <t xml:space="preserve">Demos, Ianthe:
2 tix - 3.16.11</t>
      </text>
    </comment>
    <comment authorId="0" ref="W498">
      <text>
        <t xml:space="preserve">ADVERTISING14:
12.31.10 - 5,000
1.15.10 - 1,000
2.3.10 - 5,000
5.22.08 - 7,000
2006 - 4,500</t>
      </text>
    </comment>
    <comment authorId="0" ref="N499">
      <text>
        <t xml:space="preserve">ADVERTISING14:
2 tix - 1.22.10</t>
      </text>
    </comment>
    <comment authorId="0" ref="L500">
      <text>
        <t xml:space="preserve">ADVERTISING14:
1 tix - 5.3.07</t>
      </text>
    </comment>
    <comment authorId="0" ref="S501">
      <text>
        <t xml:space="preserve">Demos, Ianthe:
2 tix 3.19.11</t>
      </text>
    </comment>
    <comment authorId="0" ref="P503">
      <text>
        <t xml:space="preserve">ADVERTISING14:
1 tix</t>
      </text>
    </comment>
    <comment authorId="0" ref="L504">
      <text>
        <t xml:space="preserve">ADVERTISING14:
9.9.06</t>
      </text>
    </comment>
    <comment authorId="0" ref="M506">
      <text>
        <t xml:space="preserve">ADVERTISING14:
2 tix - 2.21.09</t>
      </text>
    </comment>
    <comment authorId="0" ref="L507">
      <text>
        <t xml:space="preserve">ADVERTISING14:
1 tix - 4.12.07</t>
      </text>
    </comment>
    <comment authorId="0" ref="L508">
      <text>
        <t xml:space="preserve">ADVERTISING14:
2 tix - 4.11.07</t>
      </text>
    </comment>
    <comment authorId="0" ref="L509">
      <text>
        <t xml:space="preserve">ADVERTISING14:
2 tix - 4.14.07</t>
      </text>
    </comment>
    <comment authorId="0" ref="U510">
      <text>
        <t xml:space="preserve">life without me --ianthedemos Wednesday, October 26, 2011 2:34:47 PM</t>
      </text>
    </comment>
    <comment authorId="0" ref="L512">
      <text>
        <t xml:space="preserve">ADVERTISING14:
2 tix - 5.3.07</t>
      </text>
    </comment>
    <comment authorId="0" ref="L513">
      <text>
        <t xml:space="preserve">ADVERTISING14:
2 tix - 9.15.06</t>
      </text>
    </comment>
    <comment authorId="0" ref="W514">
      <text>
        <t xml:space="preserve">ADVERTISING14:
1.3.2010</t>
      </text>
    </comment>
    <comment authorId="0" ref="M515">
      <text>
        <t xml:space="preserve">ADVERTISING14:
2 tix - 3.4.09</t>
      </text>
    </comment>
    <comment authorId="0" ref="S515">
      <text>
        <t xml:space="preserve">Demos, Ianthe:
1 tix - 3.30.11</t>
      </text>
    </comment>
    <comment authorId="0" ref="L519">
      <text>
        <t xml:space="preserve">ADVERTISING14:
1 tix - 9.10.06</t>
      </text>
    </comment>
    <comment authorId="0" ref="W519">
      <text>
        <t xml:space="preserve">25 on 12.23.11 --ianthedemos Tuesday, December 27, 2011 10:26:21 PM
ADVERTISING14:
35 - 7.16.09
25 - 12.2.2010</t>
      </text>
    </comment>
    <comment authorId="0" ref="M520">
      <text>
        <t xml:space="preserve">ADVERTISING14:
2 tix - 2.22.09</t>
      </text>
    </comment>
    <comment authorId="0" ref="N520">
      <text>
        <t xml:space="preserve">ADVERTISING14:
2 tix - 1.17.10</t>
      </text>
    </comment>
    <comment authorId="0" ref="O520">
      <text>
        <t xml:space="preserve">ADVERTISING14:
2 tix - 4.16.10</t>
      </text>
    </comment>
    <comment authorId="0" ref="P520">
      <text>
        <t xml:space="preserve">ADVERTISING14:
2 tix </t>
      </text>
    </comment>
    <comment authorId="0" ref="R520">
      <text>
        <t xml:space="preserve">ADVERTISING14:
2 tix</t>
      </text>
    </comment>
    <comment authorId="0" ref="S520">
      <text>
        <t xml:space="preserve">Demos, Ianthe:
2 tix - 3.13.11</t>
      </text>
    </comment>
    <comment authorId="0" ref="V520">
      <text>
        <t xml:space="preserve">$100 - 12.7.11 --ianthedemos Tuesday, December 13, 2011 2:52:05 PM
ADVERTISING14:
20 - 12.6.09
50 - 10.4.10
50 - 3.13.11
75 - 3.26.11</t>
      </text>
    </comment>
    <comment authorId="0" ref="W520">
      <text>
        <t xml:space="preserve">ADVERTISING14:
1.17.09</t>
      </text>
    </comment>
    <comment authorId="0" ref="L522">
      <text>
        <t xml:space="preserve">ADVERTISING14:
2 tix - 4.14.07</t>
      </text>
    </comment>
    <comment authorId="0" ref="L523">
      <text>
        <t xml:space="preserve">ADVERTISING14:
3 tix - 4.28.07</t>
      </text>
    </comment>
    <comment authorId="0" ref="N524">
      <text>
        <t xml:space="preserve">ADVERTISING14:
1 tix - 1.30.10</t>
      </text>
    </comment>
    <comment authorId="0" ref="N525">
      <text>
        <t xml:space="preserve">ADVERTISING14:
2 tix - 1.27.10</t>
      </text>
    </comment>
    <comment authorId="0" ref="M526">
      <text>
        <t xml:space="preserve">ADVERTISING14:
1 tix - 3.7.09</t>
      </text>
    </comment>
    <comment authorId="0" ref="N527">
      <text>
        <t xml:space="preserve">ADVERTISING14:
1 tix 1.31.10</t>
      </text>
    </comment>
    <comment authorId="0" ref="R527">
      <text>
        <t xml:space="preserve">ADVERTISING14:
1 tix</t>
      </text>
    </comment>
    <comment authorId="0" ref="S527">
      <text>
        <t xml:space="preserve">Demos, Ianthe:
1 tix - 3.13.11</t>
      </text>
    </comment>
    <comment authorId="0" ref="V527">
      <text>
        <t xml:space="preserve">ADVERTISING14:
1.20.10</t>
      </text>
    </comment>
    <comment authorId="0" ref="M528">
      <text>
        <t xml:space="preserve">ADVERTISING14:
2 tix - 3.7.09</t>
      </text>
    </comment>
    <comment authorId="0" ref="Q528">
      <text>
        <t xml:space="preserve">ADVERTISING14:
4 tix </t>
      </text>
    </comment>
    <comment authorId="0" ref="R528">
      <text>
        <t xml:space="preserve">ADVERTISING14:
1 tix</t>
      </text>
    </comment>
    <comment authorId="0" ref="S528">
      <text>
        <t xml:space="preserve">Demos, Ianthe:
1 tix - 3.12.11</t>
      </text>
    </comment>
    <comment authorId="0" ref="V528">
      <text>
        <t xml:space="preserve">ADVERTISING14:
2.3.10</t>
      </text>
    </comment>
    <comment authorId="0" ref="W528">
      <text>
        <t xml:space="preserve">250 on 12.31.11 --ianthedemos Tuesday, January 03, 2012 5:09:11 PM
ADVERTISING14:
250 - 12.31.09
50 - 7.1.09</t>
      </text>
    </comment>
    <comment authorId="0" ref="L529">
      <text>
        <t xml:space="preserve">ADVERTISING14:
2 tix - 5.2.07</t>
      </text>
    </comment>
    <comment authorId="0" ref="U530">
      <text>
        <t xml:space="preserve">hamlet is dead. no gravity --ianthedemos Friday, November 11, 2011 11:10:05 AM
pool (no water) --ianthedemos Wednesday, October 26, 2011 2:11:50 PM</t>
      </text>
    </comment>
    <comment authorId="0" ref="S532">
      <text>
        <t xml:space="preserve">Demos, Ianthe:
2 tix - 3.18.11</t>
      </text>
    </comment>
    <comment authorId="0" ref="L533">
      <text>
        <t xml:space="preserve">ADVERTISING14:
2 tix - 4.28.07</t>
      </text>
    </comment>
    <comment authorId="0" ref="N534">
      <text>
        <t xml:space="preserve">ADVERTISING14:
2 tix - 2.4.10</t>
      </text>
    </comment>
    <comment authorId="0" ref="R535">
      <text>
        <t xml:space="preserve">ADVERTISING14:
2 tix</t>
      </text>
    </comment>
    <comment authorId="0" ref="S537">
      <text>
        <t xml:space="preserve">Demos, Ianthe:
1 tix - 3.25.11</t>
      </text>
    </comment>
    <comment authorId="0" ref="M540">
      <text>
        <t xml:space="preserve">ADVERTISING14:
1 tix - 3.7.09</t>
      </text>
    </comment>
    <comment authorId="0" ref="N540">
      <text>
        <t xml:space="preserve">ADVERTISING14:
1 tix - 1.30.09</t>
      </text>
    </comment>
    <comment authorId="0" ref="S540">
      <text>
        <t xml:space="preserve">Demos, Ianthe:
1 tix - 3.24.11</t>
      </text>
    </comment>
    <comment authorId="0" ref="M542">
      <text>
        <t xml:space="preserve">ADVERTISING14:
2 tix - 2.21.09</t>
      </text>
    </comment>
    <comment authorId="0" ref="L543">
      <text>
        <t xml:space="preserve">ADVERTISING14:
4 tix - 9.13.07
4 tix - 4.26.07</t>
      </text>
    </comment>
    <comment authorId="0" ref="N543">
      <text>
        <t xml:space="preserve">ADVERTISING14:
4 tix - 1.16.10</t>
      </text>
    </comment>
    <comment authorId="0" ref="Q543">
      <text>
        <t xml:space="preserve">ADVERTISING14:
2 tix</t>
      </text>
    </comment>
    <comment authorId="0" ref="R543">
      <text>
        <t xml:space="preserve">ADVERTISING14:
2 tix</t>
      </text>
    </comment>
    <comment authorId="0" ref="S543">
      <text>
        <t xml:space="preserve">Demos, Ianthe:
2 tix - 3.13.11</t>
      </text>
    </comment>
    <comment authorId="0" ref="V543">
      <text>
        <t xml:space="preserve">ADVERTISING14:
4.17.07</t>
      </text>
    </comment>
    <comment authorId="0" ref="W543">
      <text>
        <t xml:space="preserve">ADVERTISING14:
9.1.09 - 1,000
7.6.11 - 1,000</t>
      </text>
    </comment>
    <comment authorId="0" ref="M544">
      <text>
        <t xml:space="preserve">ADVERTISING14:
2 tix - 2.21.09</t>
      </text>
    </comment>
    <comment authorId="0" ref="S547">
      <text>
        <t xml:space="preserve">Demos, Ianthe:
1 tix - 3.25.11</t>
      </text>
    </comment>
    <comment authorId="0" ref="S550">
      <text>
        <t xml:space="preserve">Betty Cammisa:
1 tix - 3.11.11</t>
      </text>
    </comment>
    <comment authorId="0" ref="U550">
      <text>
        <t xml:space="preserve">hamlet is dead. no gravity --ianthedemos Friday, November 11, 2011 11:11:04 AM</t>
      </text>
    </comment>
    <comment authorId="0" ref="N552">
      <text>
        <t xml:space="preserve">ADVERTISING14:
1 tix - 1.24.10</t>
      </text>
    </comment>
    <comment authorId="0" ref="W553">
      <text>
        <t xml:space="preserve">Demos, Ianthe:
1.17.11</t>
      </text>
    </comment>
    <comment authorId="0" ref="Q554">
      <text>
        <t xml:space="preserve">ADVERTISING14:
2 tix </t>
      </text>
    </comment>
    <comment authorId="0" ref="R554">
      <text>
        <t xml:space="preserve">ADVERTISING14:
2 tix</t>
      </text>
    </comment>
    <comment authorId="0" ref="V554">
      <text>
        <t xml:space="preserve">ADVERTISING14:
$5 - 12.21.06
$10 - 2.17.09
$5 - 2.1.10</t>
      </text>
    </comment>
    <comment authorId="0" ref="W554">
      <text>
        <t xml:space="preserve">250 - 3.7.12 --ianthedemos Monday, March 12, 2012 12:17:13 PM
type here --ianthedemos Monday, December 05, 2011 6:09:54 PM
ADVERTISING14:
50 - 11.7.11
100 - 7.27.11
20 - 3.12.2011
30 - 12.20.2010
40 - 6.7.10
50 - 4.20.11
100 - 4.1.10
50 - 1.29.10
25 - 7.1.09
25 - 6.26.09
25 - 12.15.08
40 - 6.1.07</t>
      </text>
    </comment>
    <comment authorId="0" ref="N555">
      <text>
        <t xml:space="preserve">ADVERTISING14:
1 tix - 1.31.10</t>
      </text>
    </comment>
    <comment authorId="0" ref="N556">
      <text>
        <t xml:space="preserve">ADVERTISING14:
1 tix - 1.23.10</t>
      </text>
    </comment>
    <comment authorId="0" ref="O556">
      <text>
        <t xml:space="preserve">ADVERTISING14:
1 tix - 4.29.10</t>
      </text>
    </comment>
    <comment authorId="0" ref="N557">
      <text>
        <t xml:space="preserve">ADVERTISING14:
3 tix - 1.27.10</t>
      </text>
    </comment>
    <comment authorId="0" ref="S557">
      <text>
        <t xml:space="preserve">Demos, Ianthe:
8 tix - 3.31.11</t>
      </text>
    </comment>
    <comment authorId="0" ref="V557">
      <text>
        <t xml:space="preserve">Demos, Ianthe:
3.31.11</t>
      </text>
    </comment>
    <comment authorId="0" ref="S558">
      <text>
        <t xml:space="preserve">Demos, Ianthe:
1 tix - 4.2.11</t>
      </text>
    </comment>
    <comment authorId="0" ref="N559">
      <text>
        <t xml:space="preserve">ADVERTISING14:
1 tix - 2.3.10</t>
      </text>
    </comment>
    <comment authorId="0" ref="L560">
      <text>
        <t xml:space="preserve">ADVERTISING14:
2 tix - 9.15.06</t>
      </text>
    </comment>
    <comment authorId="0" ref="N561">
      <text>
        <t xml:space="preserve">ADVERTISING14:
2 tix - 1.24.10</t>
      </text>
    </comment>
    <comment authorId="0" ref="W562">
      <text>
        <t xml:space="preserve">ADVERTISING14:
6.7.10</t>
      </text>
    </comment>
    <comment authorId="0" ref="S564">
      <text>
        <t xml:space="preserve">Demos, Ianthe:
1 tix 4.2.11</t>
      </text>
    </comment>
    <comment authorId="0" ref="L565">
      <text>
        <t xml:space="preserve">ADVERTISING14:
2 tix - 4.20.07</t>
      </text>
    </comment>
    <comment authorId="0" ref="U567">
      <text>
        <t xml:space="preserve">pool (no water) --ianthedemos Wednesday, October 26, 2011 2:12:46 PM</t>
      </text>
    </comment>
    <comment authorId="0" ref="S568">
      <text>
        <t xml:space="preserve">Demos, Ianthe:
1 tix - 3.10.11</t>
      </text>
    </comment>
    <comment authorId="0" ref="S570">
      <text>
        <t xml:space="preserve">Betty Cammisa:
2 tix - 3.11.11</t>
      </text>
    </comment>
    <comment authorId="0" ref="L571">
      <text>
        <t xml:space="preserve">ADVERTISING14:
2 tix - 4.20.07</t>
      </text>
    </comment>
    <comment authorId="0" ref="M572">
      <text>
        <t xml:space="preserve">ADVERTISING14:
1 tix - 2.20.09</t>
      </text>
    </comment>
    <comment authorId="0" ref="N572">
      <text>
        <t xml:space="preserve">ADVERTISING14:
1 tix - 1.30.10</t>
      </text>
    </comment>
    <comment authorId="0" ref="O572">
      <text>
        <t xml:space="preserve">ADVERTISING14:
2 tix - 4.23.10</t>
      </text>
    </comment>
    <comment authorId="0" ref="P572">
      <text>
        <t xml:space="preserve">ADVERTISING14:
1 tix</t>
      </text>
    </comment>
    <comment authorId="0" ref="Q572">
      <text>
        <t xml:space="preserve">ADVERTISING14:
2 tix</t>
      </text>
    </comment>
    <comment authorId="0" ref="W572">
      <text>
        <t xml:space="preserve">$100 on 12.8.11 --ianthedemos Tuesday, December 13, 2011 3:07:25 PM</t>
      </text>
    </comment>
    <comment authorId="0" ref="N574">
      <text>
        <t xml:space="preserve">ADVERTISING14:
3 tix - 1.16.10</t>
      </text>
    </comment>
    <comment authorId="0" ref="R574">
      <text>
        <t xml:space="preserve">ADVERTISING14:
1 tix</t>
      </text>
    </comment>
    <comment authorId="0" ref="S574">
      <text>
        <t xml:space="preserve">Demos, Ianthe:
1 tix - 3.10.11</t>
      </text>
    </comment>
    <comment authorId="0" ref="N575">
      <text>
        <t xml:space="preserve">ADVERTISING14:
1 tix - 1.30.10</t>
      </text>
    </comment>
    <comment authorId="0" ref="N576">
      <text>
        <t xml:space="preserve">ADVERTISING14:
3 tix - 1.31.10</t>
      </text>
    </comment>
    <comment authorId="0" ref="N577">
      <text>
        <t xml:space="preserve">ADVERTISING14:
2 tix - 1.28.10</t>
      </text>
    </comment>
    <comment authorId="0" ref="V577">
      <text>
        <t xml:space="preserve">ADVERTISING14:
1.28.10</t>
      </text>
    </comment>
    <comment authorId="0" ref="N579">
      <text>
        <t xml:space="preserve">ADVERTISING14:
1 tix - 1.14.10</t>
      </text>
    </comment>
    <comment authorId="0" ref="N583">
      <text>
        <t xml:space="preserve">ADVERTISING14:
1 tix - 1.14.10</t>
      </text>
    </comment>
    <comment authorId="0" ref="L584">
      <text>
        <t xml:space="preserve">ADVERTISING14:
3 tix - 4.18.07</t>
      </text>
    </comment>
    <comment authorId="0" ref="M585">
      <text>
        <t xml:space="preserve">ADVERTISING14:
2 tix - 3.7.09</t>
      </text>
    </comment>
    <comment authorId="0" ref="N586">
      <text>
        <t xml:space="preserve">ADVERTISING14:
2 tix - 1.16.10</t>
      </text>
    </comment>
    <comment authorId="0" ref="S586">
      <text>
        <t xml:space="preserve">Demos, Ianthe:
1 tix - 3.27.11</t>
      </text>
    </comment>
    <comment authorId="0" ref="V586">
      <text>
        <t xml:space="preserve">ADVERTISING14:
1.16.10 - $5
3.27.11 - $5</t>
      </text>
    </comment>
    <comment authorId="0" ref="W586">
      <text>
        <t xml:space="preserve">12.31.11 --ianthedemos Tuesday, January 03, 2012 5:11:07 PM</t>
      </text>
    </comment>
    <comment authorId="0" ref="P587">
      <text>
        <t xml:space="preserve">ADVERTISING14:
1 tix</t>
      </text>
    </comment>
    <comment authorId="0" ref="L588">
      <text>
        <t xml:space="preserve">ADVERTISING14:
2 tix - 4.11.07</t>
      </text>
    </comment>
    <comment authorId="0" ref="L589">
      <text>
        <t xml:space="preserve">ADVERTISING14:
2 tix - 4.11.07</t>
      </text>
    </comment>
    <comment authorId="0" ref="N590">
      <text>
        <t xml:space="preserve">ADVERTISING14:
2 tix - 1.17.10</t>
      </text>
    </comment>
    <comment authorId="0" ref="V590">
      <text>
        <t xml:space="preserve">ADVERTISING14:
1.14.10</t>
      </text>
    </comment>
    <comment authorId="0" ref="O592">
      <text>
        <t xml:space="preserve">ADVERTISING14:
1 tix - 4.23.10</t>
      </text>
    </comment>
    <comment authorId="0" ref="L593">
      <text>
        <t xml:space="preserve">ADVERTISING14:
2 tix - 9.9.06</t>
      </text>
    </comment>
    <comment authorId="0" ref="N594">
      <text>
        <t xml:space="preserve">ADVERTISING14:
1 tix - 1.28.10</t>
      </text>
    </comment>
    <comment authorId="0" ref="S595">
      <text>
        <t xml:space="preserve">Demos, Ianthe:
1 tix - 3.17.11</t>
      </text>
    </comment>
    <comment authorId="0" ref="M596">
      <text>
        <t xml:space="preserve">ADVERTISING14:
2 tix - 3.6.09</t>
      </text>
    </comment>
    <comment authorId="0" ref="M598">
      <text>
        <t xml:space="preserve">ADVERTISING14:
2 tix - 3.1.09</t>
      </text>
    </comment>
    <comment authorId="0" ref="O598">
      <text>
        <t xml:space="preserve">ADVERTISING14:
2 tix - 4.29.10</t>
      </text>
    </comment>
    <comment authorId="0" ref="W598">
      <text>
        <t xml:space="preserve">$50 on 12.22.11 --ianthedemos Tuesday, December 27, 2011 10:35:39 PM
ADVERTISING14:
6.7.10</t>
      </text>
    </comment>
    <comment authorId="0" ref="S599">
      <text>
        <t xml:space="preserve">Demos, Ianthe:
1 tix - 3.30.11</t>
      </text>
    </comment>
    <comment authorId="0" ref="S600">
      <text>
        <t xml:space="preserve">Demos, Ianthe:
2 tix - 3.26.11</t>
      </text>
    </comment>
    <comment authorId="0" ref="W602">
      <text>
        <t xml:space="preserve">Demos, Ianthe:
$50 - 10.19.11</t>
      </text>
    </comment>
    <comment authorId="0" ref="U604">
      <text>
        <t xml:space="preserve">pool (no water) --ianthedemos Wednesday, October 26, 2011 2:04:55 PM</t>
      </text>
    </comment>
    <comment authorId="0" ref="U605">
      <text>
        <t xml:space="preserve">pool (no water) --ianthedemos Wednesday, October 26, 2011 2:06:54 PM</t>
      </text>
    </comment>
    <comment authorId="0" ref="U606">
      <text>
        <t xml:space="preserve">pool (no water) --ianthedemos Wednesday, October 26, 2011 2:08:11 PM</t>
      </text>
    </comment>
    <comment authorId="0" ref="U607">
      <text>
        <t xml:space="preserve">pool (no water) --ianthedemos Wednesday, October 26, 2011 2:10:51 PM</t>
      </text>
    </comment>
    <comment authorId="0" ref="U608">
      <text>
        <t xml:space="preserve">hamlet is dead. no gravity --ianthedemos Friday, November 11, 2011 11:11:34 AM
pool (no water) --ianthedemos Wednesday, October 26, 2011 2:14:08 PM</t>
      </text>
    </comment>
    <comment authorId="0" ref="U609">
      <text>
        <t xml:space="preserve">Pool (no water)
 --ianthedemos Wednesday, October 26, 2011 2:16:47 PM</t>
      </text>
    </comment>
    <comment authorId="0" ref="U610">
      <text>
        <t xml:space="preserve">pool (no water) --ianthedemos Wednesday, October 26, 2011 2:18:09 PM</t>
      </text>
    </comment>
    <comment authorId="0" ref="W610">
      <text>
        <t xml:space="preserve">$20 on 12.27.11 --ianthedemos Tuesday, December 27, 2011 10:36:14 PM</t>
      </text>
    </comment>
    <comment authorId="0" ref="U611">
      <text>
        <t xml:space="preserve">pool (no water) --ianthedemos Wednesday, October 26, 2011 2:19:39 PM</t>
      </text>
    </comment>
    <comment authorId="0" ref="U612">
      <text>
        <t xml:space="preserve">pool (no water) --ianthedemos Wednesday, October 26, 2011 2:21:17 PM</t>
      </text>
    </comment>
    <comment authorId="0" ref="U613">
      <text>
        <t xml:space="preserve">hamlet is dead. no gravity --ianthedemos Friday, November 11, 2011 11:08:50 AM
pool (no water)
 --ianthedemos Wednesday, October 26, 2011 2:26:53 PM</t>
      </text>
    </comment>
    <comment authorId="0" ref="U614">
      <text>
        <t xml:space="preserve">hamlet is dead. no gravity --ianthedemos Friday, November 11, 2011 11:12:05 AM
pool (no water) --ianthedemos Wednesday, October 26, 2011 2:28:09 PM</t>
      </text>
    </comment>
    <comment authorId="0" ref="U615">
      <text>
        <t xml:space="preserve">life without me --ianthedemos Wednesday, October 26, 2011 2:31:07 PM</t>
      </text>
    </comment>
    <comment authorId="0" ref="U616">
      <text>
        <t xml:space="preserve">life without me --ianthedemos Wednesday, October 26, 2011 2:32:49 PM</t>
      </text>
    </comment>
    <comment authorId="0" ref="U617">
      <text>
        <t xml:space="preserve">hamlet is dead. no gravity --ianthedemos Friday, November 11, 2011 11:08:17 AM
life without me --ianthedemos Wednesday, October 26, 2011 2:34:13 PM</t>
      </text>
    </comment>
    <comment authorId="0" ref="U618">
      <text>
        <t xml:space="preserve">life without me --ianthedemos Wednesday, October 26, 2011 2:37:20 PM</t>
      </text>
    </comment>
    <comment authorId="0" ref="U619">
      <text>
        <t xml:space="preserve">life without me --ianthedemos Wednesday, October 26, 2011 2:38:57 PM</t>
      </text>
    </comment>
    <comment authorId="0" ref="U620">
      <text>
        <t xml:space="preserve">hamlet is dead. no gravity --ianthedemos Friday, November 11, 2011 11:01:36 AM</t>
      </text>
    </comment>
    <comment authorId="0" ref="U621">
      <text>
        <t xml:space="preserve">hamlet is dead. no gravity --ianthedemos Friday, November 11, 2011 11:15:45 AM</t>
      </text>
    </comment>
    <comment authorId="0" ref="U622">
      <text>
        <t xml:space="preserve">hamlet is dead. no gravity --ianthedemos Friday, November 11, 2011 11:17:17 AM</t>
      </text>
    </comment>
    <comment authorId="0" ref="U623">
      <text>
        <t xml:space="preserve">hamlet is dead. no gravity --ianthedemos Friday, November 11, 2011 11:18:43 AM</t>
      </text>
    </comment>
    <comment authorId="0" ref="U624">
      <text>
        <t xml:space="preserve">hamlet is dead. no gravity --ianthedemos Friday, November 11, 2011 11:19:57 AM</t>
      </text>
    </comment>
    <comment authorId="0" ref="W625">
      <text>
        <t xml:space="preserve">12.6.11 - $50
 --ianthedemos Wednesday, December 07, 2011 12:55:19 PM</t>
      </text>
    </comment>
    <comment authorId="0" ref="W626">
      <text>
        <t xml:space="preserve">12.6.11 - $20 
 --ianthedemos Wednesday, December 07, 2011 3:25:04 PM</t>
      </text>
    </comment>
    <comment authorId="0" ref="W646">
      <text>
        <t xml:space="preserve">20 on 12.23.11 --ianthedemos Tuesday, December 27, 2011 10:29:06 PM</t>
      </text>
    </comment>
    <comment authorId="0" ref="W713">
      <text>
        <t xml:space="preserve">$50 on 12.28.11 through Mollie Andron
 --ianthedemos Thursday, December 29, 2011 12:33:51 PM</t>
      </text>
    </comment>
    <comment authorId="0" ref="W715">
      <text>
        <t xml:space="preserve">$50 on 12.30.11 --ianthedemos Tuesday, January 03, 2012 5:12:10 PM</t>
      </text>
    </comment>
    <comment authorId="0" ref="W716">
      <text>
        <t xml:space="preserve">Demos, Ianthe:
3.30.12</t>
      </text>
    </comment>
  </commentList>
</comments>
</file>

<file path=xl/sharedStrings.xml><?xml version="1.0" encoding="utf-8"?>
<sst xmlns="http://schemas.openxmlformats.org/spreadsheetml/2006/main" count="7261" uniqueCount="3364">
  <si>
    <t>First Name</t>
  </si>
  <si>
    <t>E-Mail</t>
  </si>
  <si>
    <t>Phone</t>
  </si>
  <si>
    <t>Address1</t>
  </si>
  <si>
    <t>Address2</t>
  </si>
  <si>
    <t>City</t>
  </si>
  <si>
    <t>State</t>
  </si>
  <si>
    <t>Zip</t>
  </si>
  <si>
    <t>Country</t>
  </si>
  <si>
    <t>Organization</t>
  </si>
  <si>
    <t>Past Shows</t>
  </si>
  <si>
    <t>TBS 09</t>
  </si>
  <si>
    <t>TC 10</t>
  </si>
  <si>
    <t>TTM 10</t>
  </si>
  <si>
    <t>FM Rdg</t>
  </si>
  <si>
    <t>Ben 09</t>
  </si>
  <si>
    <t>Ben 10</t>
  </si>
  <si>
    <t>TKR</t>
  </si>
  <si>
    <t>MMM May 2011</t>
  </si>
  <si>
    <t>Subletters Reading Series</t>
  </si>
  <si>
    <t>Ovation Donations (since 2006)</t>
  </si>
  <si>
    <t>Other Donations (since 2006)</t>
  </si>
  <si>
    <t>Kickstarter Winter 2011 Campaign</t>
  </si>
  <si>
    <t>May 2011 Solicitation</t>
  </si>
  <si>
    <t>Audience / Donor / Major Donor</t>
  </si>
  <si>
    <t>OYL</t>
  </si>
  <si>
    <t>Note</t>
  </si>
  <si>
    <t>Send Holiday Card</t>
  </si>
  <si>
    <t>Aaron</t>
  </si>
  <si>
    <t>Allison</t>
  </si>
  <si>
    <t>646.529.2003</t>
  </si>
  <si>
    <t>8801 Shore Road</t>
  </si>
  <si>
    <t>Apt. E2J</t>
  </si>
  <si>
    <t>Brooklyn</t>
  </si>
  <si>
    <t>New York</t>
  </si>
  <si>
    <t>United States</t>
  </si>
  <si>
    <t>x</t>
  </si>
  <si>
    <t>Audience</t>
  </si>
  <si>
    <t>Y</t>
  </si>
  <si>
    <t>Adams</t>
  </si>
  <si>
    <t>Hannah</t>
  </si>
  <si>
    <t xml:space="preserve">2901 Lepage St. </t>
  </si>
  <si>
    <t>Apt # 1</t>
  </si>
  <si>
    <t>New Orleans</t>
  </si>
  <si>
    <t>Louisiana</t>
  </si>
  <si>
    <t>Donor</t>
  </si>
  <si>
    <t>Elizabeth</t>
  </si>
  <si>
    <t>lizda1@earthlink.net</t>
  </si>
  <si>
    <t>156 E 2nd st</t>
  </si>
  <si>
    <t>Apt 15</t>
  </si>
  <si>
    <t>Iphi</t>
  </si>
  <si>
    <t>Aisling</t>
  </si>
  <si>
    <t>Mulhern</t>
  </si>
  <si>
    <t>914.263.6025</t>
  </si>
  <si>
    <t>73 Van Cortlandt Ave</t>
  </si>
  <si>
    <t>Ossining</t>
  </si>
  <si>
    <t>Allen</t>
  </si>
  <si>
    <t>Jesse</t>
  </si>
  <si>
    <t>917.434.8022</t>
  </si>
  <si>
    <t>4505 21st Street</t>
  </si>
  <si>
    <t>#2D</t>
  </si>
  <si>
    <t>Long Island City</t>
  </si>
  <si>
    <t>Amesse</t>
  </si>
  <si>
    <t>Eva</t>
  </si>
  <si>
    <t>eamesse@gmail.com</t>
  </si>
  <si>
    <t>917-658-9311</t>
  </si>
  <si>
    <t>Swarthmore College, 500 College Av</t>
  </si>
  <si>
    <t>Swarthmore</t>
  </si>
  <si>
    <t>Pennsylvania</t>
  </si>
  <si>
    <t>Applied to '10 Apprentice Program</t>
  </si>
  <si>
    <t>Anderson</t>
  </si>
  <si>
    <t>Randy</t>
  </si>
  <si>
    <t>beggarsgroup@hotmail.com</t>
  </si>
  <si>
    <t>917-721-9138</t>
  </si>
  <si>
    <t>55 Eastern Parkway</t>
  </si>
  <si>
    <t>#5G</t>
  </si>
  <si>
    <t>Beggars Group</t>
  </si>
  <si>
    <t>Bed</t>
  </si>
  <si>
    <t>Ianthe Contact</t>
  </si>
  <si>
    <t>Andron</t>
  </si>
  <si>
    <t>Mollie</t>
  </si>
  <si>
    <t>973.714.8168</t>
  </si>
  <si>
    <t>15 Cunningham Drive</t>
  </si>
  <si>
    <t>West Orange</t>
  </si>
  <si>
    <t>New Jersey</t>
  </si>
  <si>
    <t>Antoniou</t>
  </si>
  <si>
    <t>An-Aliki</t>
  </si>
  <si>
    <t>araliki@yahoo.com</t>
  </si>
  <si>
    <t>347-442-0211</t>
  </si>
  <si>
    <t>175 Eastern Parkway</t>
  </si>
  <si>
    <t>#4J</t>
  </si>
  <si>
    <t>Applebaum</t>
  </si>
  <si>
    <t>David &amp; Judy</t>
  </si>
  <si>
    <t>applebaumd@gmail.com, judith.applebaum@gmail.com</t>
  </si>
  <si>
    <t>215-875-9232</t>
  </si>
  <si>
    <t>1215C Waverly Walkway</t>
  </si>
  <si>
    <t>Philadelphia</t>
  </si>
  <si>
    <t>Major Donor</t>
  </si>
  <si>
    <t>Jessica Applebaum Contact</t>
  </si>
  <si>
    <t>Phyllis</t>
  </si>
  <si>
    <t>2521 Broadway #301</t>
  </si>
  <si>
    <t>Boulder</t>
  </si>
  <si>
    <t>Colorado</t>
  </si>
  <si>
    <t>Jessica</t>
  </si>
  <si>
    <t>kaplow21@gmail.com</t>
  </si>
  <si>
    <t>718-541-5068</t>
  </si>
  <si>
    <t>200 West 90th Street</t>
  </si>
  <si>
    <t>Apt 11B</t>
  </si>
  <si>
    <t>Dramaturg</t>
  </si>
  <si>
    <t>Armer Muehleck</t>
  </si>
  <si>
    <t>Melanie</t>
  </si>
  <si>
    <t>nycmelanie@gmail.com</t>
  </si>
  <si>
    <t>917-957-2369</t>
  </si>
  <si>
    <t>261 West 22nd Street</t>
  </si>
  <si>
    <t>#14</t>
  </si>
  <si>
    <t>Ascher</t>
  </si>
  <si>
    <t>Balin711@aol.com</t>
  </si>
  <si>
    <t>732-583-6309</t>
  </si>
  <si>
    <t>19 Greenbrook Drive</t>
  </si>
  <si>
    <t>Matawan</t>
  </si>
  <si>
    <t>Atkinson</t>
  </si>
  <si>
    <t>Ashlie</t>
  </si>
  <si>
    <t>VC Grad &amp; Sarah Parvis Contact</t>
  </si>
  <si>
    <t>Baaden</t>
  </si>
  <si>
    <t>Anna &amp; Christoph</t>
  </si>
  <si>
    <t>1617 Lemoyne Street</t>
  </si>
  <si>
    <t>Los Angeles</t>
  </si>
  <si>
    <t>California</t>
  </si>
  <si>
    <t>Bache</t>
  </si>
  <si>
    <t>bbache03@optonline.net</t>
  </si>
  <si>
    <t>917-856-9971</t>
  </si>
  <si>
    <t>301 Palisade Avenue</t>
  </si>
  <si>
    <t>Apartment 4B</t>
  </si>
  <si>
    <t>Union City</t>
  </si>
  <si>
    <t>Bacot</t>
  </si>
  <si>
    <t>Sarah</t>
  </si>
  <si>
    <t>sabacot123@gmail.com</t>
  </si>
  <si>
    <t>225-715-4918</t>
  </si>
  <si>
    <t>371 Classon Ave</t>
  </si>
  <si>
    <t>#5B</t>
  </si>
  <si>
    <t>Baier</t>
  </si>
  <si>
    <t>Kathryn</t>
  </si>
  <si>
    <t>sma331@nyu.edu</t>
  </si>
  <si>
    <t>212-998-4218</t>
  </si>
  <si>
    <t>33 Washington Sq. West</t>
  </si>
  <si>
    <t>NYU</t>
  </si>
  <si>
    <t>Banta</t>
  </si>
  <si>
    <t>Joshua</t>
  </si>
  <si>
    <t>josh_banta@yahoo.com</t>
  </si>
  <si>
    <t>347-537-9748</t>
  </si>
  <si>
    <t>15 Washington Place</t>
  </si>
  <si>
    <t>Apt. 4G</t>
  </si>
  <si>
    <t>Barbanell</t>
  </si>
  <si>
    <t>Ari</t>
  </si>
  <si>
    <t>aribarbanell@gmail.com</t>
  </si>
  <si>
    <t>617-460-2957</t>
  </si>
  <si>
    <t>215 Washington Street</t>
  </si>
  <si>
    <t>Somerville</t>
  </si>
  <si>
    <t>Massachusettes</t>
  </si>
  <si>
    <t>Board</t>
  </si>
  <si>
    <t>President &amp; Founder</t>
  </si>
  <si>
    <t>Natalie</t>
  </si>
  <si>
    <t>947 15th Street</t>
  </si>
  <si>
    <t>#1</t>
  </si>
  <si>
    <t>Santa Monica</t>
  </si>
  <si>
    <t>Ari Barbanell Contact</t>
  </si>
  <si>
    <t>Barry</t>
  </si>
  <si>
    <t>Tim</t>
  </si>
  <si>
    <t>timbarrycapecod@hotmail.com</t>
  </si>
  <si>
    <t>508-778-5550</t>
  </si>
  <si>
    <t>.</t>
  </si>
  <si>
    <t>Bartholomew</t>
  </si>
  <si>
    <t>Christopher</t>
  </si>
  <si>
    <t>bartholomew.christopher@gmail.com</t>
  </si>
  <si>
    <t>801-836-3195</t>
  </si>
  <si>
    <t>Bauman</t>
  </si>
  <si>
    <t>Stephanie</t>
  </si>
  <si>
    <t>917.972.1706</t>
  </si>
  <si>
    <t>794 Washington Avenue</t>
  </si>
  <si>
    <t>Apt. 8</t>
  </si>
  <si>
    <t>Claire</t>
  </si>
  <si>
    <t>clbauman@vassar.edu</t>
  </si>
  <si>
    <t>916-996-5477</t>
  </si>
  <si>
    <t>124 Raymond Ave.</t>
  </si>
  <si>
    <t>Box 3403</t>
  </si>
  <si>
    <t>Poughkeepsie</t>
  </si>
  <si>
    <t>Apprentice</t>
  </si>
  <si>
    <t>Apprentice '10</t>
  </si>
  <si>
    <t>Jane</t>
  </si>
  <si>
    <t>jane.bauman@comcast.net</t>
  </si>
  <si>
    <t>916-974-7758</t>
  </si>
  <si>
    <t>5230 La Sendita Way</t>
  </si>
  <si>
    <t>Carmichael</t>
  </si>
  <si>
    <t>Parent to '10 Apprentice Claire Bauman</t>
  </si>
  <si>
    <t>Baxter</t>
  </si>
  <si>
    <t>Caroline</t>
  </si>
  <si>
    <t>ccbaxter@gmail.com</t>
  </si>
  <si>
    <t>202-368-7527</t>
  </si>
  <si>
    <t>936 West End Ave</t>
  </si>
  <si>
    <t>#B12</t>
  </si>
  <si>
    <t>Bonnie</t>
  </si>
  <si>
    <t>skye07@rock.com</t>
  </si>
  <si>
    <t>203-550-1503</t>
  </si>
  <si>
    <t>704 Steamboat Rd</t>
  </si>
  <si>
    <t>Greenwich</t>
  </si>
  <si>
    <t>Connecticut</t>
  </si>
  <si>
    <t>Belvo</t>
  </si>
  <si>
    <t>Adam</t>
  </si>
  <si>
    <t>646.267.8205</t>
  </si>
  <si>
    <t>150 Waterbury Street</t>
  </si>
  <si>
    <t>Apt. 2F</t>
  </si>
  <si>
    <t>Benavides</t>
  </si>
  <si>
    <t>Daniella</t>
  </si>
  <si>
    <t>daniellaeb7@yahoo.com</t>
  </si>
  <si>
    <t>956-789-9734</t>
  </si>
  <si>
    <t>1 Mead Way</t>
  </si>
  <si>
    <t>Bronxville</t>
  </si>
  <si>
    <t>Benham</t>
  </si>
  <si>
    <t>Hayley</t>
  </si>
  <si>
    <t>hmbenham88@gmail.com</t>
  </si>
  <si>
    <t>408-691-4443</t>
  </si>
  <si>
    <t>P.O. Box 336</t>
  </si>
  <si>
    <t xml:space="preserve">Pilot Point </t>
  </si>
  <si>
    <t>TX</t>
  </si>
  <si>
    <t>Papingo Contact</t>
  </si>
  <si>
    <t>Benson</t>
  </si>
  <si>
    <t>John</t>
  </si>
  <si>
    <t>nycbenson@yahoo.com</t>
  </si>
  <si>
    <t>646-610-3628</t>
  </si>
  <si>
    <t>314 Clinton Avenue</t>
  </si>
  <si>
    <t>Berger</t>
  </si>
  <si>
    <t>Amy Lynne</t>
  </si>
  <si>
    <t>630-518-7561</t>
  </si>
  <si>
    <t>110 E. 14th Street</t>
  </si>
  <si>
    <t>#809B</t>
  </si>
  <si>
    <t>NY</t>
  </si>
  <si>
    <t>Eileen</t>
  </si>
  <si>
    <t>630-788-4724</t>
  </si>
  <si>
    <t>1429 Sequoia Road</t>
  </si>
  <si>
    <t>Naperville</t>
  </si>
  <si>
    <t>IL</t>
  </si>
  <si>
    <t>Apprentice Parent</t>
  </si>
  <si>
    <t>Berkshire</t>
  </si>
  <si>
    <t>Devon</t>
  </si>
  <si>
    <t>devonberkshire@gmail.com</t>
  </si>
  <si>
    <t>917-623-9867</t>
  </si>
  <si>
    <t>89 N 6th Street</t>
  </si>
  <si>
    <t>Apt 1</t>
  </si>
  <si>
    <t>Studio 42</t>
  </si>
  <si>
    <t>Bernardy</t>
  </si>
  <si>
    <t>Laura</t>
  </si>
  <si>
    <t>646-286-3900</t>
  </si>
  <si>
    <t>1348 Santa Cora Ave</t>
  </si>
  <si>
    <t>Chula Vista</t>
  </si>
  <si>
    <t>Paula</t>
  </si>
  <si>
    <t>619-397-2792</t>
  </si>
  <si>
    <t xml:space="preserve"> </t>
  </si>
  <si>
    <t>Leah</t>
  </si>
  <si>
    <t>646-982-8289</t>
  </si>
  <si>
    <t>Danny Bernardy Contact</t>
  </si>
  <si>
    <t>Danny</t>
  </si>
  <si>
    <t>dannybernardy@aol.com</t>
  </si>
  <si>
    <t>646-262-6138</t>
  </si>
  <si>
    <t>1485 Fifth Avenue</t>
  </si>
  <si>
    <t>#17D</t>
  </si>
  <si>
    <t>Actor</t>
  </si>
  <si>
    <t>Berry</t>
  </si>
  <si>
    <t>James C. P.</t>
  </si>
  <si>
    <t>Jpierceberry@aol.com</t>
  </si>
  <si>
    <t>10 West 65th Street</t>
  </si>
  <si>
    <t>Apt. 5-C</t>
  </si>
  <si>
    <t>Besmond de Senneville</t>
  </si>
  <si>
    <t>Zoe</t>
  </si>
  <si>
    <t>zoe.bdes@gmail.com</t>
  </si>
  <si>
    <t>347-241-1310</t>
  </si>
  <si>
    <t>258 61st Street</t>
  </si>
  <si>
    <t>Betancourt</t>
  </si>
  <si>
    <t>Nicole</t>
  </si>
  <si>
    <t>nicolebetancourt@earthlink.net</t>
  </si>
  <si>
    <t>917-523-8196</t>
  </si>
  <si>
    <t xml:space="preserve">40 Cuttermill Rd. </t>
  </si>
  <si>
    <t>Suite 305</t>
  </si>
  <si>
    <t>Great Neck</t>
  </si>
  <si>
    <t>Bettridge</t>
  </si>
  <si>
    <t>Stephen</t>
  </si>
  <si>
    <t>stephenbettridge@gmail.com</t>
  </si>
  <si>
    <t>347-351-0272</t>
  </si>
  <si>
    <t>498 11th St.</t>
  </si>
  <si>
    <t>Beyrle</t>
  </si>
  <si>
    <t>Alison</t>
  </si>
  <si>
    <t>abeyrle@hotmail.com</t>
  </si>
  <si>
    <t>703-635-4001</t>
  </si>
  <si>
    <t>Biberstein</t>
  </si>
  <si>
    <t>Seth</t>
  </si>
  <si>
    <t>sebiberstein@vassar.edu</t>
  </si>
  <si>
    <t>619-895-1949</t>
  </si>
  <si>
    <t>4620 East Talmadge Drive</t>
  </si>
  <si>
    <t>San Diego</t>
  </si>
  <si>
    <t>Bitos</t>
  </si>
  <si>
    <t>Daphne &amp; Dimitri</t>
  </si>
  <si>
    <t>daphnedemos@hotmail.com</t>
  </si>
  <si>
    <t>011-30-697-7011275</t>
  </si>
  <si>
    <t>Megalo Papingo</t>
  </si>
  <si>
    <t>Zahorohoria</t>
  </si>
  <si>
    <t>Ioannina</t>
  </si>
  <si>
    <t>Greece</t>
  </si>
  <si>
    <t xml:space="preserve">Bla </t>
  </si>
  <si>
    <t>Katie</t>
  </si>
  <si>
    <t>kat12birdy@yahoo.com</t>
  </si>
  <si>
    <t>212-810-9877</t>
  </si>
  <si>
    <t>513 E 82nd street</t>
  </si>
  <si>
    <t>Black</t>
  </si>
  <si>
    <t>Patricia</t>
  </si>
  <si>
    <t>917.686.6360</t>
  </si>
  <si>
    <t>15 Schermerhorn Street</t>
  </si>
  <si>
    <t>Blackwell</t>
  </si>
  <si>
    <t>Nina</t>
  </si>
  <si>
    <t>nina_blackwell@hotmail.com</t>
  </si>
  <si>
    <t>917-584-4314</t>
  </si>
  <si>
    <t>Blain</t>
  </si>
  <si>
    <t>Samantha</t>
  </si>
  <si>
    <t>914.522.0068</t>
  </si>
  <si>
    <t>3 Crescent Place</t>
  </si>
  <si>
    <t>Monroe</t>
  </si>
  <si>
    <t>Bloom</t>
  </si>
  <si>
    <t>Mark</t>
  </si>
  <si>
    <t>mbloom@raritanval.edu</t>
  </si>
  <si>
    <t>973-743-0370</t>
  </si>
  <si>
    <t>30 Oak Street</t>
  </si>
  <si>
    <t>Bloomfield</t>
  </si>
  <si>
    <t>Blue</t>
  </si>
  <si>
    <t>Bryan Davidson</t>
  </si>
  <si>
    <t>917.755.3458</t>
  </si>
  <si>
    <t>182 Meserole Street</t>
  </si>
  <si>
    <t>Apt. 2R</t>
  </si>
  <si>
    <t>Bushwick</t>
  </si>
  <si>
    <t>Blumenthal</t>
  </si>
  <si>
    <t>Nancy</t>
  </si>
  <si>
    <t>nancyjane77@gmail.com</t>
  </si>
  <si>
    <t>312-401-7879</t>
  </si>
  <si>
    <t>307 E. 9th St.</t>
  </si>
  <si>
    <t>#1BR</t>
  </si>
  <si>
    <t>Bonds</t>
  </si>
  <si>
    <t>Rachel</t>
  </si>
  <si>
    <t>rachel.bonds@gmail.com</t>
  </si>
  <si>
    <t>401-487-6728</t>
  </si>
  <si>
    <t>3038 37th St.</t>
  </si>
  <si>
    <t>Apt. 2</t>
  </si>
  <si>
    <t>Astoria</t>
  </si>
  <si>
    <t>Bonnell</t>
  </si>
  <si>
    <t>Wilburn</t>
  </si>
  <si>
    <t>wilburn.bonnell@gmail.com</t>
  </si>
  <si>
    <t>203-915-5020</t>
  </si>
  <si>
    <t>1018 Sunset Road</t>
  </si>
  <si>
    <t>Stamford</t>
  </si>
  <si>
    <t>Boothe</t>
  </si>
  <si>
    <t>Cherise</t>
  </si>
  <si>
    <t>tonib_5@yahoo.com</t>
  </si>
  <si>
    <t>718-926-1773</t>
  </si>
  <si>
    <t>1125 Dean Street</t>
  </si>
  <si>
    <t>2R</t>
  </si>
  <si>
    <t>Bos</t>
  </si>
  <si>
    <t>hannahbos@yahoo.com</t>
  </si>
  <si>
    <t>917-568-2925</t>
  </si>
  <si>
    <t>266 President Street</t>
  </si>
  <si>
    <t>Apt. 1</t>
  </si>
  <si>
    <t>The Debate Society</t>
  </si>
  <si>
    <t>VC Grad</t>
  </si>
  <si>
    <t>Botts</t>
  </si>
  <si>
    <t>Tyler</t>
  </si>
  <si>
    <t>tylerbotts@comcast.net</t>
  </si>
  <si>
    <t>215-589-2338</t>
  </si>
  <si>
    <t>Brady</t>
  </si>
  <si>
    <t>Julia</t>
  </si>
  <si>
    <t>jebrady@brynmawr.edu</t>
  </si>
  <si>
    <t>510-292-8856</t>
  </si>
  <si>
    <t>1100 Woodside Rd</t>
  </si>
  <si>
    <t>Berkeley</t>
  </si>
  <si>
    <t>Brainerd</t>
  </si>
  <si>
    <t>Jennie Hahn &amp; Wade</t>
  </si>
  <si>
    <t>jerhahn@gmail.com</t>
  </si>
  <si>
    <t>204-899-5208</t>
  </si>
  <si>
    <t>234 Harriet Street</t>
  </si>
  <si>
    <t>South Portland</t>
  </si>
  <si>
    <t>Maine</t>
  </si>
  <si>
    <t>VC Grad &amp; Ianthe Contact</t>
  </si>
  <si>
    <t>Breton</t>
  </si>
  <si>
    <t>Elodie</t>
  </si>
  <si>
    <t>elodie.breton@gmail.com</t>
  </si>
  <si>
    <t>646-897-8952</t>
  </si>
  <si>
    <t>Brewer</t>
  </si>
  <si>
    <t>Delaney</t>
  </si>
  <si>
    <t>910.495.5029</t>
  </si>
  <si>
    <t>Brickman</t>
  </si>
  <si>
    <t>Jess</t>
  </si>
  <si>
    <t>917.453.4363</t>
  </si>
  <si>
    <t>555 Fifth Avenue</t>
  </si>
  <si>
    <t>Bright</t>
  </si>
  <si>
    <t>Rochelle</t>
  </si>
  <si>
    <t>917.838.6895</t>
  </si>
  <si>
    <t>36 5th Avenue</t>
  </si>
  <si>
    <t>Apt 4</t>
  </si>
  <si>
    <t>Brkic</t>
  </si>
  <si>
    <t>Courtney</t>
  </si>
  <si>
    <t>cbrkic@gmu.edu</t>
  </si>
  <si>
    <t>703-402-2209</t>
  </si>
  <si>
    <t>6220 Washington Blvd.</t>
  </si>
  <si>
    <t>Arlington</t>
  </si>
  <si>
    <t>Virginia</t>
  </si>
  <si>
    <t>Brooks</t>
  </si>
  <si>
    <t>David</t>
  </si>
  <si>
    <t>davidmbrooks@lycos.com</t>
  </si>
  <si>
    <t>212-560-2550</t>
  </si>
  <si>
    <t>31 Third Place</t>
  </si>
  <si>
    <t>Apt 3</t>
  </si>
  <si>
    <t>Brouwer</t>
  </si>
  <si>
    <t>Ruben</t>
  </si>
  <si>
    <t>212.542.0448</t>
  </si>
  <si>
    <t>308 East 92nd Street</t>
  </si>
  <si>
    <t>Apt. 4W</t>
  </si>
  <si>
    <t>Brown</t>
  </si>
  <si>
    <t>Phillip</t>
  </si>
  <si>
    <t>burkebrown@gmail.com</t>
  </si>
  <si>
    <t>646-259-5142</t>
  </si>
  <si>
    <t>265 Hoyt Street</t>
  </si>
  <si>
    <t>Browne</t>
  </si>
  <si>
    <t>Amalie</t>
  </si>
  <si>
    <t>misc.ams@welshdragon.com.au</t>
  </si>
  <si>
    <t>646-388-1854</t>
  </si>
  <si>
    <t>Brumbach</t>
  </si>
  <si>
    <t>Elise</t>
  </si>
  <si>
    <t>ejs375@nyu.edu</t>
  </si>
  <si>
    <t>434-220-6156</t>
  </si>
  <si>
    <t>605 Edison Ave</t>
  </si>
  <si>
    <t>Sunbury</t>
  </si>
  <si>
    <t>Bryant</t>
  </si>
  <si>
    <t>Dylan</t>
  </si>
  <si>
    <t>dylan.bryant@zurich.com</t>
  </si>
  <si>
    <t>917-534-4967</t>
  </si>
  <si>
    <t>105 East 17th Street</t>
  </si>
  <si>
    <t>Buckland</t>
  </si>
  <si>
    <t>Gail</t>
  </si>
  <si>
    <t>gail.buckland@gmail.com</t>
  </si>
  <si>
    <t>212-580-1820</t>
  </si>
  <si>
    <t>260 West End Ave</t>
  </si>
  <si>
    <t>Apt. 10D</t>
  </si>
  <si>
    <t>Bukhari</t>
  </si>
  <si>
    <t>Lubna</t>
  </si>
  <si>
    <t>bukharila@upmc.edu</t>
  </si>
  <si>
    <t>412-841-9783</t>
  </si>
  <si>
    <t>513 Hickory Court</t>
  </si>
  <si>
    <t>Wexford</t>
  </si>
  <si>
    <t>Bull</t>
  </si>
  <si>
    <t>Felix</t>
  </si>
  <si>
    <t>felixnbull@gmail.com</t>
  </si>
  <si>
    <t>917-689-0683</t>
  </si>
  <si>
    <t>56 Ludlow St</t>
  </si>
  <si>
    <t>Burga</t>
  </si>
  <si>
    <t>Rafael Martin</t>
  </si>
  <si>
    <t>martini1123@gmail.com</t>
  </si>
  <si>
    <t>212-444-2600</t>
  </si>
  <si>
    <t xml:space="preserve">870 St. Nicholas Avenue </t>
  </si>
  <si>
    <t>#F2</t>
  </si>
  <si>
    <t>Burgess</t>
  </si>
  <si>
    <t>zoeburgess@yahoo.com</t>
  </si>
  <si>
    <t>917-573-8085</t>
  </si>
  <si>
    <t>4/11 Moruben Rd</t>
  </si>
  <si>
    <t>Mosman</t>
  </si>
  <si>
    <t>NSW</t>
  </si>
  <si>
    <t>Australia</t>
  </si>
  <si>
    <t>Butler</t>
  </si>
  <si>
    <t>Oliver</t>
  </si>
  <si>
    <t>oliverbutler@gmail.com</t>
  </si>
  <si>
    <t>917-202-1240</t>
  </si>
  <si>
    <t xml:space="preserve">91 Summit Street  </t>
  </si>
  <si>
    <t>#2</t>
  </si>
  <si>
    <t>Byfield</t>
  </si>
  <si>
    <t>Sanaa</t>
  </si>
  <si>
    <t>sanaabyfield@yahoo.com</t>
  </si>
  <si>
    <t>516-382-1456</t>
  </si>
  <si>
    <t>155 West 60th Street</t>
  </si>
  <si>
    <t>Apt. 6H1</t>
  </si>
  <si>
    <t>Beverley</t>
  </si>
  <si>
    <t>byfieldb@hotmail.com</t>
  </si>
  <si>
    <t>011-41-787-889150</t>
  </si>
  <si>
    <t>5 Route d'Arnex Eysins</t>
  </si>
  <si>
    <t>Eysins</t>
  </si>
  <si>
    <t>Switzerland</t>
  </si>
  <si>
    <t>Parent to '10 Apprentice Sanaa Byfield</t>
  </si>
  <si>
    <t>Cahill</t>
  </si>
  <si>
    <t>Lara</t>
  </si>
  <si>
    <t>l.cahill@umiami.edu</t>
  </si>
  <si>
    <t>305-788-6052</t>
  </si>
  <si>
    <t>Capello</t>
  </si>
  <si>
    <t>Cristina</t>
  </si>
  <si>
    <t>cristina_capello@hotmail.com</t>
  </si>
  <si>
    <t>646-522-6693</t>
  </si>
  <si>
    <t xml:space="preserve">839 Willow Ave. </t>
  </si>
  <si>
    <t>Apt. 3</t>
  </si>
  <si>
    <t>Hoboken</t>
  </si>
  <si>
    <t>Carey</t>
  </si>
  <si>
    <t>Paul</t>
  </si>
  <si>
    <t>paulphilipcarey@gmail.com</t>
  </si>
  <si>
    <t>330-749-6515</t>
  </si>
  <si>
    <t>Costume Designer</t>
  </si>
  <si>
    <t>The Tender Mercies</t>
  </si>
  <si>
    <t>Carideo</t>
  </si>
  <si>
    <t>Joseph</t>
  </si>
  <si>
    <t>917.250.1573</t>
  </si>
  <si>
    <t>245 East 40th Street</t>
  </si>
  <si>
    <t>Apt. 8E</t>
  </si>
  <si>
    <t>Carminati</t>
  </si>
  <si>
    <t>Paulo</t>
  </si>
  <si>
    <t>PauloCarminati@gmail.com</t>
  </si>
  <si>
    <t>347-260-3319</t>
  </si>
  <si>
    <t>89 North 6th Street</t>
  </si>
  <si>
    <t>Carney</t>
  </si>
  <si>
    <t>Alexander</t>
  </si>
  <si>
    <t>acarney1@aol.com</t>
  </si>
  <si>
    <t>443-255-9505</t>
  </si>
  <si>
    <t>2208 21st Street</t>
  </si>
  <si>
    <t>Damien</t>
  </si>
  <si>
    <t>damiencarney@yahoo.com</t>
  </si>
  <si>
    <t>646-339-0584</t>
  </si>
  <si>
    <t>Carter</t>
  </si>
  <si>
    <t xml:space="preserve">David </t>
  </si>
  <si>
    <t>215.626.3509</t>
  </si>
  <si>
    <t>2206 East Kings Hwy</t>
  </si>
  <si>
    <t>Coatesville</t>
  </si>
  <si>
    <t>PA</t>
  </si>
  <si>
    <t>Case</t>
  </si>
  <si>
    <t>Claudia</t>
  </si>
  <si>
    <t>claudiacase@gmail.com</t>
  </si>
  <si>
    <t>718-857-2767</t>
  </si>
  <si>
    <t xml:space="preserve">254 Park Place </t>
  </si>
  <si>
    <t>Apt. 3A</t>
  </si>
  <si>
    <t>Casey &amp; Jeremy Schonfeld</t>
  </si>
  <si>
    <t>Sarah-Jane</t>
  </si>
  <si>
    <t>sarahjanecasey@yahoo.com</t>
  </si>
  <si>
    <t>917-328-6803</t>
  </si>
  <si>
    <t>365 Bridge Street</t>
  </si>
  <si>
    <t>#12C</t>
  </si>
  <si>
    <t>Cashion</t>
  </si>
  <si>
    <t>Lucille</t>
  </si>
  <si>
    <t>724-544-9084</t>
  </si>
  <si>
    <t>323 Heather Hill Drive</t>
  </si>
  <si>
    <t>Gibsonia</t>
  </si>
  <si>
    <t>Casiano</t>
  </si>
  <si>
    <t>Karina</t>
  </si>
  <si>
    <t>646.281.3850</t>
  </si>
  <si>
    <t>32-45, 91st Street</t>
  </si>
  <si>
    <t>#A209</t>
  </si>
  <si>
    <t>East Elmhurst</t>
  </si>
  <si>
    <t>Center</t>
  </si>
  <si>
    <t>Bruce</t>
  </si>
  <si>
    <t>212-233-5789</t>
  </si>
  <si>
    <t>1623 Dupont Ave North</t>
  </si>
  <si>
    <t>Minneapolis</t>
  </si>
  <si>
    <t>Minnesota</t>
  </si>
  <si>
    <t>Cesare</t>
  </si>
  <si>
    <t>T. Nikki</t>
  </si>
  <si>
    <t>nikcesare@gmail.com</t>
  </si>
  <si>
    <t>917-847-4167</t>
  </si>
  <si>
    <t>413 5th Avenue</t>
  </si>
  <si>
    <t>obscenejester.net</t>
  </si>
  <si>
    <t>Cesare-Bartnicki</t>
  </si>
  <si>
    <t>cesare@nyu.edu</t>
  </si>
  <si>
    <t>413 Fifth Avenue</t>
  </si>
  <si>
    <t>Jess Applebaum Contact</t>
  </si>
  <si>
    <t>Chakravarti</t>
  </si>
  <si>
    <t>Ranvir</t>
  </si>
  <si>
    <t>ron.chakravarti@gmail.com</t>
  </si>
  <si>
    <t>212-682-8299</t>
  </si>
  <si>
    <t xml:space="preserve">2 Tudor City Pl </t>
  </si>
  <si>
    <t># 12EN</t>
  </si>
  <si>
    <t>Chang</t>
  </si>
  <si>
    <t>Jo-Chieh</t>
  </si>
  <si>
    <t>917.407.7962</t>
  </si>
  <si>
    <t>303 East 37th Street</t>
  </si>
  <si>
    <t>Apt. 5B</t>
  </si>
  <si>
    <t>Chapman</t>
  </si>
  <si>
    <t>Clay &amp; Indrani Sen</t>
  </si>
  <si>
    <t>cmcpumpkinpie@aol.com</t>
  </si>
  <si>
    <t>347-678-0640</t>
  </si>
  <si>
    <t>573 Westminster Rd</t>
  </si>
  <si>
    <t>Playwright</t>
  </si>
  <si>
    <t>Playwright of Teaser Cow</t>
  </si>
  <si>
    <t>Chatzi</t>
  </si>
  <si>
    <t>Eleni</t>
  </si>
  <si>
    <t>lne.chatzi@gmail.com</t>
  </si>
  <si>
    <t>646-897-9225</t>
  </si>
  <si>
    <t>Chaudhury</t>
  </si>
  <si>
    <t>Arastu</t>
  </si>
  <si>
    <t>arastu@gmail.com</t>
  </si>
  <si>
    <t>917-627-9765</t>
  </si>
  <si>
    <t>488A 7th Avenue</t>
  </si>
  <si>
    <t>Chessman</t>
  </si>
  <si>
    <t>Dave</t>
  </si>
  <si>
    <t>dave@chessman.net</t>
  </si>
  <si>
    <t>646-641-6892</t>
  </si>
  <si>
    <t>102 West 85th Street</t>
  </si>
  <si>
    <t>Apt 4H</t>
  </si>
  <si>
    <t>Chirizzi</t>
  </si>
  <si>
    <t>Ondina</t>
  </si>
  <si>
    <t>ondina.c@libero.it</t>
  </si>
  <si>
    <t>347-221-2262</t>
  </si>
  <si>
    <t>Via Luigi Settembrini 30</t>
  </si>
  <si>
    <t>Rome</t>
  </si>
  <si>
    <t>Italy</t>
  </si>
  <si>
    <t>Clarke</t>
  </si>
  <si>
    <t>Jedidiah</t>
  </si>
  <si>
    <t>917.940.5894</t>
  </si>
  <si>
    <t>790 11th Avenue</t>
  </si>
  <si>
    <t>Apt. #29A</t>
  </si>
  <si>
    <t>Clary</t>
  </si>
  <si>
    <t>Megan</t>
  </si>
  <si>
    <t>meganc721@yahoo.com</t>
  </si>
  <si>
    <t>917-923-2388</t>
  </si>
  <si>
    <t>Cody</t>
  </si>
  <si>
    <t>Gabrielle</t>
  </si>
  <si>
    <t>gacody@vassar.edu</t>
  </si>
  <si>
    <t>Apprentice Program Head</t>
  </si>
  <si>
    <t>Cole</t>
  </si>
  <si>
    <t>Melissa</t>
  </si>
  <si>
    <t>mecole11@aol.com</t>
  </si>
  <si>
    <t>973-631-1200</t>
  </si>
  <si>
    <t>524 Jefferson St</t>
  </si>
  <si>
    <t xml:space="preserve">Collet </t>
  </si>
  <si>
    <t>Rene</t>
  </si>
  <si>
    <t>francoise.toussaintcollet@sfr.fr</t>
  </si>
  <si>
    <t>011-33-675-628820</t>
  </si>
  <si>
    <t>53 Rue de Monceau</t>
  </si>
  <si>
    <t>Paris</t>
  </si>
  <si>
    <t>France</t>
  </si>
  <si>
    <t>Parent to '10 Apprentice Tatiana Collet-Apraxine</t>
  </si>
  <si>
    <t>Collet-Apraxine</t>
  </si>
  <si>
    <t>Tatiana</t>
  </si>
  <si>
    <t>tatiana.collet@hotmail.fr</t>
  </si>
  <si>
    <t>845-380-0823</t>
  </si>
  <si>
    <t>Box 3316</t>
  </si>
  <si>
    <t>Collier</t>
  </si>
  <si>
    <t>Alexandra</t>
  </si>
  <si>
    <t>alexandra.collier@gmail.com</t>
  </si>
  <si>
    <t>347-431-5773</t>
  </si>
  <si>
    <t>114 Caroline St</t>
  </si>
  <si>
    <t>South Yarra</t>
  </si>
  <si>
    <t>Victoria</t>
  </si>
  <si>
    <t>Comtois</t>
  </si>
  <si>
    <t>James</t>
  </si>
  <si>
    <t>jamescomtois@gmail.com</t>
  </si>
  <si>
    <t>917.443.2357</t>
  </si>
  <si>
    <t>147 North 8th Street</t>
  </si>
  <si>
    <t>#4R</t>
  </si>
  <si>
    <t>Nosedive Productions</t>
  </si>
  <si>
    <t>Conte</t>
  </si>
  <si>
    <t>Marissa</t>
  </si>
  <si>
    <t>516-759-4140</t>
  </si>
  <si>
    <t>6 Woodridge Lane</t>
  </si>
  <si>
    <t>Sea Cliff</t>
  </si>
  <si>
    <t>Cooper</t>
  </si>
  <si>
    <t>Maria</t>
  </si>
  <si>
    <t>samandmaz@gmail.com</t>
  </si>
  <si>
    <t>646-315-2685</t>
  </si>
  <si>
    <t>243 5th Avenue</t>
  </si>
  <si>
    <t>Apt 334</t>
  </si>
  <si>
    <t>Copenhaver</t>
  </si>
  <si>
    <t>Lawrence</t>
  </si>
  <si>
    <t>LawrenceCopenhaver@gmail.com</t>
  </si>
  <si>
    <t>850-380-0302</t>
  </si>
  <si>
    <t>Corcoran</t>
  </si>
  <si>
    <t>J Conor</t>
  </si>
  <si>
    <t>papaconor@aol.com</t>
  </si>
  <si>
    <t>215-977-9300</t>
  </si>
  <si>
    <t>1617 JFK Blvd</t>
  </si>
  <si>
    <t>Suite 1130</t>
  </si>
  <si>
    <t>Corda</t>
  </si>
  <si>
    <t>Nicholas</t>
  </si>
  <si>
    <t>516-782-3468</t>
  </si>
  <si>
    <t xml:space="preserve">124 Raymond Avenue </t>
  </si>
  <si>
    <t>Box 1111</t>
  </si>
  <si>
    <t>Cornell</t>
  </si>
  <si>
    <t>Carolyn</t>
  </si>
  <si>
    <t>carolynccornell@yahoo.com</t>
  </si>
  <si>
    <t>212-736-0492</t>
  </si>
  <si>
    <t>Corno</t>
  </si>
  <si>
    <t>Steve</t>
  </si>
  <si>
    <t>steve.corno@gmail.com</t>
  </si>
  <si>
    <t>917-771-5836</t>
  </si>
  <si>
    <t xml:space="preserve">122 St Marks Pl </t>
  </si>
  <si>
    <t>#8</t>
  </si>
  <si>
    <t>Cosby</t>
  </si>
  <si>
    <t>Kersendria</t>
  </si>
  <si>
    <t>bootsie7@gmail.com</t>
  </si>
  <si>
    <t>718-363-8537</t>
  </si>
  <si>
    <t>212 Kingston Ave</t>
  </si>
  <si>
    <t>Apt 1A</t>
  </si>
  <si>
    <t>Coscolluela</t>
  </si>
  <si>
    <t>May</t>
  </si>
  <si>
    <t>917-526-7733</t>
  </si>
  <si>
    <t>999 Rosemont Avenue</t>
  </si>
  <si>
    <t>Apt 2</t>
  </si>
  <si>
    <t>Union</t>
  </si>
  <si>
    <t>NJ</t>
  </si>
  <si>
    <t>Cotton</t>
  </si>
  <si>
    <t>Hilde</t>
  </si>
  <si>
    <t>585.747.7032</t>
  </si>
  <si>
    <t>189 Frost Street</t>
  </si>
  <si>
    <t>#3L</t>
  </si>
  <si>
    <t>Coyle</t>
  </si>
  <si>
    <t>Leiko</t>
  </si>
  <si>
    <t>leikoc@gmail.com</t>
  </si>
  <si>
    <t>212-600-1475</t>
  </si>
  <si>
    <t xml:space="preserve">311 East 72nd Street </t>
  </si>
  <si>
    <t>#9H</t>
  </si>
  <si>
    <t>Crabtree</t>
  </si>
  <si>
    <t>Penelope</t>
  </si>
  <si>
    <t>pmcrabtree@hotmail.com</t>
  </si>
  <si>
    <t>917-375-6819</t>
  </si>
  <si>
    <t>105 Duane Street</t>
  </si>
  <si>
    <t>#16E</t>
  </si>
  <si>
    <t>Craft</t>
  </si>
  <si>
    <t>Ariel</t>
  </si>
  <si>
    <t>arielsings@gmail.com</t>
  </si>
  <si>
    <t>510-501-5044</t>
  </si>
  <si>
    <t>85 Fourth Ave.</t>
  </si>
  <si>
    <t>Apt. 5KK</t>
  </si>
  <si>
    <t>Crisp</t>
  </si>
  <si>
    <t>Kelly</t>
  </si>
  <si>
    <t>kellycrisp@mac.com</t>
  </si>
  <si>
    <t>203-556-0909</t>
  </si>
  <si>
    <t>PO Box 1084</t>
  </si>
  <si>
    <t>Southport</t>
  </si>
  <si>
    <t>Crumiller</t>
  </si>
  <si>
    <t>Susan</t>
  </si>
  <si>
    <t>karolena@gmail.com</t>
  </si>
  <si>
    <t>917-202-6609</t>
  </si>
  <si>
    <t>Culp</t>
  </si>
  <si>
    <t>Timothy</t>
  </si>
  <si>
    <t>timculp50@yahoo.com</t>
  </si>
  <si>
    <t>718-651-3779</t>
  </si>
  <si>
    <t>58-20 79th Street</t>
  </si>
  <si>
    <t>Middle Village</t>
  </si>
  <si>
    <t>Amanda Culp Contact</t>
  </si>
  <si>
    <t>Derrin &amp; Cathy</t>
  </si>
  <si>
    <t>dculp@verizon.net</t>
  </si>
  <si>
    <t>914-428-5763</t>
  </si>
  <si>
    <t>48 Ogden Avenue</t>
  </si>
  <si>
    <t>White Plains</t>
  </si>
  <si>
    <t>Amanda</t>
  </si>
  <si>
    <t>amanda.culp@gmail.com</t>
  </si>
  <si>
    <t>914-806-0059</t>
  </si>
  <si>
    <t>419 West 119 St</t>
  </si>
  <si>
    <t>Apt 9A</t>
  </si>
  <si>
    <t>Daigle</t>
  </si>
  <si>
    <t>Stephanie &amp; Brett</t>
  </si>
  <si>
    <t>stephanied@focuslighting.com</t>
  </si>
  <si>
    <t>917-566-5080</t>
  </si>
  <si>
    <t xml:space="preserve">360 Cabrini Blvd </t>
  </si>
  <si>
    <t>#3C</t>
  </si>
  <si>
    <t>Danahy</t>
  </si>
  <si>
    <t>917-414-1701</t>
  </si>
  <si>
    <t>108 Denniston Drive</t>
  </si>
  <si>
    <t>New Windsor</t>
  </si>
  <si>
    <t>Lighting Rental Shop</t>
  </si>
  <si>
    <t>Danzig</t>
  </si>
  <si>
    <t>484.552.4325</t>
  </si>
  <si>
    <t>300 Mercer Street</t>
  </si>
  <si>
    <t>Apt. 33C</t>
  </si>
  <si>
    <t>Davis</t>
  </si>
  <si>
    <t>Brendan</t>
  </si>
  <si>
    <t>678.360.2082</t>
  </si>
  <si>
    <t>413 West 52nd Street</t>
  </si>
  <si>
    <t>Apt. 2A</t>
  </si>
  <si>
    <t>De Santo</t>
  </si>
  <si>
    <t>Jennifer</t>
  </si>
  <si>
    <t>jdesanto@cami.com</t>
  </si>
  <si>
    <t>609-707-5174</t>
  </si>
  <si>
    <t>235 East 95th Street</t>
  </si>
  <si>
    <t>Apt 16K</t>
  </si>
  <si>
    <t>Dearsley-Hitchcock</t>
  </si>
  <si>
    <t>Frevisse</t>
  </si>
  <si>
    <t>frevissedh@yahoo.co.uk</t>
  </si>
  <si>
    <t>646-473-1346</t>
  </si>
  <si>
    <t>315 W 33rd Street</t>
  </si>
  <si>
    <t>#26A</t>
  </si>
  <si>
    <t>Del-Cerro</t>
  </si>
  <si>
    <t>Maria Veronica</t>
  </si>
  <si>
    <t>vronnv@gmail.com</t>
  </si>
  <si>
    <t>571-214-5585</t>
  </si>
  <si>
    <t>8917 Prince Caspian Ct.</t>
  </si>
  <si>
    <t>Burke</t>
  </si>
  <si>
    <t>Demos</t>
  </si>
  <si>
    <t>Christina</t>
  </si>
  <si>
    <t>tinademost@verizon.net</t>
  </si>
  <si>
    <t>914-833-2619</t>
  </si>
  <si>
    <t>659 Forest Avenue</t>
  </si>
  <si>
    <t>Larchmont</t>
  </si>
  <si>
    <t>John &amp; Bernardine</t>
  </si>
  <si>
    <t>jdemos@apeiron.gr</t>
  </si>
  <si>
    <t>011-30-22950-56250</t>
  </si>
  <si>
    <t>P.O Box 25, Metohi-ri Kapandritiou</t>
  </si>
  <si>
    <t>Attiki</t>
  </si>
  <si>
    <t>Ianthe</t>
  </si>
  <si>
    <t>ianthe@oneyearlease.org</t>
  </si>
  <si>
    <t>646-247-6226</t>
  </si>
  <si>
    <t xml:space="preserve">186 South Oxford Street </t>
  </si>
  <si>
    <t>#3</t>
  </si>
  <si>
    <t>Artistic Director</t>
  </si>
  <si>
    <t>Iason &amp; Aurelia</t>
  </si>
  <si>
    <t>idemos@apeiron.gr</t>
  </si>
  <si>
    <t>011-30-697-2209171</t>
  </si>
  <si>
    <t>Apeiron Photos, Palaiologou 7A</t>
  </si>
  <si>
    <t>Ag. Paraskevi</t>
  </si>
  <si>
    <t>Dernovsky</t>
  </si>
  <si>
    <t>Yulia</t>
  </si>
  <si>
    <t>ydernovs@gmail.com</t>
  </si>
  <si>
    <t>718-312-9849</t>
  </si>
  <si>
    <t>449 East 14th Street</t>
  </si>
  <si>
    <t>DeSantis</t>
  </si>
  <si>
    <t>flyinpurplefish@aol.com</t>
  </si>
  <si>
    <t>609-477-4608</t>
  </si>
  <si>
    <t>1118 Estates Blvd.</t>
  </si>
  <si>
    <t>Hamilton</t>
  </si>
  <si>
    <t>Diest</t>
  </si>
  <si>
    <t>Hadley</t>
  </si>
  <si>
    <t>617-733-9358</t>
  </si>
  <si>
    <t>237 East 53rd Street</t>
  </si>
  <si>
    <t>Apt 3C</t>
  </si>
  <si>
    <t>Dietl</t>
  </si>
  <si>
    <t>Gerald</t>
  </si>
  <si>
    <t>917.587.5876</t>
  </si>
  <si>
    <t>355 South End Avenue</t>
  </si>
  <si>
    <t>#1N</t>
  </si>
  <si>
    <t>Distler</t>
  </si>
  <si>
    <t>Alexis</t>
  </si>
  <si>
    <t>609.902.1159</t>
  </si>
  <si>
    <t>85 East 10th Street</t>
  </si>
  <si>
    <t>Dolton</t>
  </si>
  <si>
    <t>Kendra</t>
  </si>
  <si>
    <t>kendra.dolton@gmail.com</t>
  </si>
  <si>
    <t>316-253-4011</t>
  </si>
  <si>
    <t>Donohue</t>
  </si>
  <si>
    <t>Mike</t>
  </si>
  <si>
    <t>mbdonohu@gmail.com</t>
  </si>
  <si>
    <t>917-347-6804</t>
  </si>
  <si>
    <t xml:space="preserve">19 Berkeley Place </t>
  </si>
  <si>
    <t>#4L</t>
  </si>
  <si>
    <t>Sarah Parvis Contact</t>
  </si>
  <si>
    <t>Catherine</t>
  </si>
  <si>
    <t>catherinedonohue@yahoo.com</t>
  </si>
  <si>
    <t>58 Howell Drive</t>
  </si>
  <si>
    <t>Smithtown</t>
  </si>
  <si>
    <t>Dorsten</t>
  </si>
  <si>
    <t>Sally</t>
  </si>
  <si>
    <t>212-929-8619</t>
  </si>
  <si>
    <t>666 Greenwich Street</t>
  </si>
  <si>
    <t>#843</t>
  </si>
  <si>
    <t>10014-6329</t>
  </si>
  <si>
    <t>Dresser</t>
  </si>
  <si>
    <t>Michael</t>
  </si>
  <si>
    <t>michaeldresser@gmail.com</t>
  </si>
  <si>
    <t>386-490-1234</t>
  </si>
  <si>
    <t>20 W Lucerne Cir</t>
  </si>
  <si>
    <t>#715</t>
  </si>
  <si>
    <t>Orlando</t>
  </si>
  <si>
    <t>Florida</t>
  </si>
  <si>
    <t>Dumont</t>
  </si>
  <si>
    <t>Evelyn</t>
  </si>
  <si>
    <t>978.501.6077</t>
  </si>
  <si>
    <t>1 South Avenue, Earle Hall</t>
  </si>
  <si>
    <t>Room 418</t>
  </si>
  <si>
    <t>Garden City</t>
  </si>
  <si>
    <t>DuPaty</t>
  </si>
  <si>
    <t>Bjorn</t>
  </si>
  <si>
    <t>bjorn.dupaty@gmail.com</t>
  </si>
  <si>
    <t>773-680-6433</t>
  </si>
  <si>
    <t>Durham</t>
  </si>
  <si>
    <t>Janice</t>
  </si>
  <si>
    <t>781.861.7498</t>
  </si>
  <si>
    <t>85 Hill Street</t>
  </si>
  <si>
    <t>Lexington</t>
  </si>
  <si>
    <t>MA</t>
  </si>
  <si>
    <t>Eisner</t>
  </si>
  <si>
    <t>anna@larktheatre.org</t>
  </si>
  <si>
    <t>212-749-0559</t>
  </si>
  <si>
    <t>395 Riverside Drive</t>
  </si>
  <si>
    <t>#12B</t>
  </si>
  <si>
    <t>Ellis</t>
  </si>
  <si>
    <t>jdellis@hotmail.com</t>
  </si>
  <si>
    <t>207-594-5825</t>
  </si>
  <si>
    <t>PO Box 663</t>
  </si>
  <si>
    <t>Rockland</t>
  </si>
  <si>
    <t>Emmanouilidis</t>
  </si>
  <si>
    <t>Panagiotis</t>
  </si>
  <si>
    <t>646.637.2604</t>
  </si>
  <si>
    <t>45 Tudor City Place</t>
  </si>
  <si>
    <t>Apt. 505</t>
  </si>
  <si>
    <t>Englander &amp; Ariel Levy</t>
  </si>
  <si>
    <t>Joyce</t>
  </si>
  <si>
    <t>917.587.3706</t>
  </si>
  <si>
    <t>650 Ave of the Americas</t>
  </si>
  <si>
    <t>Apt. 5G</t>
  </si>
  <si>
    <t>Errickson</t>
  </si>
  <si>
    <t>917.880.5483</t>
  </si>
  <si>
    <t xml:space="preserve">429 Sterling Place </t>
  </si>
  <si>
    <t>#1R</t>
  </si>
  <si>
    <t>Esteb</t>
  </si>
  <si>
    <t>Tiffany</t>
  </si>
  <si>
    <t>917.847.1464</t>
  </si>
  <si>
    <t>527 W 46th Street</t>
  </si>
  <si>
    <t>Apt. 17</t>
  </si>
  <si>
    <t>Etlin</t>
  </si>
  <si>
    <t>Marc</t>
  </si>
  <si>
    <t>marcetlin@gmail.com</t>
  </si>
  <si>
    <t>917-843-9706</t>
  </si>
  <si>
    <t xml:space="preserve">51-55 Nassau Avenue </t>
  </si>
  <si>
    <t>Evansohn</t>
  </si>
  <si>
    <t>Gabriel</t>
  </si>
  <si>
    <t>gevansohn@yahoo.com</t>
  </si>
  <si>
    <t>917-52-6391</t>
  </si>
  <si>
    <t xml:space="preserve">153 Norfolk Street </t>
  </si>
  <si>
    <t>#1A</t>
  </si>
  <si>
    <t>Faba</t>
  </si>
  <si>
    <t>mikefaba@gmail.com</t>
  </si>
  <si>
    <t>914-316-9600</t>
  </si>
  <si>
    <t>Box 1905 Vassar College</t>
  </si>
  <si>
    <t>124 Raymond Ave</t>
  </si>
  <si>
    <t>Falconer</t>
  </si>
  <si>
    <t>Seanne</t>
  </si>
  <si>
    <t>353 West 2nd Street</t>
  </si>
  <si>
    <t>Unit 6</t>
  </si>
  <si>
    <t>Boston</t>
  </si>
  <si>
    <t>Fargis</t>
  </si>
  <si>
    <t>Alison K.</t>
  </si>
  <si>
    <t>Farren</t>
  </si>
  <si>
    <t>Katherine</t>
  </si>
  <si>
    <t>kfarren1202@earthlink.net</t>
  </si>
  <si>
    <t>914-737-7916</t>
  </si>
  <si>
    <t>8 Hendrick Hills</t>
  </si>
  <si>
    <t>Peakskill</t>
  </si>
  <si>
    <t>Fayad</t>
  </si>
  <si>
    <t>oo7kt@yahoo.com</t>
  </si>
  <si>
    <t>917-547-0519</t>
  </si>
  <si>
    <t>24 Avenue at Port Imperial</t>
  </si>
  <si>
    <t>#103</t>
  </si>
  <si>
    <t>West New York</t>
  </si>
  <si>
    <t>Feehan</t>
  </si>
  <si>
    <t>Alaina</t>
  </si>
  <si>
    <t>alaina.feehan@gmail.com</t>
  </si>
  <si>
    <t>954-701-4983</t>
  </si>
  <si>
    <t>553 West 142nd Street</t>
  </si>
  <si>
    <t>Apt. 2E</t>
  </si>
  <si>
    <t>Feldgus</t>
  </si>
  <si>
    <t>Bob</t>
  </si>
  <si>
    <t>rfelgus@nyc.rr.com</t>
  </si>
  <si>
    <t>212-532-2946</t>
  </si>
  <si>
    <t>207 E 30th St</t>
  </si>
  <si>
    <t>#1E</t>
  </si>
  <si>
    <t>Robert</t>
  </si>
  <si>
    <t>rfeldgus@nyc.rr.com</t>
  </si>
  <si>
    <t>207 E. 30th St</t>
  </si>
  <si>
    <t>Apt 1E</t>
  </si>
  <si>
    <t>Feldman</t>
  </si>
  <si>
    <t>508.439.0920</t>
  </si>
  <si>
    <t>62 Ledgewood Road</t>
  </si>
  <si>
    <t>Framinham</t>
  </si>
  <si>
    <t>Ferraro</t>
  </si>
  <si>
    <t>Ann</t>
  </si>
  <si>
    <t>617-661-8751</t>
  </si>
  <si>
    <t>35 Walden Street</t>
  </si>
  <si>
    <t>P.O. Box 3E</t>
  </si>
  <si>
    <t>Cambridge</t>
  </si>
  <si>
    <t>Ferrebee</t>
  </si>
  <si>
    <t>Wayne</t>
  </si>
  <si>
    <t>wmferreb@hotmail.com</t>
  </si>
  <si>
    <t>917-254-6508</t>
  </si>
  <si>
    <t>419 East 23rd Street</t>
  </si>
  <si>
    <t>Fesette</t>
  </si>
  <si>
    <t>nickfesette@gmail.com</t>
  </si>
  <si>
    <t>518-578-5607</t>
  </si>
  <si>
    <t>24 Independence Dr</t>
  </si>
  <si>
    <t>Plattsburgh</t>
  </si>
  <si>
    <t>Feyder</t>
  </si>
  <si>
    <t>Vadim</t>
  </si>
  <si>
    <t>917.710.3008</t>
  </si>
  <si>
    <t>1674 E 22nd Street</t>
  </si>
  <si>
    <t>Apt 3B</t>
  </si>
  <si>
    <t>Fiordellisi</t>
  </si>
  <si>
    <t>Angelina</t>
  </si>
  <si>
    <t>ehammerman@cherrylanetheatre.org</t>
  </si>
  <si>
    <t>212-989-2020</t>
  </si>
  <si>
    <t>38 Commerce Street</t>
  </si>
  <si>
    <t>Cherry Lane Theatre</t>
  </si>
  <si>
    <t>Flint</t>
  </si>
  <si>
    <t>Nick</t>
  </si>
  <si>
    <t>nickjflint@gmail.com</t>
  </si>
  <si>
    <t>646-578-0613</t>
  </si>
  <si>
    <t>68 Richardson Street</t>
  </si>
  <si>
    <t>#203</t>
  </si>
  <si>
    <t>Associate Artistic Director</t>
  </si>
  <si>
    <t>Flores</t>
  </si>
  <si>
    <t>eflores@cbs-collins.com</t>
  </si>
  <si>
    <t>718-807-1609</t>
  </si>
  <si>
    <t>Flower</t>
  </si>
  <si>
    <t>Joe</t>
  </si>
  <si>
    <t>bbear@well.com</t>
  </si>
  <si>
    <t>707-324-3194</t>
  </si>
  <si>
    <t>Flowers</t>
  </si>
  <si>
    <t>cefiii@aol.com</t>
  </si>
  <si>
    <t>803-738-9099</t>
  </si>
  <si>
    <t>Fluhrer</t>
  </si>
  <si>
    <t>Mim</t>
  </si>
  <si>
    <t>347-533-0389</t>
  </si>
  <si>
    <t>Flynn</t>
  </si>
  <si>
    <t>Katelin</t>
  </si>
  <si>
    <t>646-645-3258</t>
  </si>
  <si>
    <t>91-31 Lamont Avenue</t>
  </si>
  <si>
    <t>Apt. 7E</t>
  </si>
  <si>
    <t>Elmhurst</t>
  </si>
  <si>
    <t>Foley</t>
  </si>
  <si>
    <t>Helene</t>
  </si>
  <si>
    <t>hfoley@barnard.edu</t>
  </si>
  <si>
    <t>212-864-6833</t>
  </si>
  <si>
    <t>315 West 106th Street</t>
  </si>
  <si>
    <t>Apt 10A</t>
  </si>
  <si>
    <t>Fomalont</t>
  </si>
  <si>
    <t>Karlee</t>
  </si>
  <si>
    <t>818-489-3972</t>
  </si>
  <si>
    <t xml:space="preserve">196 Stanton St. </t>
  </si>
  <si>
    <t>#6E</t>
  </si>
  <si>
    <t>Ron</t>
  </si>
  <si>
    <t>818-346-5821</t>
  </si>
  <si>
    <t>21415 Lighthill Dr.</t>
  </si>
  <si>
    <t>Topanga</t>
  </si>
  <si>
    <t>Fonda</t>
  </si>
  <si>
    <t>Lauren</t>
  </si>
  <si>
    <t>lolofondue@yahoo.com</t>
  </si>
  <si>
    <t>917-519-4113</t>
  </si>
  <si>
    <t>Ford</t>
  </si>
  <si>
    <t>Silas M.</t>
  </si>
  <si>
    <t>2545 Manitou Island</t>
  </si>
  <si>
    <t>White Bear Lake</t>
  </si>
  <si>
    <t>Osilas Foundation</t>
  </si>
  <si>
    <t>Durand &amp; Ariel</t>
  </si>
  <si>
    <t>durand@durari.com</t>
  </si>
  <si>
    <t>415-505-6691</t>
  </si>
  <si>
    <t>4437 20th Street</t>
  </si>
  <si>
    <t>San Francisco</t>
  </si>
  <si>
    <t>Forsythe</t>
  </si>
  <si>
    <t>Abe</t>
  </si>
  <si>
    <t>94 Ryan Street, Lilyfield</t>
  </si>
  <si>
    <t>Sydney</t>
  </si>
  <si>
    <t>New South Wales</t>
  </si>
  <si>
    <t>Foxmartin</t>
  </si>
  <si>
    <t>Belle</t>
  </si>
  <si>
    <t>Franklin</t>
  </si>
  <si>
    <t>christina.franklin@gmail.com</t>
  </si>
  <si>
    <t>740-814-0915</t>
  </si>
  <si>
    <t>1099 22  Street NW</t>
  </si>
  <si>
    <t>Washington</t>
  </si>
  <si>
    <t>D.C.</t>
  </si>
  <si>
    <t>Friedewald</t>
  </si>
  <si>
    <t>Tella &amp; Eric</t>
  </si>
  <si>
    <t>enchantex@aol.com</t>
  </si>
  <si>
    <t>917-584-9485</t>
  </si>
  <si>
    <t>440 East 23rd Street</t>
  </si>
  <si>
    <t>Apt. #5C</t>
  </si>
  <si>
    <t>Actor / Ianthe Contact</t>
  </si>
  <si>
    <t>Frost</t>
  </si>
  <si>
    <t>914.433.2500</t>
  </si>
  <si>
    <t>343 East 30th Street</t>
  </si>
  <si>
    <t>#12F</t>
  </si>
  <si>
    <t>Fulton</t>
  </si>
  <si>
    <t>Kevin</t>
  </si>
  <si>
    <t>kefulton@vassar.edu</t>
  </si>
  <si>
    <t>720-219-6173</t>
  </si>
  <si>
    <t>2950 E Iliff Ave</t>
  </si>
  <si>
    <t>Denver</t>
  </si>
  <si>
    <t>Gaites</t>
  </si>
  <si>
    <t>lgaites@gmail.com</t>
  </si>
  <si>
    <t>631-495-3767</t>
  </si>
  <si>
    <t>22 Cooper Street</t>
  </si>
  <si>
    <t>Apt. 4</t>
  </si>
  <si>
    <t>Galante</t>
  </si>
  <si>
    <t>drumwhore@gmail.com</t>
  </si>
  <si>
    <t>718-683-0383</t>
  </si>
  <si>
    <t>398 McDonald Ave</t>
  </si>
  <si>
    <t>Gannon</t>
  </si>
  <si>
    <t>jkgannon@gmail.com</t>
  </si>
  <si>
    <t>Garcia</t>
  </si>
  <si>
    <t>Pedro</t>
  </si>
  <si>
    <t>917.806.0561</t>
  </si>
  <si>
    <t>1075 Grand Concourse</t>
  </si>
  <si>
    <t>#5H</t>
  </si>
  <si>
    <t>Bronx</t>
  </si>
  <si>
    <t>Garner</t>
  </si>
  <si>
    <t>Rosy</t>
  </si>
  <si>
    <t>rosygarner@gmail.com</t>
  </si>
  <si>
    <t>617-285-5597</t>
  </si>
  <si>
    <t>1061 Bergen Street</t>
  </si>
  <si>
    <t>Apt. 16</t>
  </si>
  <si>
    <t>Stage Manager</t>
  </si>
  <si>
    <t>Gauthier</t>
  </si>
  <si>
    <t>Leslie</t>
  </si>
  <si>
    <t>leslie.r.gauthier@gmail.com</t>
  </si>
  <si>
    <t>860-712-5715</t>
  </si>
  <si>
    <t>Geiser</t>
  </si>
  <si>
    <t>Nell</t>
  </si>
  <si>
    <t>nell.geiser@gmail.com</t>
  </si>
  <si>
    <t>646-296-5927</t>
  </si>
  <si>
    <t xml:space="preserve">327 Eastern Parkway </t>
  </si>
  <si>
    <t>Apt P</t>
  </si>
  <si>
    <t>Geller</t>
  </si>
  <si>
    <t>Jessie</t>
  </si>
  <si>
    <t>jessiegeller21@gmail.com</t>
  </si>
  <si>
    <t>917-771-1555</t>
  </si>
  <si>
    <t>Gemerer</t>
  </si>
  <si>
    <t>Greg</t>
  </si>
  <si>
    <t>914-282-2505</t>
  </si>
  <si>
    <t>1674 3rd Avenue</t>
  </si>
  <si>
    <t>Gentleman</t>
  </si>
  <si>
    <t>Page</t>
  </si>
  <si>
    <t>978.526.7432</t>
  </si>
  <si>
    <t xml:space="preserve">3 Rockwood Hts. Rd. </t>
  </si>
  <si>
    <t>Manchester</t>
  </si>
  <si>
    <t>Gillan</t>
  </si>
  <si>
    <t>Anthony</t>
  </si>
  <si>
    <t>347.387.7749</t>
  </si>
  <si>
    <t>7 Gramercy Park West</t>
  </si>
  <si>
    <t>Gillette</t>
  </si>
  <si>
    <t>Gayla</t>
  </si>
  <si>
    <t>jgl2125@columbia.edu</t>
  </si>
  <si>
    <t>203-417-8315</t>
  </si>
  <si>
    <t>424 W. Mountain Rd.</t>
  </si>
  <si>
    <t>Ridgefield</t>
  </si>
  <si>
    <t>Glass</t>
  </si>
  <si>
    <t>Brett</t>
  </si>
  <si>
    <t>glassbrett@gmail.com</t>
  </si>
  <si>
    <t>205-903-9725</t>
  </si>
  <si>
    <t>Glatzl</t>
  </si>
  <si>
    <t>914.282.9212</t>
  </si>
  <si>
    <t>39 Livingston Avenue</t>
  </si>
  <si>
    <t>Valhalla</t>
  </si>
  <si>
    <t>Good</t>
  </si>
  <si>
    <t>Fred</t>
  </si>
  <si>
    <t>718-497-6687</t>
  </si>
  <si>
    <t>6143 Woodbine St</t>
  </si>
  <si>
    <t>Ridgewood</t>
  </si>
  <si>
    <t>Goodwin</t>
  </si>
  <si>
    <t>845.444.0105</t>
  </si>
  <si>
    <t>1096 Violet Avenue</t>
  </si>
  <si>
    <t>Hyde Park</t>
  </si>
  <si>
    <t>Gorab</t>
  </si>
  <si>
    <t>cgorab@hotmail.com</t>
  </si>
  <si>
    <t>908-591-7774</t>
  </si>
  <si>
    <t>55 Rollinson St</t>
  </si>
  <si>
    <t>Gorsky</t>
  </si>
  <si>
    <t>Brad</t>
  </si>
  <si>
    <t>bjgorsky@earthlink.net</t>
  </si>
  <si>
    <t>212-675-7877</t>
  </si>
  <si>
    <t>Gousias</t>
  </si>
  <si>
    <t>Babis</t>
  </si>
  <si>
    <t>babisgus@yahoo.com</t>
  </si>
  <si>
    <t>347-993-3319</t>
  </si>
  <si>
    <t>Grabowski</t>
  </si>
  <si>
    <t>chgrabowski@vassar.edu</t>
  </si>
  <si>
    <t>Box 735</t>
  </si>
  <si>
    <t>Grandi</t>
  </si>
  <si>
    <t>Gina</t>
  </si>
  <si>
    <t>ginagrandi@gmail.com</t>
  </si>
  <si>
    <t>415-420-4346</t>
  </si>
  <si>
    <t>471 7th Avenue</t>
  </si>
  <si>
    <t>Apt. 1R</t>
  </si>
  <si>
    <t>VC Grad &amp; Mike Riggs Contact</t>
  </si>
  <si>
    <t>Green</t>
  </si>
  <si>
    <t>Mariana</t>
  </si>
  <si>
    <t>marianagreen@gmail.com</t>
  </si>
  <si>
    <t>646-573-2740</t>
  </si>
  <si>
    <t>Greenberg</t>
  </si>
  <si>
    <t>Jill</t>
  </si>
  <si>
    <t>646-320-7578</t>
  </si>
  <si>
    <t xml:space="preserve">698 W End Avenue </t>
  </si>
  <si>
    <t>#2B</t>
  </si>
  <si>
    <t>Greenblatt</t>
  </si>
  <si>
    <t>Jeremiah</t>
  </si>
  <si>
    <t>646.296.0294</t>
  </si>
  <si>
    <t>781 Carroll Street</t>
  </si>
  <si>
    <t>Griffiths</t>
  </si>
  <si>
    <t>Zack</t>
  </si>
  <si>
    <t>zgriffit@hotmail.com</t>
  </si>
  <si>
    <t>848-391-6861</t>
  </si>
  <si>
    <t>916 Union St</t>
  </si>
  <si>
    <t>#1B</t>
  </si>
  <si>
    <t>Acted with OYL in 2007</t>
  </si>
  <si>
    <t>Gross</t>
  </si>
  <si>
    <t>585.259.7918</t>
  </si>
  <si>
    <t>24 N. Goodman Street</t>
  </si>
  <si>
    <t>Apt. 7A</t>
  </si>
  <si>
    <t>Rochester</t>
  </si>
  <si>
    <t>Gudwin</t>
  </si>
  <si>
    <t>Peter</t>
  </si>
  <si>
    <t>prgnyc-ebay@yahoo.com</t>
  </si>
  <si>
    <t>203-716-6100</t>
  </si>
  <si>
    <t>Soundview Ct</t>
  </si>
  <si>
    <t>Guerra</t>
  </si>
  <si>
    <t>Matthew</t>
  </si>
  <si>
    <t>matthew.guerra@yahoo.com</t>
  </si>
  <si>
    <t>917-365-6844</t>
  </si>
  <si>
    <t>24 Gillen Dr.</t>
  </si>
  <si>
    <t>Parlin</t>
  </si>
  <si>
    <t>Guerriero-Walsh</t>
  </si>
  <si>
    <t>Suzanne</t>
  </si>
  <si>
    <t>516-901-3124</t>
  </si>
  <si>
    <t>41 Byway Drive</t>
  </si>
  <si>
    <t>Deer Park</t>
  </si>
  <si>
    <t>Haege</t>
  </si>
  <si>
    <t>Georgia</t>
  </si>
  <si>
    <t>georgiahaege@hotmail.com</t>
  </si>
  <si>
    <t>646-263-5052</t>
  </si>
  <si>
    <t>146 Attorney Street</t>
  </si>
  <si>
    <t>#3A</t>
  </si>
  <si>
    <t>Hancock</t>
  </si>
  <si>
    <t>917-855-8228</t>
  </si>
  <si>
    <t>90 East 18th Stret</t>
  </si>
  <si>
    <t>Apt 3D</t>
  </si>
  <si>
    <t>Jim Kane Contact</t>
  </si>
  <si>
    <t>Hanford</t>
  </si>
  <si>
    <t>Marius</t>
  </si>
  <si>
    <t>mariushanford@gmail.com</t>
  </si>
  <si>
    <t>646-479-7011</t>
  </si>
  <si>
    <t>Fight Choreographer</t>
  </si>
  <si>
    <t>Hanlon</t>
  </si>
  <si>
    <t>Mary</t>
  </si>
  <si>
    <t>maryhmch@aol.com</t>
  </si>
  <si>
    <t>503-539-2880</t>
  </si>
  <si>
    <t>Harder</t>
  </si>
  <si>
    <t>Daniel</t>
  </si>
  <si>
    <t>240-475-4030</t>
  </si>
  <si>
    <t>14808 Dolphin Way</t>
  </si>
  <si>
    <t>Bowie</t>
  </si>
  <si>
    <t>Maryland</t>
  </si>
  <si>
    <t>Harrington</t>
  </si>
  <si>
    <t>Deadria</t>
  </si>
  <si>
    <t>952.240.0274</t>
  </si>
  <si>
    <t>621 W 189th Street</t>
  </si>
  <si>
    <t>Apt. 4C</t>
  </si>
  <si>
    <t>Harris</t>
  </si>
  <si>
    <t>Lucie</t>
  </si>
  <si>
    <t>521 Sixth Avenue</t>
  </si>
  <si>
    <t>C Ruth</t>
  </si>
  <si>
    <t>rharris@wlu.ca</t>
  </si>
  <si>
    <t>519-696-2906</t>
  </si>
  <si>
    <t>R R 1</t>
  </si>
  <si>
    <t>Plattsville</t>
  </si>
  <si>
    <t>Ontario</t>
  </si>
  <si>
    <t>N0J 1S0</t>
  </si>
  <si>
    <t>Canada</t>
  </si>
  <si>
    <t>Mora</t>
  </si>
  <si>
    <t>919-475-6303</t>
  </si>
  <si>
    <t>135 W. Lorain St.</t>
  </si>
  <si>
    <t xml:space="preserve">OCMR 1116 </t>
  </si>
  <si>
    <t>Oberlin</t>
  </si>
  <si>
    <t>OH</t>
  </si>
  <si>
    <t>Joseph and Patricia</t>
  </si>
  <si>
    <t>216 W. Woodridge Dr.</t>
  </si>
  <si>
    <t>NC</t>
  </si>
  <si>
    <t>Hartman Haas</t>
  </si>
  <si>
    <t>Pamela S.</t>
  </si>
  <si>
    <t>5738 Cedros Ave</t>
  </si>
  <si>
    <t>Sherman Oaks</t>
  </si>
  <si>
    <t>Haynes</t>
  </si>
  <si>
    <t>Carol</t>
  </si>
  <si>
    <t>cchayn@yahoo.com</t>
  </si>
  <si>
    <t>646-594-5076</t>
  </si>
  <si>
    <t>641 East 9th Street</t>
  </si>
  <si>
    <t>Apt. 1A</t>
  </si>
  <si>
    <t>Healy</t>
  </si>
  <si>
    <t>jhealy@ascentrea.com</t>
  </si>
  <si>
    <t>917-622-9017</t>
  </si>
  <si>
    <t>49 Prince street</t>
  </si>
  <si>
    <t>ASCENT</t>
  </si>
  <si>
    <t>Hebert</t>
  </si>
  <si>
    <t>Julie</t>
  </si>
  <si>
    <t>julieabear@aol.com</t>
  </si>
  <si>
    <t>323-549-0672</t>
  </si>
  <si>
    <t>1016 South Hudson Ave</t>
  </si>
  <si>
    <t>Waiting on address</t>
  </si>
  <si>
    <t>Heffernan</t>
  </si>
  <si>
    <t>Myles</t>
  </si>
  <si>
    <t>508.713.2336</t>
  </si>
  <si>
    <t>6 Field Way</t>
  </si>
  <si>
    <t>Worcester</t>
  </si>
  <si>
    <t>Henchey</t>
  </si>
  <si>
    <t>Craig</t>
  </si>
  <si>
    <t>craig.henchey@gmail.com</t>
  </si>
  <si>
    <t>734-474-34303</t>
  </si>
  <si>
    <t>1181 Longview Lane</t>
  </si>
  <si>
    <t>Saline</t>
  </si>
  <si>
    <t>Michigan</t>
  </si>
  <si>
    <t>Herman</t>
  </si>
  <si>
    <t>Ellen</t>
  </si>
  <si>
    <t>301-717-9866</t>
  </si>
  <si>
    <t>153 East 53rd Street</t>
  </si>
  <si>
    <t>33rd Floor</t>
  </si>
  <si>
    <t>Hermann</t>
  </si>
  <si>
    <t>Crystal</t>
  </si>
  <si>
    <t>Herrera</t>
  </si>
  <si>
    <t>Ariane</t>
  </si>
  <si>
    <t>Arianemh@yahoo.com</t>
  </si>
  <si>
    <t>212-387-9615</t>
  </si>
  <si>
    <t>521 East 12th Street</t>
  </si>
  <si>
    <t>#16</t>
  </si>
  <si>
    <t>Nathan</t>
  </si>
  <si>
    <t>863.529.4936</t>
  </si>
  <si>
    <t>155 South Second Street</t>
  </si>
  <si>
    <t>Apt. 15</t>
  </si>
  <si>
    <t>Hess</t>
  </si>
  <si>
    <t>Clara</t>
  </si>
  <si>
    <t>917.685.5907</t>
  </si>
  <si>
    <t>164 Enfield Center Rd. E</t>
  </si>
  <si>
    <t>Ithaca</t>
  </si>
  <si>
    <t>Heyer</t>
  </si>
  <si>
    <t>Thom</t>
  </si>
  <si>
    <t>212-868-1050</t>
  </si>
  <si>
    <t>151 W28th St</t>
  </si>
  <si>
    <t>#9E</t>
  </si>
  <si>
    <t>Hill</t>
  </si>
  <si>
    <t xml:space="preserve">Jessi </t>
  </si>
  <si>
    <t>jessi.hill@gmail.com</t>
  </si>
  <si>
    <t>773-501-8761</t>
  </si>
  <si>
    <t>500 St. Johns Place</t>
  </si>
  <si>
    <t>#1P</t>
  </si>
  <si>
    <t>Director</t>
  </si>
  <si>
    <t>Hofer</t>
  </si>
  <si>
    <t>david.hofer@gmail.com</t>
  </si>
  <si>
    <t>347-528-3505</t>
  </si>
  <si>
    <t>Holbrook</t>
  </si>
  <si>
    <t>david.holbrook@holbrookcap.com</t>
  </si>
  <si>
    <t>203-246-2629</t>
  </si>
  <si>
    <t>2 Penn Plaza</t>
  </si>
  <si>
    <t>Suite 1910</t>
  </si>
  <si>
    <t>Hormozdi</t>
  </si>
  <si>
    <t>Steven</t>
  </si>
  <si>
    <t>shormo@gmail.com</t>
  </si>
  <si>
    <t>917-723-2491</t>
  </si>
  <si>
    <t>15W12th Street</t>
  </si>
  <si>
    <t>PH-C</t>
  </si>
  <si>
    <t>Hosking</t>
  </si>
  <si>
    <t>nicole_hosking@hotmail.com</t>
  </si>
  <si>
    <t>212-673-2370</t>
  </si>
  <si>
    <t>89 MacDougal Street</t>
  </si>
  <si>
    <t>Apt# 5-C</t>
  </si>
  <si>
    <t>Hottinger</t>
  </si>
  <si>
    <t>Christine</t>
  </si>
  <si>
    <t>christine.b.hottinger@gmail.com</t>
  </si>
  <si>
    <t>651-402-9946</t>
  </si>
  <si>
    <t>1292 Hillcrest Ave.</t>
  </si>
  <si>
    <t>St. Paul</t>
  </si>
  <si>
    <t>Apprentice '09</t>
  </si>
  <si>
    <t>Margaret</t>
  </si>
  <si>
    <t>mahottinger@comcast.net</t>
  </si>
  <si>
    <t>651-492-8009</t>
  </si>
  <si>
    <t>Parent to '09 Apprentice Christine Hottinger</t>
  </si>
  <si>
    <t>Houghton</t>
  </si>
  <si>
    <t>Alisa</t>
  </si>
  <si>
    <t>818.312.0063</t>
  </si>
  <si>
    <t>4620 Petit Ave.</t>
  </si>
  <si>
    <t>Encino</t>
  </si>
  <si>
    <t>Hubbard</t>
  </si>
  <si>
    <t>Glenn</t>
  </si>
  <si>
    <t>Hunting</t>
  </si>
  <si>
    <t>206-842-6783</t>
  </si>
  <si>
    <t>4133 Lytle Road NE</t>
  </si>
  <si>
    <t>Bainbridge Is.</t>
  </si>
  <si>
    <t>James Hunting Contact</t>
  </si>
  <si>
    <t>jimmythegrin@aol.com</t>
  </si>
  <si>
    <t>845-797-1189</t>
  </si>
  <si>
    <t>121 St. James Place</t>
  </si>
  <si>
    <t>Apt. 4F</t>
  </si>
  <si>
    <t>Set Designer</t>
  </si>
  <si>
    <t>Hutchinson</t>
  </si>
  <si>
    <t>Chisa</t>
  </si>
  <si>
    <t>chisa@chisahutchinson.com</t>
  </si>
  <si>
    <t>484-716-1136</t>
  </si>
  <si>
    <t>39-41 Lincoln Park</t>
  </si>
  <si>
    <t>Apt. 3B</t>
  </si>
  <si>
    <t>Newark</t>
  </si>
  <si>
    <t>Ippolito</t>
  </si>
  <si>
    <t>ippolitojoseph@gmail.com</t>
  </si>
  <si>
    <t>914-907-7160</t>
  </si>
  <si>
    <t>19 Jennifer Lane</t>
  </si>
  <si>
    <t>Hartsdale</t>
  </si>
  <si>
    <t>Jackson</t>
  </si>
  <si>
    <t>glenn</t>
  </si>
  <si>
    <t>617-756-6883</t>
  </si>
  <si>
    <t>55 John Street</t>
  </si>
  <si>
    <t>Apt. 1709</t>
  </si>
  <si>
    <t>Jacobs</t>
  </si>
  <si>
    <t>Kathleen</t>
  </si>
  <si>
    <t>212.746.6821</t>
  </si>
  <si>
    <t>395 Broadway</t>
  </si>
  <si>
    <t>Apt. 15C</t>
  </si>
  <si>
    <t>Jacobson</t>
  </si>
  <si>
    <t>Joanne</t>
  </si>
  <si>
    <t>jojojacobson@hotmail.com</t>
  </si>
  <si>
    <t>212-243-0567</t>
  </si>
  <si>
    <t>PO Box 45530</t>
  </si>
  <si>
    <t>Jaski</t>
  </si>
  <si>
    <t>Jay</t>
  </si>
  <si>
    <t>646.279.1183</t>
  </si>
  <si>
    <t>402 East 72nd Street</t>
  </si>
  <si>
    <t>#1D</t>
  </si>
  <si>
    <t>Jeffries</t>
  </si>
  <si>
    <t>Scott</t>
  </si>
  <si>
    <t>abstractart3@verizon.net</t>
  </si>
  <si>
    <t>212-505-8139</t>
  </si>
  <si>
    <t>54 Rivington St</t>
  </si>
  <si>
    <t>Jenkins</t>
  </si>
  <si>
    <t>jenkins@cs.stanford.edu</t>
  </si>
  <si>
    <t>714 Haight Street</t>
  </si>
  <si>
    <t xml:space="preserve">Ianthe Contact  </t>
  </si>
  <si>
    <t>Jirasek</t>
  </si>
  <si>
    <t>Ivana</t>
  </si>
  <si>
    <t>61*(0)*292159315</t>
  </si>
  <si>
    <t>372 Elizabeth Street</t>
  </si>
  <si>
    <t>Surry Hills</t>
  </si>
  <si>
    <t>Joffred</t>
  </si>
  <si>
    <t>Joffrede@gmail.com</t>
  </si>
  <si>
    <t>610-207-1983</t>
  </si>
  <si>
    <t>821 Carman Drive</t>
  </si>
  <si>
    <t>Wyomissing</t>
  </si>
  <si>
    <t>610.207.1983</t>
  </si>
  <si>
    <t>Jacinta</t>
  </si>
  <si>
    <t>2R 346 East 51st Street</t>
  </si>
  <si>
    <t>Johnson</t>
  </si>
  <si>
    <t>cj@earthocean.tv</t>
  </si>
  <si>
    <t>011-61-978-390-3007</t>
  </si>
  <si>
    <t>12 Reserve Rd</t>
  </si>
  <si>
    <t>Warrandyte</t>
  </si>
  <si>
    <t>earthOCEAN media</t>
  </si>
  <si>
    <t>Jonas</t>
  </si>
  <si>
    <t>nellietinder@yahoo.com</t>
  </si>
  <si>
    <t>917-579-2998</t>
  </si>
  <si>
    <t xml:space="preserve">282 Manhattan Ave. </t>
  </si>
  <si>
    <t xml:space="preserve">Julia </t>
  </si>
  <si>
    <t>628 Bergen Street</t>
  </si>
  <si>
    <t>Jones</t>
  </si>
  <si>
    <t>Angela</t>
  </si>
  <si>
    <t>ajones@nyclu.org</t>
  </si>
  <si>
    <t>313-434-9664</t>
  </si>
  <si>
    <t xml:space="preserve">816 Ocean Ave </t>
  </si>
  <si>
    <t>Apt 1D</t>
  </si>
  <si>
    <t>Jurgen</t>
  </si>
  <si>
    <t>jurgenjones@gmail.com</t>
  </si>
  <si>
    <t>917-716-4295</t>
  </si>
  <si>
    <t>413 West 50th Street</t>
  </si>
  <si>
    <t>Apt. 4-E</t>
  </si>
  <si>
    <t>917.716.4295</t>
  </si>
  <si>
    <t>Trevor</t>
  </si>
  <si>
    <t>201.669.2979</t>
  </si>
  <si>
    <t>182 Hillside Avenue</t>
  </si>
  <si>
    <t>Wyckoff</t>
  </si>
  <si>
    <t>Joyce Alcala</t>
  </si>
  <si>
    <t>Alice</t>
  </si>
  <si>
    <t>alicejoyce@aol.com</t>
  </si>
  <si>
    <t>917-873-9203</t>
  </si>
  <si>
    <t>333 4th St.</t>
  </si>
  <si>
    <t>#4D</t>
  </si>
  <si>
    <t>Joye</t>
  </si>
  <si>
    <t>Celeste</t>
  </si>
  <si>
    <t>celeste.joye@mac.com</t>
  </si>
  <si>
    <t>212-387-9583</t>
  </si>
  <si>
    <t>1 University Place</t>
  </si>
  <si>
    <t>#11A</t>
  </si>
  <si>
    <t>Kahler</t>
  </si>
  <si>
    <t>MaryKahler@hotmail.com</t>
  </si>
  <si>
    <t>212-253-6887</t>
  </si>
  <si>
    <t>85 4th Ave</t>
  </si>
  <si>
    <t>Apt# 5LL</t>
  </si>
  <si>
    <t>Kalipolitis</t>
  </si>
  <si>
    <t>Spyridon</t>
  </si>
  <si>
    <t>917.750.4361</t>
  </si>
  <si>
    <t>133 West 22nd Street</t>
  </si>
  <si>
    <t>Apt. 6K</t>
  </si>
  <si>
    <t>Kalra</t>
  </si>
  <si>
    <t>Tara</t>
  </si>
  <si>
    <t>tshaila@gmail.com</t>
  </si>
  <si>
    <t>412-897-9922</t>
  </si>
  <si>
    <t>Kaltsas</t>
  </si>
  <si>
    <t>Anna</t>
  </si>
  <si>
    <t>akaltsas@gmail.com</t>
  </si>
  <si>
    <t>917-951-2558</t>
  </si>
  <si>
    <t>4115 171 St</t>
  </si>
  <si>
    <t>Flushing</t>
  </si>
  <si>
    <t xml:space="preserve">Kane </t>
  </si>
  <si>
    <t>Jim</t>
  </si>
  <si>
    <t>kane.jim@gmail.com</t>
  </si>
  <si>
    <t>917-767-4132</t>
  </si>
  <si>
    <t>367 North Genesee Ave</t>
  </si>
  <si>
    <t>#15</t>
  </si>
  <si>
    <t>Kanelos</t>
  </si>
  <si>
    <t>jenny.kanelos@gmail.com</t>
  </si>
  <si>
    <t>917-208-2474</t>
  </si>
  <si>
    <t>417 West 48th Street</t>
  </si>
  <si>
    <t>Kanorwala</t>
  </si>
  <si>
    <t>Shama H.</t>
  </si>
  <si>
    <t>skanorwala@mobiusriskgroup.com</t>
  </si>
  <si>
    <t>281-701-6788</t>
  </si>
  <si>
    <t>Kaplan &amp; Colleen</t>
  </si>
  <si>
    <t>laurenk47@gmail.com</t>
  </si>
  <si>
    <t>1089 S. Ogden Drive</t>
  </si>
  <si>
    <t xml:space="preserve">Waiting on address  </t>
  </si>
  <si>
    <t>Kaplow</t>
  </si>
  <si>
    <t>Alicia</t>
  </si>
  <si>
    <t>212-233-6363</t>
  </si>
  <si>
    <t>Katzman</t>
  </si>
  <si>
    <t>skatzman@hotmail.com</t>
  </si>
  <si>
    <t>917-968-8952</t>
  </si>
  <si>
    <t>Keene</t>
  </si>
  <si>
    <t>Daniele</t>
  </si>
  <si>
    <t>drkeene@aapt.net.au</t>
  </si>
  <si>
    <t>5 Clough Street</t>
  </si>
  <si>
    <t>Williamstown</t>
  </si>
  <si>
    <t>VIC</t>
  </si>
  <si>
    <t>The Killing Room</t>
  </si>
  <si>
    <t>Kelley</t>
  </si>
  <si>
    <t>danieljohnkelley@gmail.com</t>
  </si>
  <si>
    <t>917-647-6369</t>
  </si>
  <si>
    <t>Kenlon</t>
  </si>
  <si>
    <t>tnowoslawski@hotmail.com</t>
  </si>
  <si>
    <t>412-414-9369</t>
  </si>
  <si>
    <t>26 Campbell Road</t>
  </si>
  <si>
    <t>Short Hills</t>
  </si>
  <si>
    <t>Kester</t>
  </si>
  <si>
    <t>937.304.3544</t>
  </si>
  <si>
    <t>46 Maujer Street</t>
  </si>
  <si>
    <t>Kleiman</t>
  </si>
  <si>
    <t>mkleiman@quitam.org</t>
  </si>
  <si>
    <t>310-709-8924</t>
  </si>
  <si>
    <t>Klein</t>
  </si>
  <si>
    <t>Ian</t>
  </si>
  <si>
    <t>ian.klein@gmail.com</t>
  </si>
  <si>
    <t>206-227-9765</t>
  </si>
  <si>
    <t>717 W. 177th St.</t>
  </si>
  <si>
    <t xml:space="preserve"> #4</t>
  </si>
  <si>
    <t>Klochendler</t>
  </si>
  <si>
    <t>Maude</t>
  </si>
  <si>
    <t>maudeklo@yahoo.com</t>
  </si>
  <si>
    <t>646-320-4245</t>
  </si>
  <si>
    <t>316 E 70th St</t>
  </si>
  <si>
    <t>Apt 3E</t>
  </si>
  <si>
    <t>Kolanovic</t>
  </si>
  <si>
    <t>Diane</t>
  </si>
  <si>
    <t>diane.kolanovic@gmail.com</t>
  </si>
  <si>
    <t>732-642-5992</t>
  </si>
  <si>
    <t>5 Pence Road</t>
  </si>
  <si>
    <t>Manalapan</t>
  </si>
  <si>
    <t>Konstantinou</t>
  </si>
  <si>
    <t>Kostas</t>
  </si>
  <si>
    <t>kotsos_81@yahoo.com</t>
  </si>
  <si>
    <t>646-683-2331</t>
  </si>
  <si>
    <t>Koszarksi</t>
  </si>
  <si>
    <t>201.692.1289</t>
  </si>
  <si>
    <t>489 Sagamore Avenue</t>
  </si>
  <si>
    <t>Teaneck</t>
  </si>
  <si>
    <t>Kraft</t>
  </si>
  <si>
    <t>Mike &amp; Betsy</t>
  </si>
  <si>
    <t>1929 Upshur St. NW</t>
  </si>
  <si>
    <t>Mike Riggs Contact</t>
  </si>
  <si>
    <t>Waiting on address from Mike</t>
  </si>
  <si>
    <t>Kristel</t>
  </si>
  <si>
    <t>Lisa</t>
  </si>
  <si>
    <t>75 Coves Run</t>
  </si>
  <si>
    <t>Syosset</t>
  </si>
  <si>
    <t>Jackie</t>
  </si>
  <si>
    <t>jakristel1@gmail.com</t>
  </si>
  <si>
    <t>646-275-0594</t>
  </si>
  <si>
    <t>425 East 63rd Street</t>
  </si>
  <si>
    <t>#E11A</t>
  </si>
  <si>
    <t>Krol</t>
  </si>
  <si>
    <t>ald331@nyu.edu</t>
  </si>
  <si>
    <t>443-834-5126</t>
  </si>
  <si>
    <t>814 Chumleigh Rd</t>
  </si>
  <si>
    <t>Baltimore</t>
  </si>
  <si>
    <t>Kull</t>
  </si>
  <si>
    <t>anna.kull@gmail.com</t>
  </si>
  <si>
    <t>919-475-6086</t>
  </si>
  <si>
    <t>50 Underhill Ave</t>
  </si>
  <si>
    <t>Kuritsky</t>
  </si>
  <si>
    <t>Jocelyn</t>
  </si>
  <si>
    <t>littlejk2004@yahoo.com</t>
  </si>
  <si>
    <t>404-234-5071</t>
  </si>
  <si>
    <t>Langenkamp</t>
  </si>
  <si>
    <t>Lucinda</t>
  </si>
  <si>
    <t>617.669.6586</t>
  </si>
  <si>
    <t>90 Clinton Street</t>
  </si>
  <si>
    <t>Lanning</t>
  </si>
  <si>
    <t>mikiespyder@yahoo.com</t>
  </si>
  <si>
    <t>917-693-5953</t>
  </si>
  <si>
    <t>436 W. 47th St.</t>
  </si>
  <si>
    <t>#2A</t>
  </si>
  <si>
    <t>Larkin</t>
  </si>
  <si>
    <t xml:space="preserve">Karen  </t>
  </si>
  <si>
    <t>1045 S Cloverdale Ave</t>
  </si>
  <si>
    <t>Apt 5</t>
  </si>
  <si>
    <t>Laub</t>
  </si>
  <si>
    <t>Andy</t>
  </si>
  <si>
    <t>215.630.7657</t>
  </si>
  <si>
    <t>25 Albert Street</t>
  </si>
  <si>
    <t>Feasterville</t>
  </si>
  <si>
    <t>Lazalde</t>
  </si>
  <si>
    <t>Arthur</t>
  </si>
  <si>
    <t>646.469.3200</t>
  </si>
  <si>
    <t>369 Manhattan Avenue</t>
  </si>
  <si>
    <t>Apt. 15E</t>
  </si>
  <si>
    <t>Lebowitz</t>
  </si>
  <si>
    <t>Beryl</t>
  </si>
  <si>
    <t>berl@riceny.com</t>
  </si>
  <si>
    <t>646-621-9066</t>
  </si>
  <si>
    <t>25 Ludlow Street</t>
  </si>
  <si>
    <t>#4</t>
  </si>
  <si>
    <t>alebowitzmd@concordemed.com</t>
  </si>
  <si>
    <t>212-725-1474</t>
  </si>
  <si>
    <t>Lee</t>
  </si>
  <si>
    <t>Yasmine</t>
  </si>
  <si>
    <t>270 Jay Street</t>
  </si>
  <si>
    <t>Kay</t>
  </si>
  <si>
    <t>kay_anna_lee@hotmail.com</t>
  </si>
  <si>
    <t>347-564-0689</t>
  </si>
  <si>
    <t>1812 Arizona Av</t>
  </si>
  <si>
    <t>Lefcowitz</t>
  </si>
  <si>
    <t>Allan</t>
  </si>
  <si>
    <t>alefty@verizon.net</t>
  </si>
  <si>
    <t>301-602-3301</t>
  </si>
  <si>
    <t>3737 Legation St</t>
  </si>
  <si>
    <t>#310</t>
  </si>
  <si>
    <t>Leigh</t>
  </si>
  <si>
    <t>soundbulletin@gmail.com</t>
  </si>
  <si>
    <t>617-653-4634</t>
  </si>
  <si>
    <t>Sound Designer</t>
  </si>
  <si>
    <t>Missing Address</t>
  </si>
  <si>
    <t>jamesleslie3@hotmail.com</t>
  </si>
  <si>
    <t>646-823-7850</t>
  </si>
  <si>
    <t>Lesser</t>
  </si>
  <si>
    <t>rachel.lesser@gmail.com</t>
  </si>
  <si>
    <t>413-262-7750</t>
  </si>
  <si>
    <t>24 Teaberry Lane</t>
  </si>
  <si>
    <t>Amherst</t>
  </si>
  <si>
    <t>Massachusetts</t>
  </si>
  <si>
    <t>Levine</t>
  </si>
  <si>
    <t>Julianne</t>
  </si>
  <si>
    <t>julianne.levine@gmail.com</t>
  </si>
  <si>
    <t>978-239-3952</t>
  </si>
  <si>
    <t>23-56 27th Street</t>
  </si>
  <si>
    <t>Levitt</t>
  </si>
  <si>
    <t>daniel_levitt@mac.com</t>
  </si>
  <si>
    <t>917-355-5173</t>
  </si>
  <si>
    <t>454 Fort Washington Ave</t>
  </si>
  <si>
    <t>Apartment 47-A</t>
  </si>
  <si>
    <t>Lewonczyk</t>
  </si>
  <si>
    <t>Jeff</t>
  </si>
  <si>
    <t>jeffisawesome@gmail.com</t>
  </si>
  <si>
    <t>347-446-4957</t>
  </si>
  <si>
    <t>282 20th Street</t>
  </si>
  <si>
    <t>Lin</t>
  </si>
  <si>
    <t>nancylin01@yahoo.com</t>
  </si>
  <si>
    <t>646-283-8770</t>
  </si>
  <si>
    <t xml:space="preserve">438 12th St. </t>
  </si>
  <si>
    <t>Apt. 4A</t>
  </si>
  <si>
    <t>Lind</t>
  </si>
  <si>
    <t>ChristinaLind@gmail.com</t>
  </si>
  <si>
    <t>917-392-1243</t>
  </si>
  <si>
    <t>357 W Elk Ave.</t>
  </si>
  <si>
    <t>Apt. B</t>
  </si>
  <si>
    <t>Glendale</t>
  </si>
  <si>
    <t>maggie.w.lind@gmail.com</t>
  </si>
  <si>
    <t>703-725-6954</t>
  </si>
  <si>
    <t>231 Elm St</t>
  </si>
  <si>
    <t>Northampton</t>
  </si>
  <si>
    <t>Christina Lind Contact</t>
  </si>
  <si>
    <t>Edward &amp; Judy</t>
  </si>
  <si>
    <t>lindja55@optonline.net</t>
  </si>
  <si>
    <t>973-821-5153</t>
  </si>
  <si>
    <t>505 Academy Street</t>
  </si>
  <si>
    <t>South Orange</t>
  </si>
  <si>
    <t>Christina Lind's Parents</t>
  </si>
  <si>
    <t>Logan</t>
  </si>
  <si>
    <t>Sean</t>
  </si>
  <si>
    <t>seanlogan23@hotmail.com</t>
  </si>
  <si>
    <t>732-939-9116</t>
  </si>
  <si>
    <t xml:space="preserve">337 S. 1st St  </t>
  </si>
  <si>
    <t>Loizides</t>
  </si>
  <si>
    <t>65 Summit Avenue</t>
  </si>
  <si>
    <t>Lombard</t>
  </si>
  <si>
    <t>Jacqueline</t>
  </si>
  <si>
    <t>chef@jacquelinelombard.com</t>
  </si>
  <si>
    <t>347-804-8419</t>
  </si>
  <si>
    <t>77 McGuinness Blvd</t>
  </si>
  <si>
    <t>jay.lombard@gmail.com</t>
  </si>
  <si>
    <t>Lomonte</t>
  </si>
  <si>
    <t>nadulee@yahoo.com</t>
  </si>
  <si>
    <t>917-488-5247</t>
  </si>
  <si>
    <t>203 W 103rd St</t>
  </si>
  <si>
    <t>Apt. 2B</t>
  </si>
  <si>
    <t>Iphi &amp; Bed</t>
  </si>
  <si>
    <t>Lucas</t>
  </si>
  <si>
    <t>Ana</t>
  </si>
  <si>
    <t>Luqmaan-Harris</t>
  </si>
  <si>
    <t>Sameerah</t>
  </si>
  <si>
    <t>meerahpants@aol.com</t>
  </si>
  <si>
    <t>646-344-0537</t>
  </si>
  <si>
    <t>9 Regent Street</t>
  </si>
  <si>
    <t>#522</t>
  </si>
  <si>
    <t>Jersey City</t>
  </si>
  <si>
    <t>Company</t>
  </si>
  <si>
    <t>Lurin</t>
  </si>
  <si>
    <t>apberecz@gmail.com</t>
  </si>
  <si>
    <t>973-271-6895</t>
  </si>
  <si>
    <t>43-19 39th Place</t>
  </si>
  <si>
    <t>Apt. 44</t>
  </si>
  <si>
    <t>Sunnyside</t>
  </si>
  <si>
    <t>Lynch</t>
  </si>
  <si>
    <t xml:space="preserve">Sean </t>
  </si>
  <si>
    <t>seanmatthewlynch@yahoo.com</t>
  </si>
  <si>
    <t>85 Orana Street</t>
  </si>
  <si>
    <t>Carina</t>
  </si>
  <si>
    <t>QLD</t>
  </si>
  <si>
    <t>VC Grad, Lighting Designer</t>
  </si>
  <si>
    <t>Macy</t>
  </si>
  <si>
    <t>adamhmacy@gmail.com</t>
  </si>
  <si>
    <t>917-699-2695</t>
  </si>
  <si>
    <t xml:space="preserve">200 E 94th Street </t>
  </si>
  <si>
    <t>Apt 706</t>
  </si>
  <si>
    <t xml:space="preserve">Maguire </t>
  </si>
  <si>
    <t>mmaguire@fordham.edu</t>
  </si>
  <si>
    <t>Fordham Univ., Theater Department</t>
  </si>
  <si>
    <t>113 W 60th St.</t>
  </si>
  <si>
    <t>Phaedra</t>
  </si>
  <si>
    <t>Malinow</t>
  </si>
  <si>
    <t>Roberto</t>
  </si>
  <si>
    <t>malinow@cshl.org</t>
  </si>
  <si>
    <t>516 971 1228</t>
  </si>
  <si>
    <t>1 Bungtown Rd</t>
  </si>
  <si>
    <t>Cold Spring Harbor</t>
  </si>
  <si>
    <t>Mannen</t>
  </si>
  <si>
    <t>14865 Grantley Drive</t>
  </si>
  <si>
    <t>Chesterfield</t>
  </si>
  <si>
    <t>MO</t>
  </si>
  <si>
    <t>Mannheimer</t>
  </si>
  <si>
    <t>Zachary</t>
  </si>
  <si>
    <t>Marion</t>
  </si>
  <si>
    <t>Davida</t>
  </si>
  <si>
    <t>13800 Parkcenter Ln</t>
  </si>
  <si>
    <t>Apt. 514</t>
  </si>
  <si>
    <t>Tustin</t>
  </si>
  <si>
    <t>Marks</t>
  </si>
  <si>
    <t>Braden</t>
  </si>
  <si>
    <t>Braden.marks@gmail.com</t>
  </si>
  <si>
    <t>845-249-8075</t>
  </si>
  <si>
    <t xml:space="preserve">248 Mckibbin </t>
  </si>
  <si>
    <t>#3D</t>
  </si>
  <si>
    <t>Brian</t>
  </si>
  <si>
    <t>917-345-5875</t>
  </si>
  <si>
    <t>400 South Main St</t>
  </si>
  <si>
    <t>#301</t>
  </si>
  <si>
    <t>Marquard</t>
  </si>
  <si>
    <t>Martinez</t>
  </si>
  <si>
    <t>Matvenko</t>
  </si>
  <si>
    <t>Boris</t>
  </si>
  <si>
    <t>631-535-7465</t>
  </si>
  <si>
    <t>333 Terry Road</t>
  </si>
  <si>
    <t>Smithtowne</t>
  </si>
  <si>
    <t>Mayer</t>
  </si>
  <si>
    <t>Liese</t>
  </si>
  <si>
    <t>917.886.9457</t>
  </si>
  <si>
    <t>214 Sterling Place</t>
  </si>
  <si>
    <t>Apt. 305</t>
  </si>
  <si>
    <t>Mazaroli</t>
  </si>
  <si>
    <t>Davina</t>
  </si>
  <si>
    <t>davina.mazaroli@gmail.com</t>
  </si>
  <si>
    <t>404-661-1178</t>
  </si>
  <si>
    <t>9 Clinton Street</t>
  </si>
  <si>
    <t>McAslan</t>
  </si>
  <si>
    <t>Morgan</t>
  </si>
  <si>
    <t>928-301-7338</t>
  </si>
  <si>
    <t>2265 29th Street</t>
  </si>
  <si>
    <t>McCormick</t>
  </si>
  <si>
    <t>Austin</t>
  </si>
  <si>
    <t>austin@companyxiv.com</t>
  </si>
  <si>
    <t>805-452-3137</t>
  </si>
  <si>
    <t>525 W. 22nd St</t>
  </si>
  <si>
    <t>#5C</t>
  </si>
  <si>
    <t>Company XIV</t>
  </si>
  <si>
    <t>Choreographer</t>
  </si>
  <si>
    <t>Teaser Cow</t>
  </si>
  <si>
    <t>McDermott</t>
  </si>
  <si>
    <t>Sara</t>
  </si>
  <si>
    <t>mcslickchick@hotmail.com</t>
  </si>
  <si>
    <t>610-876-2867</t>
  </si>
  <si>
    <t>407 ChristianLane</t>
  </si>
  <si>
    <t>Wallingford</t>
  </si>
  <si>
    <t>McDonnough</t>
  </si>
  <si>
    <t>Kaili</t>
  </si>
  <si>
    <t>kaili.mcdonnough@gmail.com</t>
  </si>
  <si>
    <t>617-755-1445</t>
  </si>
  <si>
    <t>Mcfall</t>
  </si>
  <si>
    <t>Danielle</t>
  </si>
  <si>
    <t>mcfall.d@gmail.com</t>
  </si>
  <si>
    <t>917-279-6360</t>
  </si>
  <si>
    <t xml:space="preserve">415 E 71st St </t>
  </si>
  <si>
    <t>Apt C</t>
  </si>
  <si>
    <t>McHugh</t>
  </si>
  <si>
    <t>mchugh.amanda@gmail.com</t>
  </si>
  <si>
    <t>315-430-5221</t>
  </si>
  <si>
    <t>1134 Rodman St.</t>
  </si>
  <si>
    <t>Ste. 7</t>
  </si>
  <si>
    <t>McKinney</t>
  </si>
  <si>
    <t>rickkitikki@nyc.rr.com</t>
  </si>
  <si>
    <t>212-598-9970</t>
  </si>
  <si>
    <t>67 E 11th street</t>
  </si>
  <si>
    <t>McMahan</t>
  </si>
  <si>
    <t>robert@mcmahanphoto.com</t>
  </si>
  <si>
    <t>212-228-6294</t>
  </si>
  <si>
    <t xml:space="preserve">323 West 42nd Street </t>
  </si>
  <si>
    <t>McNary</t>
  </si>
  <si>
    <t>ianmcnary@gmail.com</t>
  </si>
  <si>
    <t>167 4th Avenue</t>
  </si>
  <si>
    <t># 3</t>
  </si>
  <si>
    <t>Mcwethy</t>
  </si>
  <si>
    <t>iandapeem@hotmail.com</t>
  </si>
  <si>
    <t>646-248-0271</t>
  </si>
  <si>
    <t xml:space="preserve">536 Ft. Washington Ave. </t>
  </si>
  <si>
    <t>Apt. F</t>
  </si>
  <si>
    <t>Medina</t>
  </si>
  <si>
    <t>joemedina1@gmail.com</t>
  </si>
  <si>
    <t>917-502-6377</t>
  </si>
  <si>
    <t>155 Dupont St</t>
  </si>
  <si>
    <t>Apt 3L</t>
  </si>
  <si>
    <t xml:space="preserve">180 South 4th St </t>
  </si>
  <si>
    <t>#2N</t>
  </si>
  <si>
    <t>Clay Chapman Contact</t>
  </si>
  <si>
    <t>Melguizo</t>
  </si>
  <si>
    <t>Mariloly</t>
  </si>
  <si>
    <t>marilolym@gmail.com</t>
  </si>
  <si>
    <t>857-869-9120</t>
  </si>
  <si>
    <t xml:space="preserve">99 John St. </t>
  </si>
  <si>
    <t>#611</t>
  </si>
  <si>
    <t>Melnichok</t>
  </si>
  <si>
    <t>James &amp; Erica</t>
  </si>
  <si>
    <t>917-371-0046</t>
  </si>
  <si>
    <t>24-07 19th Street</t>
  </si>
  <si>
    <t>Fl. 1</t>
  </si>
  <si>
    <t>Melone</t>
  </si>
  <si>
    <t>Deborah</t>
  </si>
  <si>
    <t>dmelone@rcn.com</t>
  </si>
  <si>
    <t>617-924-7167</t>
  </si>
  <si>
    <t>115 Russell Ave</t>
  </si>
  <si>
    <t>Watertown</t>
  </si>
  <si>
    <t>Mendelewicz</t>
  </si>
  <si>
    <t>Aliza</t>
  </si>
  <si>
    <t>amendelewicz@yahoo.com</t>
  </si>
  <si>
    <t>561-602-7147</t>
  </si>
  <si>
    <t>Helped record children for teaser cow</t>
  </si>
  <si>
    <t>Merboth</t>
  </si>
  <si>
    <t>Ryn</t>
  </si>
  <si>
    <t>908-884-8182</t>
  </si>
  <si>
    <t>Barbara &amp; Lawrence</t>
  </si>
  <si>
    <t>908-875-3526</t>
  </si>
  <si>
    <t>1207 Evergreen Drive</t>
  </si>
  <si>
    <t>Bridgewater</t>
  </si>
  <si>
    <t>Mertens</t>
  </si>
  <si>
    <t>914-762-6429</t>
  </si>
  <si>
    <t>28 Cypress Lane</t>
  </si>
  <si>
    <t>Briarcliff Manor</t>
  </si>
  <si>
    <t>Meyer</t>
  </si>
  <si>
    <t>Betty Riggs</t>
  </si>
  <si>
    <t>915 East 78th Street</t>
  </si>
  <si>
    <t>Indianapolis</t>
  </si>
  <si>
    <t>IN</t>
  </si>
  <si>
    <t>Howard</t>
  </si>
  <si>
    <t>914.439.1933</t>
  </si>
  <si>
    <t>1305 White Hill Road</t>
  </si>
  <si>
    <t>Yorktown Heights</t>
  </si>
  <si>
    <t>Mezzera</t>
  </si>
  <si>
    <t>650-465-1889</t>
  </si>
  <si>
    <t>118 West 109th Street</t>
  </si>
  <si>
    <t>Apt 5W</t>
  </si>
  <si>
    <t>Miller</t>
  </si>
  <si>
    <t>Derek</t>
  </si>
  <si>
    <t>derek.miller@aya.yale.edu</t>
  </si>
  <si>
    <t>703-201-8840</t>
  </si>
  <si>
    <t>416 E 13th St</t>
  </si>
  <si>
    <t>#5D</t>
  </si>
  <si>
    <t>Mills</t>
  </si>
  <si>
    <t>Jason</t>
  </si>
  <si>
    <t>JDNY244@yahoo.com</t>
  </si>
  <si>
    <t>646-964-4794</t>
  </si>
  <si>
    <t>244 Madison Ave.</t>
  </si>
  <si>
    <t>#15K</t>
  </si>
  <si>
    <t>Mitarotondo</t>
  </si>
  <si>
    <t>artisticdirector@tctnyc.org</t>
  </si>
  <si>
    <t>646-884-0800</t>
  </si>
  <si>
    <t>68 West 107th Street</t>
  </si>
  <si>
    <t>Apt #62</t>
  </si>
  <si>
    <t>Untitled &amp; Babel</t>
  </si>
  <si>
    <t>Miyagawa</t>
  </si>
  <si>
    <t>Chiori</t>
  </si>
  <si>
    <t>crossingjamaica@yahoo.com</t>
  </si>
  <si>
    <t>212-842-2657</t>
  </si>
  <si>
    <t>One Union Square South</t>
  </si>
  <si>
    <t>11R</t>
  </si>
  <si>
    <t>Do NOT Contact - Ianthe</t>
  </si>
  <si>
    <t>Molinares</t>
  </si>
  <si>
    <t>jmol11@aol.com</t>
  </si>
  <si>
    <t>347-408-4374</t>
  </si>
  <si>
    <t>5636 201 St</t>
  </si>
  <si>
    <t>Bayside</t>
  </si>
  <si>
    <t>Ianthe Contact, VC Grad</t>
  </si>
  <si>
    <t>Moon</t>
  </si>
  <si>
    <t>sarahmoon@gmail.com</t>
  </si>
  <si>
    <t>718-715-8426</t>
  </si>
  <si>
    <t>Moore</t>
  </si>
  <si>
    <t>Donna</t>
  </si>
  <si>
    <t>donnamoore1@charter.net</t>
  </si>
  <si>
    <t>203-994-3828</t>
  </si>
  <si>
    <t>138 Gillotti Rd</t>
  </si>
  <si>
    <t>New Fairfield</t>
  </si>
  <si>
    <t>Morales</t>
  </si>
  <si>
    <t>Mariaelena</t>
  </si>
  <si>
    <t>mariaelena.morales@gmail.com</t>
  </si>
  <si>
    <t>773-209-8509</t>
  </si>
  <si>
    <t>Morelock</t>
  </si>
  <si>
    <t>bcm2129@columbia.edu</t>
  </si>
  <si>
    <t>423-367-1987</t>
  </si>
  <si>
    <t>636 Red Oak Plantation</t>
  </si>
  <si>
    <t>Kingsport</t>
  </si>
  <si>
    <t>Tennessee</t>
  </si>
  <si>
    <t>Moreno-Penson</t>
  </si>
  <si>
    <t>Desi</t>
  </si>
  <si>
    <t>desi.moreno@att.net</t>
  </si>
  <si>
    <t>646-401-4622</t>
  </si>
  <si>
    <t>9 Metropolitan Oval</t>
  </si>
  <si>
    <t>#7A</t>
  </si>
  <si>
    <t>megan.morgan@mssm.edu</t>
  </si>
  <si>
    <t>212-518-3813</t>
  </si>
  <si>
    <t>Morin</t>
  </si>
  <si>
    <t>Rebekah</t>
  </si>
  <si>
    <t>rebekahmorin@mac.com</t>
  </si>
  <si>
    <t>718-930-2411</t>
  </si>
  <si>
    <t>47 Cumberland St.</t>
  </si>
  <si>
    <t>Morrison</t>
  </si>
  <si>
    <t>20 West Street</t>
  </si>
  <si>
    <t>#21J</t>
  </si>
  <si>
    <t>Shawn</t>
  </si>
  <si>
    <t>shawn@morrisonfilm.com</t>
  </si>
  <si>
    <t>201-317-0546</t>
  </si>
  <si>
    <t>299 Union Ave.</t>
  </si>
  <si>
    <t>Apt #3</t>
  </si>
  <si>
    <t>Mountain</t>
  </si>
  <si>
    <t xml:space="preserve">Mia  </t>
  </si>
  <si>
    <t>646.242.6207</t>
  </si>
  <si>
    <t>130 E 4th Street</t>
  </si>
  <si>
    <t>#12</t>
  </si>
  <si>
    <t>Murray</t>
  </si>
  <si>
    <t>Garrett</t>
  </si>
  <si>
    <t>garrett@maniacalrage.net</t>
  </si>
  <si>
    <t>917-912-4048</t>
  </si>
  <si>
    <t>206 Jackson St</t>
  </si>
  <si>
    <t>Myrtaj</t>
  </si>
  <si>
    <t>212.945.8268</t>
  </si>
  <si>
    <t>169 East 101 Street</t>
  </si>
  <si>
    <t>#10</t>
  </si>
  <si>
    <t>Nangle</t>
  </si>
  <si>
    <t>Cory</t>
  </si>
  <si>
    <t>215-888-0114</t>
  </si>
  <si>
    <t>117 W 77th St</t>
  </si>
  <si>
    <t>Apt 3/4</t>
  </si>
  <si>
    <t>Napoliello</t>
  </si>
  <si>
    <t>craigmnapoliello@aol.com</t>
  </si>
  <si>
    <t>703-401-1746</t>
  </si>
  <si>
    <t>Nash</t>
  </si>
  <si>
    <t>Emily</t>
  </si>
  <si>
    <t>emnash@vassar.edu</t>
  </si>
  <si>
    <t>914-462-1367</t>
  </si>
  <si>
    <t>Box 2454</t>
  </si>
  <si>
    <t>Beth</t>
  </si>
  <si>
    <t>bethnash135@gmail.com</t>
  </si>
  <si>
    <t>914-462-1623</t>
  </si>
  <si>
    <t>135 Edgemont Road</t>
  </si>
  <si>
    <t>Scarsdale</t>
  </si>
  <si>
    <t>Parent to '10 Apprentice Emily Nash</t>
  </si>
  <si>
    <t>Nason</t>
  </si>
  <si>
    <t>617.610.9800</t>
  </si>
  <si>
    <t>130 Hall Street</t>
  </si>
  <si>
    <t>Naudin</t>
  </si>
  <si>
    <t>Annette</t>
  </si>
  <si>
    <t>niduan117@yahoo.com</t>
  </si>
  <si>
    <t>732-996-7278</t>
  </si>
  <si>
    <t>472 Horizon Dr</t>
  </si>
  <si>
    <t>Edison</t>
  </si>
  <si>
    <t>Nehmer</t>
  </si>
  <si>
    <t>Kira</t>
  </si>
  <si>
    <t>kira.nehmer@gmail.com</t>
  </si>
  <si>
    <t>515-710-3595</t>
  </si>
  <si>
    <t>3801 Bel Ave Rd</t>
  </si>
  <si>
    <t>Des Moines</t>
  </si>
  <si>
    <t>Iowa</t>
  </si>
  <si>
    <t>Scenic Artist</t>
  </si>
  <si>
    <t>Nelson</t>
  </si>
  <si>
    <t>917-597-1906</t>
  </si>
  <si>
    <t>340 E.90th St</t>
  </si>
  <si>
    <t>Apt. 2C</t>
  </si>
  <si>
    <t>Neuse</t>
  </si>
  <si>
    <t>Nick Flint Contact</t>
  </si>
  <si>
    <t>Neuse &amp; Nicole Peterson</t>
  </si>
  <si>
    <t xml:space="preserve">Cliff </t>
  </si>
  <si>
    <t>220 A Millwell Drive</t>
  </si>
  <si>
    <t>Maryland Heights</t>
  </si>
  <si>
    <t>Neuspiel</t>
  </si>
  <si>
    <t>Juliana</t>
  </si>
  <si>
    <t>julie.neuspiel@gmail.com</t>
  </si>
  <si>
    <t>914-772-8187</t>
  </si>
  <si>
    <t>3701 Larkston Drive</t>
  </si>
  <si>
    <t>Charlotte</t>
  </si>
  <si>
    <t>North Carolina</t>
  </si>
  <si>
    <t>Newton</t>
  </si>
  <si>
    <t>908-704-6325</t>
  </si>
  <si>
    <t>45 Arapaho Trail</t>
  </si>
  <si>
    <t>Brachburg</t>
  </si>
  <si>
    <t>Nguyen</t>
  </si>
  <si>
    <t>Chau</t>
  </si>
  <si>
    <t>trieuminh253@gmail.com</t>
  </si>
  <si>
    <t>573-239-5169</t>
  </si>
  <si>
    <t>Nicholson</t>
  </si>
  <si>
    <t>Eric</t>
  </si>
  <si>
    <t>erictnicholson@yahoo.com</t>
  </si>
  <si>
    <t>917-446-1386</t>
  </si>
  <si>
    <t>107 Thompson Street</t>
  </si>
  <si>
    <t>Apt #2b</t>
  </si>
  <si>
    <t>Nickeson</t>
  </si>
  <si>
    <t>Michelle</t>
  </si>
  <si>
    <t>ms_chips@hotmail.com</t>
  </si>
  <si>
    <t>570-223-0546</t>
  </si>
  <si>
    <t>137 Monroe Lake Shores</t>
  </si>
  <si>
    <t>East Stroudsburg</t>
  </si>
  <si>
    <t>Nicolson</t>
  </si>
  <si>
    <t xml:space="preserve">Heather  </t>
  </si>
  <si>
    <t>970.596.7551</t>
  </si>
  <si>
    <t>2547 36th Street</t>
  </si>
  <si>
    <t>Nihal</t>
  </si>
  <si>
    <t>Lori Weckerly &amp; Jay</t>
  </si>
  <si>
    <t>2001 Hamilton Street</t>
  </si>
  <si>
    <t>#2218</t>
  </si>
  <si>
    <t>Noelle</t>
  </si>
  <si>
    <t>alexander.j.noelle@gmail.com</t>
  </si>
  <si>
    <t>603-359-7201</t>
  </si>
  <si>
    <t>P.O. Box 360</t>
  </si>
  <si>
    <t>Plainfield</t>
  </si>
  <si>
    <t>NH</t>
  </si>
  <si>
    <t>Nolan</t>
  </si>
  <si>
    <t>james.veitch@gmail.com</t>
  </si>
  <si>
    <t>203-530-1486</t>
  </si>
  <si>
    <t>106 S 2nd</t>
  </si>
  <si>
    <t>Nunez</t>
  </si>
  <si>
    <t>Fernando</t>
  </si>
  <si>
    <t>614.557.7863</t>
  </si>
  <si>
    <t>1717 Summit Street</t>
  </si>
  <si>
    <t>Columbus</t>
  </si>
  <si>
    <t>Ohio</t>
  </si>
  <si>
    <t>O'Donnell</t>
  </si>
  <si>
    <t>Malissa</t>
  </si>
  <si>
    <t>mso2105@columbia.edu</t>
  </si>
  <si>
    <t>917-453-1889</t>
  </si>
  <si>
    <t xml:space="preserve">507 W. 111th St </t>
  </si>
  <si>
    <t>#61</t>
  </si>
  <si>
    <t>Adrian</t>
  </si>
  <si>
    <t>adodonnell@gmail.com</t>
  </si>
  <si>
    <t>917-359-5915</t>
  </si>
  <si>
    <t>kellygobraugh@hotmail.com</t>
  </si>
  <si>
    <t>212-960-3562</t>
  </si>
  <si>
    <t>2825 33rd Street</t>
  </si>
  <si>
    <t>Apt. F3</t>
  </si>
  <si>
    <t>Flux Theatre Ensemble</t>
  </si>
  <si>
    <t>Olander</t>
  </si>
  <si>
    <t>Tina</t>
  </si>
  <si>
    <t>tolander24@gmail.com</t>
  </si>
  <si>
    <t>414-745-5054</t>
  </si>
  <si>
    <t>1980 N Brookfield Rd</t>
  </si>
  <si>
    <t>Brookfield</t>
  </si>
  <si>
    <t>Wisconsin</t>
  </si>
  <si>
    <t>Oliveras</t>
  </si>
  <si>
    <t>Cheo</t>
  </si>
  <si>
    <t>joliveras@teatrocirculo.org</t>
  </si>
  <si>
    <t>917-657-3057</t>
  </si>
  <si>
    <t>65 East 4th Street</t>
  </si>
  <si>
    <t>#11</t>
  </si>
  <si>
    <t>Teatro Circulo</t>
  </si>
  <si>
    <t>O'Neill</t>
  </si>
  <si>
    <t>937.830.9809</t>
  </si>
  <si>
    <t>Osnos</t>
  </si>
  <si>
    <t>212-879-5795</t>
  </si>
  <si>
    <t>Ostrovskaya</t>
  </si>
  <si>
    <t>imogen1617@gmail.com</t>
  </si>
  <si>
    <t>646-307-4801</t>
  </si>
  <si>
    <t>2509 East 22 Street</t>
  </si>
  <si>
    <t>Apt 2F</t>
  </si>
  <si>
    <t>Oztop</t>
  </si>
  <si>
    <t>Muin</t>
  </si>
  <si>
    <t>muin.oztop@gmail.com</t>
  </si>
  <si>
    <t>646-691-4745</t>
  </si>
  <si>
    <t>560 Riversid Dr.</t>
  </si>
  <si>
    <t>#T2</t>
  </si>
  <si>
    <t>Parnell</t>
  </si>
  <si>
    <t>Annie</t>
  </si>
  <si>
    <t>annie.parnell@gmail.com</t>
  </si>
  <si>
    <t>347-853-5035</t>
  </si>
  <si>
    <t>P.O. Box 131</t>
  </si>
  <si>
    <t>Parris</t>
  </si>
  <si>
    <t>Jonathan</t>
  </si>
  <si>
    <t>jon8h1@yahoo.com</t>
  </si>
  <si>
    <t>212-675-4653</t>
  </si>
  <si>
    <t>Parry</t>
  </si>
  <si>
    <t>William</t>
  </si>
  <si>
    <t>212.799.0248</t>
  </si>
  <si>
    <t>170 West 78th Street</t>
  </si>
  <si>
    <t>Apt. 1C</t>
  </si>
  <si>
    <t>Parvis</t>
  </si>
  <si>
    <t>Chuck</t>
  </si>
  <si>
    <t>charles_parvis@hcpss.org</t>
  </si>
  <si>
    <t>sarahparvis@yahoo.com</t>
  </si>
  <si>
    <t>917-754-6353</t>
  </si>
  <si>
    <t>186 South Oxford St.</t>
  </si>
  <si>
    <t>Publicist</t>
  </si>
  <si>
    <t>Pavoggi</t>
  </si>
  <si>
    <t>Nikki</t>
  </si>
  <si>
    <t>npavoggi@gmail.com</t>
  </si>
  <si>
    <t>512-507-8123</t>
  </si>
  <si>
    <t>172 Terrace Place #2</t>
  </si>
  <si>
    <t>Pawlyk</t>
  </si>
  <si>
    <t>Felicetta</t>
  </si>
  <si>
    <t>973-979-6620</t>
  </si>
  <si>
    <t>721 Metz Street</t>
  </si>
  <si>
    <t>Phillipsburg</t>
  </si>
  <si>
    <t>Pearse</t>
  </si>
  <si>
    <t>Edward</t>
  </si>
  <si>
    <t>edward@adgpc.com</t>
  </si>
  <si>
    <t>917-974-1983</t>
  </si>
  <si>
    <t>220 E. 18th St</t>
  </si>
  <si>
    <t>Pek</t>
  </si>
  <si>
    <t>jane.pek@gmail.com</t>
  </si>
  <si>
    <t>203-435-2293</t>
  </si>
  <si>
    <t xml:space="preserve">303 Greenwich Street </t>
  </si>
  <si>
    <t>#3H</t>
  </si>
  <si>
    <t>Pelekanos</t>
  </si>
  <si>
    <t>christina.pelekanos@gmail.com</t>
  </si>
  <si>
    <t>610-751-7265</t>
  </si>
  <si>
    <t>930 Amsterdam Ave.</t>
  </si>
  <si>
    <t>Apt. 7</t>
  </si>
  <si>
    <t>Peterson</t>
  </si>
  <si>
    <t>johnhpetersoniii@hotmail.com</t>
  </si>
  <si>
    <t>312-933-8704</t>
  </si>
  <si>
    <t>Phelps</t>
  </si>
  <si>
    <t>Ruth</t>
  </si>
  <si>
    <t>riker3405@aol.com</t>
  </si>
  <si>
    <t>718-786-4336</t>
  </si>
  <si>
    <t>34-05 44 St.</t>
  </si>
  <si>
    <t>LIC</t>
  </si>
  <si>
    <t>Phillips</t>
  </si>
  <si>
    <t>Naima</t>
  </si>
  <si>
    <t>naima.kristel@gmail.com</t>
  </si>
  <si>
    <t>646-425-4759</t>
  </si>
  <si>
    <t>423 W 120th Street</t>
  </si>
  <si>
    <t>#58</t>
  </si>
  <si>
    <t>Picayo</t>
  </si>
  <si>
    <t>Violeta</t>
  </si>
  <si>
    <t>vipicayo@vassar.edu</t>
  </si>
  <si>
    <t>646-573-7256</t>
  </si>
  <si>
    <t>311 West 4th Street</t>
  </si>
  <si>
    <t>Kasey &amp; Jose</t>
  </si>
  <si>
    <t>picayosmith@aol.com</t>
  </si>
  <si>
    <t>917-209-2940</t>
  </si>
  <si>
    <t>Parents to '10 Apprentice Violeta Picayo</t>
  </si>
  <si>
    <t>Picciotto</t>
  </si>
  <si>
    <t>Henri</t>
  </si>
  <si>
    <t>henrip@picciotto.org</t>
  </si>
  <si>
    <t>510-757-7696</t>
  </si>
  <si>
    <t>1805 Monterey Av</t>
  </si>
  <si>
    <t>Piechota</t>
  </si>
  <si>
    <t>vinny1788@aol.com</t>
  </si>
  <si>
    <t>973-686-9029</t>
  </si>
  <si>
    <t>Platt</t>
  </si>
  <si>
    <t>jasonplatt@gmail.com</t>
  </si>
  <si>
    <t>602-361-1618</t>
  </si>
  <si>
    <t>924 Metropolitan Avenue</t>
  </si>
  <si>
    <t>Apt. 205</t>
  </si>
  <si>
    <t>Poole</t>
  </si>
  <si>
    <t>TJ</t>
  </si>
  <si>
    <t>12323 Tomanet Trail</t>
  </si>
  <si>
    <t>Texas</t>
  </si>
  <si>
    <t>Press</t>
  </si>
  <si>
    <t>epress@nyc.rr.com</t>
  </si>
  <si>
    <t>212-334-0320</t>
  </si>
  <si>
    <t xml:space="preserve">191 Grand Street </t>
  </si>
  <si>
    <t>#34</t>
  </si>
  <si>
    <t>Prins</t>
  </si>
  <si>
    <t>kpwithcurls@mac.com</t>
  </si>
  <si>
    <t>561-504-1102</t>
  </si>
  <si>
    <t>Provost</t>
  </si>
  <si>
    <t>Jean</t>
  </si>
  <si>
    <t>provost.jean@gmail.com</t>
  </si>
  <si>
    <t>646-544-8253</t>
  </si>
  <si>
    <t xml:space="preserve">540 W 122nd Street </t>
  </si>
  <si>
    <t>Apt 66B</t>
  </si>
  <si>
    <t>Pucillo</t>
  </si>
  <si>
    <t>Deborah &amp; Michael</t>
  </si>
  <si>
    <t>224 Dunbar Road</t>
  </si>
  <si>
    <t xml:space="preserve">Palm Beach </t>
  </si>
  <si>
    <t>Quenemoen</t>
  </si>
  <si>
    <t>347.226.8878</t>
  </si>
  <si>
    <t>Rattner</t>
  </si>
  <si>
    <t xml:space="preserve">Daniel </t>
  </si>
  <si>
    <t>917-623-7553</t>
  </si>
  <si>
    <t>998 5th Avenue</t>
  </si>
  <si>
    <t xml:space="preserve">Apprentice  </t>
  </si>
  <si>
    <t>Rau</t>
  </si>
  <si>
    <t>michael.james.rau@gmail.com</t>
  </si>
  <si>
    <t>847-712-2633</t>
  </si>
  <si>
    <t>The Seagull</t>
  </si>
  <si>
    <t>Rawson</t>
  </si>
  <si>
    <t>Haley</t>
  </si>
  <si>
    <t>haleyrawson@gmail.com</t>
  </si>
  <si>
    <t>845-325-2550</t>
  </si>
  <si>
    <t>Redding</t>
  </si>
  <si>
    <t>Neil</t>
  </si>
  <si>
    <t>nredding@sympatico.ca</t>
  </si>
  <si>
    <t>613-565-8824</t>
  </si>
  <si>
    <t>31 Renfrew Ave.</t>
  </si>
  <si>
    <t>Ottawa</t>
  </si>
  <si>
    <t>K1S 1Z4</t>
  </si>
  <si>
    <t>Reigler</t>
  </si>
  <si>
    <t>Heidi</t>
  </si>
  <si>
    <t>2769 Cheshire Drive</t>
  </si>
  <si>
    <t>Baldwin</t>
  </si>
  <si>
    <t>Reynolds</t>
  </si>
  <si>
    <t>bentway@nyc.rr.com</t>
  </si>
  <si>
    <t>347-738-2824</t>
  </si>
  <si>
    <t>34-57 73rd St.</t>
  </si>
  <si>
    <t>Apt. 1H</t>
  </si>
  <si>
    <t>Jackson Heights</t>
  </si>
  <si>
    <t>theatregeek972@hotmail.com</t>
  </si>
  <si>
    <t>207-807-5445</t>
  </si>
  <si>
    <t>200 Westbrook Street</t>
  </si>
  <si>
    <t>Rhinehart</t>
  </si>
  <si>
    <t>Brianrhinehart@earthlink.net</t>
  </si>
  <si>
    <t>718-496-9790</t>
  </si>
  <si>
    <t>4404 6th Ave</t>
  </si>
  <si>
    <t>Richer</t>
  </si>
  <si>
    <t>Carolynn</t>
  </si>
  <si>
    <t>carolynn.richer@gmail.com</t>
  </si>
  <si>
    <t>508-930-3265</t>
  </si>
  <si>
    <t>8 Wolfpen Lane</t>
  </si>
  <si>
    <t>Southborough</t>
  </si>
  <si>
    <t>Richman</t>
  </si>
  <si>
    <t>jenniferrichman@yahoo.com</t>
  </si>
  <si>
    <t>347-645-7628</t>
  </si>
  <si>
    <t>Riddler</t>
  </si>
  <si>
    <t>Judith</t>
  </si>
  <si>
    <t>judi@searchline.com</t>
  </si>
  <si>
    <t>202-664-4004</t>
  </si>
  <si>
    <t>2230 California St NW</t>
  </si>
  <si>
    <t>Riggs</t>
  </si>
  <si>
    <t>Judith &amp; Jack</t>
  </si>
  <si>
    <t>judith.riggs@verizon.net</t>
  </si>
  <si>
    <t>202-686-5172</t>
  </si>
  <si>
    <t>5230 Watson St. NW</t>
  </si>
  <si>
    <t>Mike Riggs' Parents</t>
  </si>
  <si>
    <t>mike@mikeriggsdesigns.com</t>
  </si>
  <si>
    <t>917-803-5615</t>
  </si>
  <si>
    <t>315 Flatbush Avenue</t>
  </si>
  <si>
    <t>#106</t>
  </si>
  <si>
    <t>Lighting Designer</t>
  </si>
  <si>
    <t>Rocco</t>
  </si>
  <si>
    <t>Debra</t>
  </si>
  <si>
    <t>908-938-1810</t>
  </si>
  <si>
    <t>770 Anderson Avenue</t>
  </si>
  <si>
    <t>Apt. 16F</t>
  </si>
  <si>
    <t>Cliffside Park</t>
  </si>
  <si>
    <t>Rogers</t>
  </si>
  <si>
    <t>suanzrogers@yahoo.com</t>
  </si>
  <si>
    <t>978-920-8816</t>
  </si>
  <si>
    <t>287 Burns Street</t>
  </si>
  <si>
    <t>Forest Hills</t>
  </si>
  <si>
    <t>Rose</t>
  </si>
  <si>
    <t>Marshall</t>
  </si>
  <si>
    <t>marshall.rose@gmail.com</t>
  </si>
  <si>
    <t>401-965-4177</t>
  </si>
  <si>
    <t>411 St John's Place</t>
  </si>
  <si>
    <t>Rosenberg</t>
  </si>
  <si>
    <t>Jan</t>
  </si>
  <si>
    <t>914.610.0865</t>
  </si>
  <si>
    <t>11 Melissa Drive</t>
  </si>
  <si>
    <t>Ardsley</t>
  </si>
  <si>
    <t>Rosenthal</t>
  </si>
  <si>
    <t>Tracy</t>
  </si>
  <si>
    <t>trrosenthal@vassar.edu</t>
  </si>
  <si>
    <t>917-841-5374</t>
  </si>
  <si>
    <t>P.O. Box 2040</t>
  </si>
  <si>
    <t>Rossman</t>
  </si>
  <si>
    <t>781.248.2872</t>
  </si>
  <si>
    <t>243 Skillman Avenue</t>
  </si>
  <si>
    <t>Roubicek</t>
  </si>
  <si>
    <t>Karen</t>
  </si>
  <si>
    <t>k.roubicek@comcast.net</t>
  </si>
  <si>
    <t>617-924-8544</t>
  </si>
  <si>
    <t>65 Carver Rd</t>
  </si>
  <si>
    <t>Ruderman</t>
  </si>
  <si>
    <t>michaelruderman@hotmail.com</t>
  </si>
  <si>
    <t>917-526-1378</t>
  </si>
  <si>
    <t>325 West 71st Street</t>
  </si>
  <si>
    <t>Apt. 5D</t>
  </si>
  <si>
    <t>Rugg</t>
  </si>
  <si>
    <t>Susie</t>
  </si>
  <si>
    <t>2/124 O'Brien Street</t>
  </si>
  <si>
    <t>Bondi</t>
  </si>
  <si>
    <t>Rusincovitch</t>
  </si>
  <si>
    <t>Richard</t>
  </si>
  <si>
    <t>rjr317@nyu.edu</t>
  </si>
  <si>
    <t>703-536-9520</t>
  </si>
  <si>
    <t>2732 North Kensington Street</t>
  </si>
  <si>
    <t>Safranek</t>
  </si>
  <si>
    <t>Barbara</t>
  </si>
  <si>
    <t>bsafranek1@msn.com</t>
  </si>
  <si>
    <t>917-754-9168</t>
  </si>
  <si>
    <t>140 E. 46th St.</t>
  </si>
  <si>
    <t>#11N</t>
  </si>
  <si>
    <t>Sagado</t>
  </si>
  <si>
    <t>Azael</t>
  </si>
  <si>
    <t>760.699.3566</t>
  </si>
  <si>
    <t>700 College Drive 1757</t>
  </si>
  <si>
    <t>Decorah</t>
  </si>
  <si>
    <t>Saine</t>
  </si>
  <si>
    <t>KB</t>
  </si>
  <si>
    <t>kbplay@hotmail.com</t>
  </si>
  <si>
    <t>610-350-7527</t>
  </si>
  <si>
    <t>24 E. Fillmore Street</t>
  </si>
  <si>
    <t>Petersburg</t>
  </si>
  <si>
    <t>Samuel</t>
  </si>
  <si>
    <t>Ruth &amp; Les</t>
  </si>
  <si>
    <t>rsamuel633@aol.com</t>
  </si>
  <si>
    <t>202-686-5292</t>
  </si>
  <si>
    <t>5429 Cathedral Ave., NW</t>
  </si>
  <si>
    <t>DC</t>
  </si>
  <si>
    <t>Sandoval</t>
  </si>
  <si>
    <t>212.365.6767</t>
  </si>
  <si>
    <t>539 East 78th Street</t>
  </si>
  <si>
    <t>Sands</t>
  </si>
  <si>
    <t>allisonksands@gmail.com</t>
  </si>
  <si>
    <t>604-812-9530</t>
  </si>
  <si>
    <t>1622 Grant St</t>
  </si>
  <si>
    <t>Vancouver</t>
  </si>
  <si>
    <t>British Columbia</t>
  </si>
  <si>
    <t>V5L 2Y5</t>
  </si>
  <si>
    <t>Sankowski</t>
  </si>
  <si>
    <t>Andrew</t>
  </si>
  <si>
    <t>aws@att.net</t>
  </si>
  <si>
    <t>212-555-5655</t>
  </si>
  <si>
    <t>526 West 111th Street</t>
  </si>
  <si>
    <t>Sashin</t>
  </si>
  <si>
    <t>Erica</t>
  </si>
  <si>
    <t>erica.wide.eyed@gmail.com</t>
  </si>
  <si>
    <t>646-319-8988</t>
  </si>
  <si>
    <t>176 Seeley Street</t>
  </si>
  <si>
    <t>#6C</t>
  </si>
  <si>
    <t>Saudek</t>
  </si>
  <si>
    <t>Karen &amp; Dick</t>
  </si>
  <si>
    <t>1350 Dodge Road</t>
  </si>
  <si>
    <t>Montpelier</t>
  </si>
  <si>
    <t>VT</t>
  </si>
  <si>
    <t>Saunders</t>
  </si>
  <si>
    <t>Charles</t>
  </si>
  <si>
    <t>csaunders@nrcm.com</t>
  </si>
  <si>
    <t>917-653-9714</t>
  </si>
  <si>
    <t xml:space="preserve">40 Memorial Hwy </t>
  </si>
  <si>
    <t>Apt 33B</t>
  </si>
  <si>
    <t>New Rochelle</t>
  </si>
  <si>
    <t>Savage</t>
  </si>
  <si>
    <t>lee@wingspace.com</t>
  </si>
  <si>
    <t>917-501-7574</t>
  </si>
  <si>
    <t xml:space="preserve">111 Withers Street </t>
  </si>
  <si>
    <t>#5</t>
  </si>
  <si>
    <t>Schlesinger</t>
  </si>
  <si>
    <t>Avram</t>
  </si>
  <si>
    <t>Schlesser</t>
  </si>
  <si>
    <t>Joanna</t>
  </si>
  <si>
    <t>joeyalex03@aol.com</t>
  </si>
  <si>
    <t>646-220-5443</t>
  </si>
  <si>
    <t>Schotzko</t>
  </si>
  <si>
    <t>david.schotzko@gmail.com</t>
  </si>
  <si>
    <t>917-359-6379</t>
  </si>
  <si>
    <t xml:space="preserve">413 5th Ave </t>
  </si>
  <si>
    <t>Oresteia - Musician</t>
  </si>
  <si>
    <t>Schulenburg</t>
  </si>
  <si>
    <t>Heather Cohn &amp; Gus</t>
  </si>
  <si>
    <t>917.843.6909</t>
  </si>
  <si>
    <t>42-11 Newtown Road</t>
  </si>
  <si>
    <t>Schulman</t>
  </si>
  <si>
    <t>Sasha</t>
  </si>
  <si>
    <t>Sciallo</t>
  </si>
  <si>
    <t>Francesco S.</t>
  </si>
  <si>
    <t>201-662-0344</t>
  </si>
  <si>
    <t>7312 Kennedy Blvd E</t>
  </si>
  <si>
    <t>North Bergen</t>
  </si>
  <si>
    <t>Vanessa</t>
  </si>
  <si>
    <t>Vanessa182@gmail.com</t>
  </si>
  <si>
    <t>504-231-7494</t>
  </si>
  <si>
    <t>519 N Cedar St</t>
  </si>
  <si>
    <t>Abilene</t>
  </si>
  <si>
    <t>Kansas</t>
  </si>
  <si>
    <t>Selby</t>
  </si>
  <si>
    <t>mselby@cami.com</t>
  </si>
  <si>
    <t>646-472-9591</t>
  </si>
  <si>
    <t>711 West End Ave</t>
  </si>
  <si>
    <t>#2CN</t>
  </si>
  <si>
    <t>Ianthe Contact - do NOT contact without asking Ianthe</t>
  </si>
  <si>
    <t>Shah</t>
  </si>
  <si>
    <t>Anita</t>
  </si>
  <si>
    <t>anita@anitashah.com</t>
  </si>
  <si>
    <t>212-244-0015</t>
  </si>
  <si>
    <t>Shalkham</t>
  </si>
  <si>
    <t>jim_shalkham@hotmail.com</t>
  </si>
  <si>
    <t>415-553-8921</t>
  </si>
  <si>
    <t>4606 18th St</t>
  </si>
  <si>
    <t>Sharwood</t>
  </si>
  <si>
    <t>917.488.6649</t>
  </si>
  <si>
    <t>235 East 13th Street</t>
  </si>
  <si>
    <t>6i</t>
  </si>
  <si>
    <t>Shaterian</t>
  </si>
  <si>
    <t>Larisa</t>
  </si>
  <si>
    <t>646-713-9619</t>
  </si>
  <si>
    <t>860 Atlantic Avenue</t>
  </si>
  <si>
    <t xml:space="preserve">Apt. 3 </t>
  </si>
  <si>
    <t>Sherry</t>
  </si>
  <si>
    <t>Colleen</t>
  </si>
  <si>
    <t>irresistiblemel@gmail.com</t>
  </si>
  <si>
    <t>201-600-9411</t>
  </si>
  <si>
    <t>60 Woodward Ave</t>
  </si>
  <si>
    <t>Rutherford</t>
  </si>
  <si>
    <t>Shilowich</t>
  </si>
  <si>
    <t>cws229@gmail.com</t>
  </si>
  <si>
    <t>856-236-0593</t>
  </si>
  <si>
    <t>Shoemaker</t>
  </si>
  <si>
    <t>Molly</t>
  </si>
  <si>
    <t>moshoemaker</t>
  </si>
  <si>
    <t>336-420-4221</t>
  </si>
  <si>
    <t>Box #3726</t>
  </si>
  <si>
    <t>Shulinina</t>
  </si>
  <si>
    <t>Natalia</t>
  </si>
  <si>
    <t>natalia.shulinina@wachovia.com</t>
  </si>
  <si>
    <t>202-737-5475</t>
  </si>
  <si>
    <t>1828 Calvert St. NW</t>
  </si>
  <si>
    <t>Apt B</t>
  </si>
  <si>
    <t>Shulster</t>
  </si>
  <si>
    <t>516-238-4864</t>
  </si>
  <si>
    <t>442 East Wakena</t>
  </si>
  <si>
    <t>Ocean Side</t>
  </si>
  <si>
    <t>Revolution</t>
  </si>
  <si>
    <t>Shute</t>
  </si>
  <si>
    <t>Liz</t>
  </si>
  <si>
    <t>liz_shute@hotmail.com</t>
  </si>
  <si>
    <t>646-593-0495</t>
  </si>
  <si>
    <t>148 W28 St</t>
  </si>
  <si>
    <t>Apt 7</t>
  </si>
  <si>
    <t>Singer</t>
  </si>
  <si>
    <t>msinger@jackspade.com</t>
  </si>
  <si>
    <t>917-769-4874</t>
  </si>
  <si>
    <t>20 Renwick St</t>
  </si>
  <si>
    <t>#9</t>
  </si>
  <si>
    <t>Sirota</t>
  </si>
  <si>
    <t>Rita</t>
  </si>
  <si>
    <t>267-577-2953</t>
  </si>
  <si>
    <t>135 Benjamin Ct</t>
  </si>
  <si>
    <t>Sokol</t>
  </si>
  <si>
    <t>Suite 303, 271 Cleveland Street</t>
  </si>
  <si>
    <t>Redfern</t>
  </si>
  <si>
    <t>Sonatore</t>
  </si>
  <si>
    <t>NorthernDancer@earthlink.net</t>
  </si>
  <si>
    <t>908-415-2737</t>
  </si>
  <si>
    <t>Squibb</t>
  </si>
  <si>
    <t>scsquibb@gmail.com</t>
  </si>
  <si>
    <t>508-397-5525</t>
  </si>
  <si>
    <t>Steele</t>
  </si>
  <si>
    <t>business@steelelight.com</t>
  </si>
  <si>
    <t>100 Moore Street</t>
  </si>
  <si>
    <t>Apt. 3L</t>
  </si>
  <si>
    <t>Steerman</t>
  </si>
  <si>
    <t>James B.</t>
  </si>
  <si>
    <t>jasteerman@vassar.edu</t>
  </si>
  <si>
    <t>845-758-6132</t>
  </si>
  <si>
    <t>57 West Market St.</t>
  </si>
  <si>
    <t>Red Hook</t>
  </si>
  <si>
    <t>VC Prof.</t>
  </si>
  <si>
    <t>Stevenson</t>
  </si>
  <si>
    <t>stevonick@mac.com</t>
  </si>
  <si>
    <t>323-307-6896</t>
  </si>
  <si>
    <t>531 41st Street</t>
  </si>
  <si>
    <t>#B6</t>
  </si>
  <si>
    <t>Stewart</t>
  </si>
  <si>
    <t>Casey</t>
  </si>
  <si>
    <t>castewart@vassar.edu</t>
  </si>
  <si>
    <t>205-746-6086</t>
  </si>
  <si>
    <t>Box 2183</t>
  </si>
  <si>
    <t>Amy</t>
  </si>
  <si>
    <t>astewart@energen.com</t>
  </si>
  <si>
    <t>205-329-3407</t>
  </si>
  <si>
    <t>4348 Clairmont Ave.</t>
  </si>
  <si>
    <t>Birmingham</t>
  </si>
  <si>
    <t>Alabama</t>
  </si>
  <si>
    <t>Parent to '10 Apprentice Casey Stewart</t>
  </si>
  <si>
    <t>Stokes</t>
  </si>
  <si>
    <t>Bryan Giansanti &amp; Milton</t>
  </si>
  <si>
    <t>bryan_giansanti@msn.com</t>
  </si>
  <si>
    <t>917-584-5412</t>
  </si>
  <si>
    <t>111 Beverly Road</t>
  </si>
  <si>
    <t>Wethersfield</t>
  </si>
  <si>
    <t>Strait</t>
  </si>
  <si>
    <t>Anna &amp; Steve</t>
  </si>
  <si>
    <t>astrait1@yahoo.com</t>
  </si>
  <si>
    <t>212-941-5150</t>
  </si>
  <si>
    <t>27 N. Moore Street</t>
  </si>
  <si>
    <t>Apt .#5D</t>
  </si>
  <si>
    <t>Sarah-Jane Contact</t>
  </si>
  <si>
    <t>Straus</t>
  </si>
  <si>
    <t>1360 Mission Street</t>
  </si>
  <si>
    <t>Ste. 200</t>
  </si>
  <si>
    <t>Strauss</t>
  </si>
  <si>
    <t>Donald</t>
  </si>
  <si>
    <t>donaldstrauss@aol.com</t>
  </si>
  <si>
    <t>845-783-1681</t>
  </si>
  <si>
    <t>P.O. Box 494</t>
  </si>
  <si>
    <t>Strut</t>
  </si>
  <si>
    <t>SaraChristie@hotmail.com</t>
  </si>
  <si>
    <t>646-701-4007</t>
  </si>
  <si>
    <t>Sullivan</t>
  </si>
  <si>
    <t>jcs71@yahoo.com</t>
  </si>
  <si>
    <t>646-861-3886</t>
  </si>
  <si>
    <t>321 N Fullerton Avenue</t>
  </si>
  <si>
    <t>Montclair</t>
  </si>
  <si>
    <t>Sun</t>
  </si>
  <si>
    <t>I-Hsing</t>
  </si>
  <si>
    <t>smiley_suni@yahoo.com</t>
  </si>
  <si>
    <t>212-388-9990</t>
  </si>
  <si>
    <t>22 East 1st St</t>
  </si>
  <si>
    <t>#508</t>
  </si>
  <si>
    <t>Sutton-Stone</t>
  </si>
  <si>
    <t>elizabeth.sutton-stone@yale.edu</t>
  </si>
  <si>
    <t>850-814-1715</t>
  </si>
  <si>
    <t>116 E. 4th Street</t>
  </si>
  <si>
    <t>Panama City</t>
  </si>
  <si>
    <t>Swartley</t>
  </si>
  <si>
    <t>Gretchen</t>
  </si>
  <si>
    <t>gswartley@hotmail.com</t>
  </si>
  <si>
    <t>718-437-0906</t>
  </si>
  <si>
    <t>1263 Prospect Ave</t>
  </si>
  <si>
    <t>Tam</t>
  </si>
  <si>
    <t>jasonwktam@gmail.com</t>
  </si>
  <si>
    <t>808-342-2325</t>
  </si>
  <si>
    <t>Tan</t>
  </si>
  <si>
    <t>Fiona</t>
  </si>
  <si>
    <t>fionart13@gmail.com</t>
  </si>
  <si>
    <t>646-239-9239</t>
  </si>
  <si>
    <t>Tandon</t>
  </si>
  <si>
    <t>Liliana</t>
  </si>
  <si>
    <t>617-529-1273</t>
  </si>
  <si>
    <t>441 East 20th Street</t>
  </si>
  <si>
    <t>Apt. 6G</t>
  </si>
  <si>
    <t>Karen Clark and Pankaj</t>
  </si>
  <si>
    <t>781-820-9904</t>
  </si>
  <si>
    <t>8 Summit Road</t>
  </si>
  <si>
    <t>Weston</t>
  </si>
  <si>
    <t>Teague</t>
  </si>
  <si>
    <t>Erin</t>
  </si>
  <si>
    <t>718.350.9736</t>
  </si>
  <si>
    <t>203 Luquer Street</t>
  </si>
  <si>
    <t>Apt. 4B</t>
  </si>
  <si>
    <t>Telles</t>
  </si>
  <si>
    <t>Marcy</t>
  </si>
  <si>
    <t>mtelles@sbcglobal.net</t>
  </si>
  <si>
    <t>415-472-7639</t>
  </si>
  <si>
    <t>754 Bamboo Terrace</t>
  </si>
  <si>
    <t>San Rafael</t>
  </si>
  <si>
    <t>Thomas</t>
  </si>
  <si>
    <t>Jeffrey</t>
  </si>
  <si>
    <t>jeffreythomas17@hotmail.com</t>
  </si>
  <si>
    <t>212-477-3297</t>
  </si>
  <si>
    <t xml:space="preserve">332 West 17th </t>
  </si>
  <si>
    <t>nicholasjthomas@gmail.com</t>
  </si>
  <si>
    <t>917-952-3655</t>
  </si>
  <si>
    <t>76A Maspeth Ave</t>
  </si>
  <si>
    <t>Brian Michael</t>
  </si>
  <si>
    <t>ourheroproductions@gmail.com</t>
  </si>
  <si>
    <t>718-510-3887</t>
  </si>
  <si>
    <t>Graphic Designer</t>
  </si>
  <si>
    <t>Thorsson</t>
  </si>
  <si>
    <t>Bryn</t>
  </si>
  <si>
    <t>570.242.3955</t>
  </si>
  <si>
    <t>720 Bergen Street</t>
  </si>
  <si>
    <t>Thulin</t>
  </si>
  <si>
    <t>kathulin@vassar.edu</t>
  </si>
  <si>
    <t>610-217-2586</t>
  </si>
  <si>
    <t>Box #1781</t>
  </si>
  <si>
    <t>Richard &amp; Maria</t>
  </si>
  <si>
    <t>mzthulin@aol.com</t>
  </si>
  <si>
    <t>610-217-8946</t>
  </si>
  <si>
    <t>3332 Bingen Road</t>
  </si>
  <si>
    <t>Bethlehem</t>
  </si>
  <si>
    <t>Parents to '09 Apprentice Kate Thulin</t>
  </si>
  <si>
    <t>Thureen</t>
  </si>
  <si>
    <t>646-337-1570</t>
  </si>
  <si>
    <t xml:space="preserve">121 Dobbin St </t>
  </si>
  <si>
    <t>Toelke</t>
  </si>
  <si>
    <t>Arielle</t>
  </si>
  <si>
    <t>info@arielletoelke.com</t>
  </si>
  <si>
    <t>718-594-0256</t>
  </si>
  <si>
    <t>269 11th Street</t>
  </si>
  <si>
    <t>Makeup Artist</t>
  </si>
  <si>
    <t>Torgerson</t>
  </si>
  <si>
    <t>Alexa</t>
  </si>
  <si>
    <t>alexagiulia@mac.com</t>
  </si>
  <si>
    <t>310-903-7469</t>
  </si>
  <si>
    <t xml:space="preserve">5700 W Olympic Blvd. </t>
  </si>
  <si>
    <t>#309</t>
  </si>
  <si>
    <t>Tormey</t>
  </si>
  <si>
    <t>Sarah &amp; Brian</t>
  </si>
  <si>
    <t>sptormey@gmail.com</t>
  </si>
  <si>
    <t>914-456-3167</t>
  </si>
  <si>
    <t>535 Dean Street</t>
  </si>
  <si>
    <t>Apt. 204</t>
  </si>
  <si>
    <t>Torre</t>
  </si>
  <si>
    <t>Kylah</t>
  </si>
  <si>
    <t>ktorrepccam@yahoo.com</t>
  </si>
  <si>
    <t>904-415-1338</t>
  </si>
  <si>
    <t>Trotta</t>
  </si>
  <si>
    <t>Dominick</t>
  </si>
  <si>
    <t>dotrotta@vassar.edu</t>
  </si>
  <si>
    <t>914-844-5089</t>
  </si>
  <si>
    <t>44 Kitchawan Road</t>
  </si>
  <si>
    <t>Pound Ridge</t>
  </si>
  <si>
    <t>Dominic &amp; Jessica</t>
  </si>
  <si>
    <t>Jesst01@aol.com</t>
  </si>
  <si>
    <t>914-980-9950</t>
  </si>
  <si>
    <t>New Yr</t>
  </si>
  <si>
    <t>Parents to '09 Apprentice Dominick Trotta</t>
  </si>
  <si>
    <t>Tseng</t>
  </si>
  <si>
    <t>Dennis</t>
  </si>
  <si>
    <t>917.239.6608</t>
  </si>
  <si>
    <t>59 St. Marks Place</t>
  </si>
  <si>
    <t>Tsochantari</t>
  </si>
  <si>
    <t>Ira</t>
  </si>
  <si>
    <t>irtsochantari@vassar.edu</t>
  </si>
  <si>
    <t>845-475-2656</t>
  </si>
  <si>
    <t>Box 1083</t>
  </si>
  <si>
    <t>Tsochantaris</t>
  </si>
  <si>
    <t>Harry</t>
  </si>
  <si>
    <t>123harts@gmail.com</t>
  </si>
  <si>
    <t>011-30-6932606431</t>
  </si>
  <si>
    <t>34 Parou Street</t>
  </si>
  <si>
    <t>Kifisia</t>
  </si>
  <si>
    <t>Parent to '10 Apprentice Ira Tsochantari</t>
  </si>
  <si>
    <t>Tucker</t>
  </si>
  <si>
    <t>917.689.2982</t>
  </si>
  <si>
    <t>27 Pierrepont</t>
  </si>
  <si>
    <t>#1F</t>
  </si>
  <si>
    <t>Ross</t>
  </si>
  <si>
    <t>416-924-6548</t>
  </si>
  <si>
    <t>278 Bloor Street East</t>
  </si>
  <si>
    <t>#505</t>
  </si>
  <si>
    <t>Toronto</t>
  </si>
  <si>
    <t>M4W3M4</t>
  </si>
  <si>
    <t>Uchiyama</t>
  </si>
  <si>
    <t>Naoko</t>
  </si>
  <si>
    <t>nmy523@hotmail.com</t>
  </si>
  <si>
    <t>718-706-7029</t>
  </si>
  <si>
    <t xml:space="preserve">48-30 41st Street </t>
  </si>
  <si>
    <t>#3R</t>
  </si>
  <si>
    <t>Ule</t>
  </si>
  <si>
    <t>305 Broadway</t>
  </si>
  <si>
    <t>Suite 1201</t>
  </si>
  <si>
    <t>Ule Rose</t>
  </si>
  <si>
    <t>Nora</t>
  </si>
  <si>
    <t>noraurose@hotmail.com</t>
  </si>
  <si>
    <t>917-532-2199</t>
  </si>
  <si>
    <t>VandenBoom</t>
  </si>
  <si>
    <t>Benjamin</t>
  </si>
  <si>
    <t>TheToysAreUs@gmail.com</t>
  </si>
  <si>
    <t>917-991-2241</t>
  </si>
  <si>
    <t>25-30 Broadway</t>
  </si>
  <si>
    <t>Apt. #2</t>
  </si>
  <si>
    <t>Ventimiglia</t>
  </si>
  <si>
    <t>katievmail@gmail.com</t>
  </si>
  <si>
    <t>978-204-9689</t>
  </si>
  <si>
    <t>17 Willowdale Rd.</t>
  </si>
  <si>
    <t>Topsfield</t>
  </si>
  <si>
    <t>Verboven</t>
  </si>
  <si>
    <t>Dries</t>
  </si>
  <si>
    <t>dries.verboven@finarch.com</t>
  </si>
  <si>
    <t>646-379-7240</t>
  </si>
  <si>
    <t>756 Washington Street</t>
  </si>
  <si>
    <t>Viggiano</t>
  </si>
  <si>
    <t>201.788.8095</t>
  </si>
  <si>
    <t>416 E 71st Street</t>
  </si>
  <si>
    <t>#28</t>
  </si>
  <si>
    <t>Vlachos</t>
  </si>
  <si>
    <t>Fotios</t>
  </si>
  <si>
    <t>fotis.vlachos@gmail.com</t>
  </si>
  <si>
    <t>917-355-0034</t>
  </si>
  <si>
    <t>526 West 112th Street</t>
  </si>
  <si>
    <t>Apt. 22A</t>
  </si>
  <si>
    <t>Vogelson</t>
  </si>
  <si>
    <t>jbvbristol@yahoo.co.uk</t>
  </si>
  <si>
    <t>718-938-2548</t>
  </si>
  <si>
    <t>296 Garfield Place</t>
  </si>
  <si>
    <t>#3F</t>
  </si>
  <si>
    <t>Partisan Pictures</t>
  </si>
  <si>
    <t>Vorndran</t>
  </si>
  <si>
    <t>victoriansquid@gmail.com</t>
  </si>
  <si>
    <t>718-728-5919</t>
  </si>
  <si>
    <t>36 Dahill Road</t>
  </si>
  <si>
    <t>#6M</t>
  </si>
  <si>
    <t>Vujovic</t>
  </si>
  <si>
    <t>Sladjana</t>
  </si>
  <si>
    <t>dramaqueen@totalise.co.uk</t>
  </si>
  <si>
    <t>7 Sydney House, 24 Elizabeth St</t>
  </si>
  <si>
    <t>London</t>
  </si>
  <si>
    <t>SW1W9RB</t>
  </si>
  <si>
    <t>United Kingdom</t>
  </si>
  <si>
    <t>Wake</t>
  </si>
  <si>
    <t>Paloma</t>
  </si>
  <si>
    <t>510-851-4865</t>
  </si>
  <si>
    <t>1154 Hopkins Street</t>
  </si>
  <si>
    <t>Wales</t>
  </si>
  <si>
    <t>Blake</t>
  </si>
  <si>
    <t>360.281.6902</t>
  </si>
  <si>
    <t>4548 NW Rae Ct.</t>
  </si>
  <si>
    <t>Camas</t>
  </si>
  <si>
    <t>WA</t>
  </si>
  <si>
    <t>Wallace</t>
  </si>
  <si>
    <t>Jack</t>
  </si>
  <si>
    <t>jwallace0317@yahoo.com</t>
  </si>
  <si>
    <t>646-797-9347</t>
  </si>
  <si>
    <t>Waller</t>
  </si>
  <si>
    <t>gwaller1@gmail.com</t>
  </si>
  <si>
    <t>646-320-2444</t>
  </si>
  <si>
    <t>P.O. Box 1591</t>
  </si>
  <si>
    <t>Walsh</t>
  </si>
  <si>
    <t>631-848-8977</t>
  </si>
  <si>
    <t>Water</t>
  </si>
  <si>
    <t xml:space="preserve">Mia Van De </t>
  </si>
  <si>
    <t xml:space="preserve">457 Keap St. </t>
  </si>
  <si>
    <t>#GF</t>
  </si>
  <si>
    <t>Watts</t>
  </si>
  <si>
    <t>115 Whale Beach Road</t>
  </si>
  <si>
    <t xml:space="preserve">Whale Beach </t>
  </si>
  <si>
    <t>Weild</t>
  </si>
  <si>
    <t>Kim</t>
  </si>
  <si>
    <t>917.683.2847</t>
  </si>
  <si>
    <t xml:space="preserve">150 West End Avenue </t>
  </si>
  <si>
    <t>21J</t>
  </si>
  <si>
    <t>Weisgerber</t>
  </si>
  <si>
    <t>Lilian</t>
  </si>
  <si>
    <t>nancyweisgerber@hotmail.com</t>
  </si>
  <si>
    <t>516-313-0907</t>
  </si>
  <si>
    <t>Welch &amp; TJ Poole</t>
  </si>
  <si>
    <t>bluefr0gs@yahoo.com</t>
  </si>
  <si>
    <t>512-917-4461</t>
  </si>
  <si>
    <t>158 Sheridan Avenue</t>
  </si>
  <si>
    <t>Medford</t>
  </si>
  <si>
    <t>White</t>
  </si>
  <si>
    <t>Maureen</t>
  </si>
  <si>
    <t>917-748-8800</t>
  </si>
  <si>
    <t>Williams</t>
  </si>
  <si>
    <t>jill.e.williams@gmail.com</t>
  </si>
  <si>
    <t>704-995-4547</t>
  </si>
  <si>
    <t>455 FDR Dr</t>
  </si>
  <si>
    <t>Apt. B1406</t>
  </si>
  <si>
    <t>Randolph</t>
  </si>
  <si>
    <t>randolph.williams@att.net</t>
  </si>
  <si>
    <t>917-520-7359</t>
  </si>
  <si>
    <t>170 Canaan Rd</t>
  </si>
  <si>
    <t>Salisbury</t>
  </si>
  <si>
    <t>Lassiter</t>
  </si>
  <si>
    <t>lwill78590@aol.com</t>
  </si>
  <si>
    <t>484-433-4778</t>
  </si>
  <si>
    <t>142 West London Grove Road</t>
  </si>
  <si>
    <t>West Grove</t>
  </si>
  <si>
    <t>gideon.sean@gmail.com</t>
  </si>
  <si>
    <t>646-425-4431</t>
  </si>
  <si>
    <t>19 14 Ditmars Blvd</t>
  </si>
  <si>
    <t>347-489-5345</t>
  </si>
  <si>
    <t>540 President Street</t>
  </si>
  <si>
    <t>Suite 2F</t>
  </si>
  <si>
    <t>Winnett</t>
  </si>
  <si>
    <t>Cecilia</t>
  </si>
  <si>
    <t>celiewinnett@hotmail.co.uk</t>
  </si>
  <si>
    <t>212-226-2254</t>
  </si>
  <si>
    <t>Beintings Hall Farm</t>
  </si>
  <si>
    <t>Blue Bull Rd.</t>
  </si>
  <si>
    <t>Rippingdon</t>
  </si>
  <si>
    <t>England</t>
  </si>
  <si>
    <t>HX64LR</t>
  </si>
  <si>
    <t>Wolff</t>
  </si>
  <si>
    <t>Rick</t>
  </si>
  <si>
    <t>3031 Pleasant View Road</t>
  </si>
  <si>
    <t>Middleton</t>
  </si>
  <si>
    <t>53562-0979</t>
  </si>
  <si>
    <t>ETC</t>
  </si>
  <si>
    <t>646-309-4662</t>
  </si>
  <si>
    <t>P.O. Box 1389</t>
  </si>
  <si>
    <t>917-825-9659</t>
  </si>
  <si>
    <t>38 East 1st Street</t>
  </si>
  <si>
    <t>Wong</t>
  </si>
  <si>
    <t>Serena</t>
  </si>
  <si>
    <t>serena.sm.wong@gmail.com</t>
  </si>
  <si>
    <t>203-623-6572</t>
  </si>
  <si>
    <t>147 Foxwood Rd. South</t>
  </si>
  <si>
    <t>Guilford</t>
  </si>
  <si>
    <t>Amelia</t>
  </si>
  <si>
    <t>wong_amelia@hotmail.com</t>
  </si>
  <si>
    <t>917-602-7646</t>
  </si>
  <si>
    <t>57 West 10th Street</t>
  </si>
  <si>
    <t>Apt 5AF</t>
  </si>
  <si>
    <t>Wood</t>
  </si>
  <si>
    <t>Barbara &amp; Stephen</t>
  </si>
  <si>
    <t>bmwood0827@mac.com</t>
  </si>
  <si>
    <t>914-388-1802</t>
  </si>
  <si>
    <t>5 Virginia Drive</t>
  </si>
  <si>
    <t>Kingston</t>
  </si>
  <si>
    <t>Parents to 09 Apprentice Nicole Wood</t>
  </si>
  <si>
    <t xml:space="preserve">Wood </t>
  </si>
  <si>
    <t>niwood@vassar.edu</t>
  </si>
  <si>
    <t>914-388-5181</t>
  </si>
  <si>
    <t>37 Lexington Ave</t>
  </si>
  <si>
    <t>Woodruff</t>
  </si>
  <si>
    <t>Aba</t>
  </si>
  <si>
    <t>Queserasera4ever@yahoo.com</t>
  </si>
  <si>
    <t>646-544-7040</t>
  </si>
  <si>
    <t>P.o. Box 24015</t>
  </si>
  <si>
    <t>Wright-Ford</t>
  </si>
  <si>
    <t>Kylie</t>
  </si>
  <si>
    <t>Kylie@glgroup.com</t>
  </si>
  <si>
    <t>212-750-1858</t>
  </si>
  <si>
    <t>P.O. Box 684</t>
  </si>
  <si>
    <t>Wrobleski</t>
  </si>
  <si>
    <t>dwrobleski@jefferies.com</t>
  </si>
  <si>
    <t>914-874-7573</t>
  </si>
  <si>
    <t>Wurtz</t>
  </si>
  <si>
    <t>Frederick</t>
  </si>
  <si>
    <t>wurtz@ge.com</t>
  </si>
  <si>
    <t>518-374-4672</t>
  </si>
  <si>
    <t xml:space="preserve">10 Queens Dr. </t>
  </si>
  <si>
    <t>Apt. 208</t>
  </si>
  <si>
    <t>Schenectady</t>
  </si>
  <si>
    <t>Xhaferi</t>
  </si>
  <si>
    <t>Edjola</t>
  </si>
  <si>
    <t>201-655-4068</t>
  </si>
  <si>
    <t>240 Prospect Avenue</t>
  </si>
  <si>
    <t>Apt. 649</t>
  </si>
  <si>
    <t>Hackensack</t>
  </si>
  <si>
    <t>Ybarra</t>
  </si>
  <si>
    <t>sybarra@playwrightsrealm.org</t>
  </si>
  <si>
    <t>212-255-3089</t>
  </si>
  <si>
    <t>48 W. 25th Street</t>
  </si>
  <si>
    <t>10th Floor</t>
  </si>
  <si>
    <t>patricia_Ybarra@brown.edu</t>
  </si>
  <si>
    <t>401-751-5389</t>
  </si>
  <si>
    <t>Yordy</t>
  </si>
  <si>
    <t>kevin@collectiveintellect.com</t>
  </si>
  <si>
    <t>303-718-7919</t>
  </si>
  <si>
    <t>1550 Quince Ave</t>
  </si>
  <si>
    <t>Young</t>
  </si>
  <si>
    <t>Paul David</t>
  </si>
  <si>
    <t>253 East Houston Street</t>
  </si>
  <si>
    <t>bnyoung@gmail.com</t>
  </si>
  <si>
    <t>917-805-6410</t>
  </si>
  <si>
    <t>332 Manhattan Ave</t>
  </si>
  <si>
    <t>Zaniboni</t>
  </si>
  <si>
    <t>Kayla</t>
  </si>
  <si>
    <t>KaylaZaniboni@yahoo.com</t>
  </si>
  <si>
    <t>781-864-6170</t>
  </si>
  <si>
    <t>Zapp</t>
  </si>
  <si>
    <t>646-279-2290</t>
  </si>
  <si>
    <t xml:space="preserve">215 W 16th St </t>
  </si>
  <si>
    <t>Zegen</t>
  </si>
  <si>
    <t>646.287.5644</t>
  </si>
  <si>
    <t>12 Perry Street</t>
  </si>
  <si>
    <t>Apt. 5C</t>
  </si>
  <si>
    <t>Zirkel</t>
  </si>
  <si>
    <t>317.460.4659</t>
  </si>
  <si>
    <t>36 Broome Street</t>
  </si>
  <si>
    <t>Parlamis</t>
  </si>
  <si>
    <t>85 East End Avenue</t>
  </si>
  <si>
    <t>Apt. 8L</t>
  </si>
  <si>
    <t>Genalo</t>
  </si>
  <si>
    <t>daniel_genalo@fastmail.fm</t>
  </si>
  <si>
    <t>602.361.6720</t>
  </si>
  <si>
    <t xml:space="preserve">50 Greene Ave.  </t>
  </si>
  <si>
    <t>Kimple</t>
  </si>
  <si>
    <t>Davidkimple@gmail.com</t>
  </si>
  <si>
    <t>321.432.3514</t>
  </si>
  <si>
    <t>3715 23rd Avenue 6</t>
  </si>
  <si>
    <t>Kulaga</t>
  </si>
  <si>
    <t>ande.lyn.james@gmail.com</t>
  </si>
  <si>
    <t>404.918.3296</t>
  </si>
  <si>
    <t>148 W. 9th Street</t>
  </si>
  <si>
    <t>Apt. #3</t>
  </si>
  <si>
    <t>Linton</t>
  </si>
  <si>
    <t>Ashley</t>
  </si>
  <si>
    <t>ashleyfoxlinton@mac.com</t>
  </si>
  <si>
    <t>858.442.1558</t>
  </si>
  <si>
    <t>120 Riverside Blvd.</t>
  </si>
  <si>
    <t>#6L</t>
  </si>
  <si>
    <t>Rossi</t>
  </si>
  <si>
    <t>mprent1@aol.com</t>
  </si>
  <si>
    <t>585.752.4840</t>
  </si>
  <si>
    <t>3718 64th Street</t>
  </si>
  <si>
    <t>First Floor</t>
  </si>
  <si>
    <t>Woodside</t>
  </si>
  <si>
    <t>Webb</t>
  </si>
  <si>
    <t>taran80@aol.com</t>
  </si>
  <si>
    <t>908.463.6327</t>
  </si>
  <si>
    <t>814 Abbi Road</t>
  </si>
  <si>
    <t>Carteret</t>
  </si>
  <si>
    <t>Justin</t>
  </si>
  <si>
    <t>justinmherman@gmail.com</t>
  </si>
  <si>
    <t>518.527.0816</t>
  </si>
  <si>
    <t>132 Crosby Street</t>
  </si>
  <si>
    <t>#6</t>
  </si>
  <si>
    <t>Mendola</t>
  </si>
  <si>
    <t>Linda</t>
  </si>
  <si>
    <t>mendolalin@msn.com</t>
  </si>
  <si>
    <t>718.478.0835</t>
  </si>
  <si>
    <t>82-27 Grand Avenue</t>
  </si>
  <si>
    <t>Orr</t>
  </si>
  <si>
    <t>brian.c.orr26@gmail.com</t>
  </si>
  <si>
    <t>703.395.7881</t>
  </si>
  <si>
    <t>1498 Dekalb Avenue</t>
  </si>
  <si>
    <t>Apt. 2L</t>
  </si>
  <si>
    <t>Ianthe co-worker at CAMI</t>
  </si>
  <si>
    <t>Salijevic</t>
  </si>
  <si>
    <t>Tyson</t>
  </si>
  <si>
    <t>tysongsal@hotmail.com</t>
  </si>
  <si>
    <t>516.650.0094</t>
  </si>
  <si>
    <t>68 Willow Tree Road</t>
  </si>
  <si>
    <t>Wesley Hills</t>
  </si>
  <si>
    <t>C. Baker contact</t>
  </si>
  <si>
    <t>Spinks</t>
  </si>
  <si>
    <t>joannaspinks@gmail.com</t>
  </si>
  <si>
    <t>617.947.9777</t>
  </si>
  <si>
    <t>90 Vanderbilt Avenue</t>
  </si>
  <si>
    <t>Wolf</t>
  </si>
  <si>
    <t>Tony</t>
  </si>
  <si>
    <t>tonywolfness@yahoo.com</t>
  </si>
  <si>
    <t>917.586.7554</t>
  </si>
  <si>
    <t>679 Manhattan Avenue</t>
  </si>
  <si>
    <t>SJ Contact</t>
  </si>
  <si>
    <t>Kincade</t>
  </si>
  <si>
    <t>Evan</t>
  </si>
  <si>
    <t>evanjkincade@gmail.com</t>
  </si>
  <si>
    <t>914.330.3724</t>
  </si>
  <si>
    <t>916 Madison Street</t>
  </si>
  <si>
    <t>Dan</t>
  </si>
  <si>
    <t>danmorrison82@gmail.com</t>
  </si>
  <si>
    <t>619.990.6747</t>
  </si>
  <si>
    <t>P.O. Box 187</t>
  </si>
  <si>
    <t>Carnelian Bay</t>
  </si>
  <si>
    <t>jamespatricknelson@yahoo.com</t>
  </si>
  <si>
    <t>818.406.7757</t>
  </si>
  <si>
    <t>12321 Miranda Street</t>
  </si>
  <si>
    <t>Valley Village</t>
  </si>
  <si>
    <t>Kerry</t>
  </si>
  <si>
    <t>km1330@nyu.edu</t>
  </si>
  <si>
    <t>917.755.2992</t>
  </si>
  <si>
    <t>10 Grand Ave</t>
  </si>
  <si>
    <t>Whitehead</t>
  </si>
  <si>
    <t>lauren.a.whitehead@gmail.com</t>
  </si>
  <si>
    <t>847.644.6553</t>
  </si>
  <si>
    <t>414 West 149th Street</t>
  </si>
  <si>
    <t>Ager</t>
  </si>
  <si>
    <t>Emma</t>
  </si>
  <si>
    <t>ager_emma@hotmail.com</t>
  </si>
  <si>
    <t>646.318.5601</t>
  </si>
  <si>
    <t>Willson</t>
  </si>
  <si>
    <t>alatenwillson@gmail.com</t>
  </si>
  <si>
    <t>718.249.9874</t>
  </si>
  <si>
    <t>34 Malcom x Blvd</t>
  </si>
  <si>
    <t>Miall</t>
  </si>
  <si>
    <t>michelle.miall@gmail.com</t>
  </si>
  <si>
    <t>347.264.1161</t>
  </si>
  <si>
    <t>5/24 Miskin Street</t>
  </si>
  <si>
    <t>Toowong</t>
  </si>
  <si>
    <t>Brisbane</t>
  </si>
  <si>
    <t>QLD 04066</t>
  </si>
  <si>
    <t>Frear</t>
  </si>
  <si>
    <t>amy.frear@gmail.com</t>
  </si>
  <si>
    <t>610.698.6086</t>
  </si>
  <si>
    <t>1404 Bedford Ave</t>
  </si>
  <si>
    <t>Forbes</t>
  </si>
  <si>
    <t>Thalia</t>
  </si>
  <si>
    <t>forbes.thalia@gmail.com</t>
  </si>
  <si>
    <t>510.206.9575</t>
  </si>
  <si>
    <t>126 Winthrop Street</t>
  </si>
  <si>
    <t>Bill</t>
  </si>
  <si>
    <t>wimiller@vassar.edu</t>
  </si>
  <si>
    <t>845.437.5250</t>
  </si>
  <si>
    <t>37 Gleason Blvd</t>
  </si>
  <si>
    <t>Pleasant Valley</t>
  </si>
  <si>
    <t>Gordon-Elliott</t>
  </si>
  <si>
    <t xml:space="preserve">misscge@gmail.com </t>
  </si>
  <si>
    <t>323.333.3453</t>
  </si>
  <si>
    <t>23 West 95th Street</t>
  </si>
  <si>
    <t>Bogart</t>
  </si>
  <si>
    <t>Anne</t>
  </si>
  <si>
    <t>520 8th Avenue</t>
  </si>
  <si>
    <t>Suite 310</t>
  </si>
  <si>
    <t>SITI</t>
  </si>
  <si>
    <t>Kleinhans</t>
  </si>
  <si>
    <t>Elysabeth</t>
  </si>
  <si>
    <t>59 East 59th Street</t>
  </si>
  <si>
    <t>59 E 59</t>
  </si>
  <si>
    <t>Durack</t>
  </si>
  <si>
    <t>140 East 62nd Street</t>
  </si>
  <si>
    <t>Mellon Foundation</t>
  </si>
  <si>
    <t xml:space="preserve">Burney </t>
  </si>
  <si>
    <t>305 West 43rd Street</t>
  </si>
  <si>
    <t>Second Stage</t>
  </si>
  <si>
    <t>Parker</t>
  </si>
  <si>
    <t>Christian</t>
  </si>
  <si>
    <t>76 Ninth Avenue</t>
  </si>
  <si>
    <t>Suite 537</t>
  </si>
  <si>
    <t>Atlantic Theater Co.</t>
  </si>
  <si>
    <t>Nicola</t>
  </si>
  <si>
    <t>79 East 4th Street</t>
  </si>
  <si>
    <t>NYTW</t>
  </si>
  <si>
    <t>Zavelson</t>
  </si>
  <si>
    <t>Billy</t>
  </si>
  <si>
    <t>230 West 41st Street</t>
  </si>
  <si>
    <t>Suite 1305</t>
  </si>
  <si>
    <t>Kornberg PR</t>
  </si>
  <si>
    <t>Kornberg</t>
  </si>
  <si>
    <t>Eustis</t>
  </si>
  <si>
    <t>Oskar</t>
  </si>
  <si>
    <t>425 Lafayette Street</t>
  </si>
  <si>
    <t>The Public Theater</t>
  </si>
  <si>
    <t>Russell</t>
  </si>
  <si>
    <t>Hackett</t>
  </si>
  <si>
    <t>Mandy</t>
  </si>
  <si>
    <t>Alick</t>
  </si>
  <si>
    <t>Gantner</t>
  </si>
  <si>
    <t>Vallejo</t>
  </si>
  <si>
    <t>67 West Street</t>
  </si>
  <si>
    <t>#315</t>
  </si>
  <si>
    <t>PS 122</t>
  </si>
  <si>
    <t>Brennan</t>
  </si>
  <si>
    <t>Moira</t>
  </si>
  <si>
    <t>73 Spring Street</t>
  </si>
  <si>
    <t>#401</t>
  </si>
  <si>
    <t>Map Fund</t>
  </si>
  <si>
    <t>Zuckerman</t>
  </si>
  <si>
    <t>175 Varick Street</t>
  </si>
  <si>
    <t>3rd Floor</t>
  </si>
  <si>
    <t>NYSCA</t>
  </si>
  <si>
    <t>Hollwedel</t>
  </si>
  <si>
    <t>Zach</t>
  </si>
  <si>
    <t>Suite 319</t>
  </si>
  <si>
    <t>A.R.T. New York</t>
  </si>
  <si>
    <t>Homan</t>
  </si>
  <si>
    <t>Jerry</t>
  </si>
  <si>
    <t>138 South Oxford</t>
  </si>
  <si>
    <t>Bok</t>
  </si>
  <si>
    <t>Hanukai</t>
  </si>
  <si>
    <t>Simon</t>
  </si>
  <si>
    <t>shanukai@yahoo.com</t>
  </si>
  <si>
    <t>2025 Regent Place</t>
  </si>
  <si>
    <t>Apt. C1</t>
  </si>
  <si>
    <t>Bonder</t>
  </si>
  <si>
    <t>Alex</t>
  </si>
  <si>
    <t>lexbonder@gmail.com</t>
  </si>
  <si>
    <t>7 Crestwood Drive</t>
  </si>
  <si>
    <t>Plainview</t>
  </si>
  <si>
    <t>Yoo</t>
  </si>
  <si>
    <t>74A East 4th Street</t>
  </si>
  <si>
    <t>La Mama</t>
  </si>
  <si>
    <t>Stern</t>
  </si>
  <si>
    <t xml:space="preserve">Sarah  </t>
  </si>
  <si>
    <t>108 East 15th Street</t>
  </si>
  <si>
    <t>The Vineyard</t>
  </si>
  <si>
    <t>Taylor</t>
  </si>
  <si>
    <t>Gareth</t>
  </si>
  <si>
    <t>garethtaylor.film@gmail.com</t>
  </si>
  <si>
    <t xml:space="preserve">3436 Vinton Avenue </t>
  </si>
  <si>
    <t>Yen-Pfister</t>
  </si>
  <si>
    <t>Pascal</t>
  </si>
  <si>
    <t>yenpfister@aol.com</t>
  </si>
  <si>
    <t>333 East 14th Street</t>
  </si>
  <si>
    <t>#14B</t>
  </si>
  <si>
    <t>Speciale</t>
  </si>
  <si>
    <t>136 East 13th Street</t>
  </si>
  <si>
    <t>Classic Stage Company</t>
  </si>
  <si>
    <t>Shooltz</t>
  </si>
  <si>
    <t>511 West 54th Street</t>
  </si>
  <si>
    <t>Ars Nova</t>
  </si>
  <si>
    <t>Strongwater</t>
  </si>
  <si>
    <t>161A Chrystie Street</t>
  </si>
  <si>
    <t>Dixon Place</t>
  </si>
  <si>
    <t>Wirtshafter</t>
  </si>
  <si>
    <t>Tom</t>
  </si>
  <si>
    <t>27 Barrow Street</t>
  </si>
  <si>
    <t>Barrow Street Theatre</t>
  </si>
  <si>
    <t>Regimbal</t>
  </si>
  <si>
    <t>St. Mark's Church in-the-Bowery</t>
  </si>
  <si>
    <t>131 East 10th Street</t>
  </si>
  <si>
    <t>Incubator Arts Project</t>
  </si>
  <si>
    <t>Sindelar</t>
  </si>
  <si>
    <t>Shannon</t>
  </si>
  <si>
    <t>Marting</t>
  </si>
  <si>
    <t>Kristin</t>
  </si>
  <si>
    <t>145 Sixth Avenue</t>
  </si>
  <si>
    <t>HERE</t>
  </si>
  <si>
    <t>Meadow</t>
  </si>
  <si>
    <t>Lynne</t>
  </si>
  <si>
    <t>311 West 43rd Street</t>
  </si>
  <si>
    <t>8th Floor</t>
  </si>
  <si>
    <t>MTC</t>
  </si>
  <si>
    <t>401 Broadway</t>
  </si>
  <si>
    <t>Suite 300</t>
  </si>
  <si>
    <t>Soho Rep</t>
  </si>
  <si>
    <t>Second Stage Theatre</t>
  </si>
  <si>
    <t>Pepe</t>
  </si>
  <si>
    <t>Atlantic Theater Company</t>
  </si>
  <si>
    <t>Bernfield</t>
  </si>
  <si>
    <t>109 West 27th Street</t>
  </si>
  <si>
    <t>#9A</t>
  </si>
  <si>
    <t>New Georges</t>
  </si>
  <si>
    <t>Eyring</t>
  </si>
  <si>
    <t>Teresa</t>
  </si>
  <si>
    <t>24th Floor</t>
  </si>
  <si>
    <t>TCG</t>
  </si>
  <si>
    <t>Darrell</t>
  </si>
  <si>
    <t>Vassar College, Theater Dept.</t>
  </si>
  <si>
    <t>124 Raymond Avenue</t>
  </si>
  <si>
    <t>Katz</t>
  </si>
  <si>
    <t>Abigail</t>
  </si>
  <si>
    <t>Guirgis</t>
  </si>
  <si>
    <t>Stephen Adly</t>
  </si>
  <si>
    <t>307 West 38th Street</t>
  </si>
  <si>
    <t>Suite 1605</t>
  </si>
  <si>
    <t>LAByrinth</t>
  </si>
  <si>
    <t xml:space="preserve">Martin </t>
  </si>
  <si>
    <t>Raphael</t>
  </si>
  <si>
    <t>Rothman</t>
  </si>
  <si>
    <t>Carole</t>
  </si>
  <si>
    <t>Vaeni</t>
  </si>
  <si>
    <t>Kara-Lynn</t>
  </si>
  <si>
    <t>Vazquez</t>
  </si>
  <si>
    <t>Yul</t>
  </si>
  <si>
    <t>Cherry Lane Theater</t>
  </si>
  <si>
    <t>Cameron</t>
  </si>
  <si>
    <t>Ben</t>
  </si>
  <si>
    <t>650 Fifth Avenue</t>
  </si>
  <si>
    <t>19th Floor</t>
  </si>
  <si>
    <t>Doris Duke Foundation</t>
  </si>
  <si>
    <t>Sanford</t>
  </si>
  <si>
    <t>416 West 42nd Street</t>
  </si>
  <si>
    <t>Playwrights Horizons</t>
  </si>
  <si>
    <t>Osei-Boateng</t>
  </si>
  <si>
    <t>Lillian</t>
  </si>
  <si>
    <t>Strum</t>
  </si>
  <si>
    <t>Alec</t>
  </si>
  <si>
    <t>Seri</t>
  </si>
  <si>
    <t>Ikemiya</t>
  </si>
  <si>
    <t>Cheryl</t>
  </si>
  <si>
    <t>Greenfield</t>
  </si>
  <si>
    <t>Ksander</t>
  </si>
  <si>
    <t>McCabe</t>
  </si>
  <si>
    <t>Pete</t>
  </si>
  <si>
    <t>MacRae</t>
  </si>
  <si>
    <t>Naeymi</t>
  </si>
  <si>
    <t>Samara</t>
  </si>
  <si>
    <t>Morfee</t>
  </si>
  <si>
    <t>Covan</t>
  </si>
  <si>
    <t>Ellie</t>
  </si>
  <si>
    <t>J.R.</t>
  </si>
  <si>
    <t>Suite 1805</t>
  </si>
  <si>
    <t>The Pearl</t>
  </si>
  <si>
    <t>Kulick</t>
  </si>
  <si>
    <t>Eagan</t>
  </si>
  <si>
    <t>John Clinton</t>
  </si>
  <si>
    <t>Suite 406</t>
  </si>
  <si>
    <t>The Lark</t>
  </si>
  <si>
    <t>Bartholomai</t>
  </si>
  <si>
    <t>321 West 44th Street</t>
  </si>
  <si>
    <t>Suite 802</t>
  </si>
  <si>
    <t>Play Company</t>
  </si>
  <si>
    <t>Loewald</t>
  </si>
  <si>
    <t>Kate</t>
  </si>
  <si>
    <t>Aibel</t>
  </si>
  <si>
    <t>Douglas</t>
  </si>
  <si>
    <t>Dias</t>
  </si>
  <si>
    <t xml:space="preserve">John  </t>
  </si>
  <si>
    <t>21 Bridge Avenue</t>
  </si>
  <si>
    <t xml:space="preserve">Red Bank </t>
  </si>
  <si>
    <t>Two River Theater Company</t>
  </si>
  <si>
    <t>Patch</t>
  </si>
  <si>
    <t>Asselt</t>
  </si>
  <si>
    <t>David Van</t>
  </si>
  <si>
    <t>224 Waverly Place</t>
  </si>
  <si>
    <t>Rattlestick Playwrights Theater</t>
  </si>
  <si>
    <t>Talbott</t>
  </si>
  <si>
    <t>64 Brattle Street</t>
  </si>
  <si>
    <t>A.R.T. Oberon</t>
  </si>
  <si>
    <t>Allain</t>
  </si>
  <si>
    <t>Noel Joseph</t>
  </si>
  <si>
    <t>207 Starr Street</t>
  </si>
  <si>
    <t xml:space="preserve">Brooklyn </t>
  </si>
  <si>
    <t>The Bushwick Starr</t>
  </si>
  <si>
    <t>Sitko</t>
  </si>
  <si>
    <t>Kessler</t>
  </si>
  <si>
    <t>Sue</t>
  </si>
  <si>
    <t>5-49 49th Avenue</t>
  </si>
  <si>
    <t>L.I.C.</t>
  </si>
  <si>
    <t>The Chocolate Factory</t>
  </si>
  <si>
    <t>45 Main Street</t>
  </si>
  <si>
    <t>Suite 315</t>
  </si>
  <si>
    <t>St. Anne's Warehouse</t>
  </si>
  <si>
    <t>Kline</t>
  </si>
  <si>
    <t>Butkus</t>
  </si>
  <si>
    <t>Denis</t>
  </si>
  <si>
    <t>Collins</t>
  </si>
  <si>
    <t>138 South Oxford Street</t>
  </si>
  <si>
    <t>ERS</t>
  </si>
  <si>
    <t>Farrington</t>
  </si>
  <si>
    <t>Deblinger</t>
  </si>
  <si>
    <t xml:space="preserve">David  </t>
  </si>
  <si>
    <t>deblingero@aol.com</t>
  </si>
  <si>
    <t>125 Hawthorne Street</t>
  </si>
  <si>
    <t>Apt. 6F</t>
  </si>
  <si>
    <t>Tober</t>
  </si>
  <si>
    <t>Saul &amp; Susan</t>
  </si>
  <si>
    <t xml:space="preserve">West Orange </t>
  </si>
  <si>
    <t>Heaton</t>
  </si>
  <si>
    <t>1943 Tait Circle Road</t>
  </si>
  <si>
    <t>Kettering</t>
  </si>
  <si>
    <t>Behrens</t>
  </si>
  <si>
    <t>Electa</t>
  </si>
  <si>
    <t>electabehrens@gmail.com</t>
  </si>
  <si>
    <t>77 Chestnut Street</t>
  </si>
  <si>
    <t>Camden</t>
  </si>
  <si>
    <t>ME</t>
  </si>
  <si>
    <t>Edson</t>
  </si>
  <si>
    <t>Hilary</t>
  </si>
  <si>
    <t>50 East 89th Street</t>
  </si>
  <si>
    <t>Gallerano</t>
  </si>
  <si>
    <t>Gene</t>
  </si>
  <si>
    <t>11 Monroe Street</t>
  </si>
  <si>
    <t>Bajou</t>
  </si>
  <si>
    <t>4441 Emmit Drive</t>
  </si>
  <si>
    <t>Raleigh</t>
  </si>
  <si>
    <t>Freimark</t>
  </si>
  <si>
    <t>Daryl</t>
  </si>
  <si>
    <t>114 President Street</t>
  </si>
  <si>
    <t># 2</t>
  </si>
  <si>
    <t>82 Oakland Avenue</t>
  </si>
  <si>
    <t>Ramanathan</t>
  </si>
  <si>
    <t>Vijay</t>
  </si>
  <si>
    <t>82-15 134 Street</t>
  </si>
  <si>
    <t>Jamaica</t>
  </si>
  <si>
    <t xml:space="preserve">NY </t>
  </si>
  <si>
    <t>Coombs</t>
  </si>
  <si>
    <t>Bren</t>
  </si>
  <si>
    <t>P.O. Box 3497</t>
  </si>
  <si>
    <t>Oakland</t>
  </si>
  <si>
    <t xml:space="preserve">CA </t>
  </si>
  <si>
    <t>Morris &amp; Amy Staats</t>
  </si>
  <si>
    <t>111 N. 9th Street</t>
  </si>
  <si>
    <t>#3 R</t>
  </si>
  <si>
    <t>Smith-Dorsey</t>
  </si>
  <si>
    <t>1130 Bergen Street</t>
  </si>
  <si>
    <t>Gordon</t>
  </si>
  <si>
    <t>John Stuart</t>
  </si>
  <si>
    <t>309 Saint Ronan Street</t>
  </si>
  <si>
    <t>New Haven</t>
  </si>
  <si>
    <t>CT</t>
  </si>
  <si>
    <t>27 West 24th Street</t>
  </si>
  <si>
    <t>#510</t>
  </si>
  <si>
    <t>40 River Road</t>
  </si>
  <si>
    <t>Apt. #4H</t>
  </si>
  <si>
    <t>Levy</t>
  </si>
  <si>
    <t>Olivia</t>
  </si>
  <si>
    <t>350 East 77th Street</t>
  </si>
  <si>
    <t>Tarnow</t>
  </si>
  <si>
    <t>Noah</t>
  </si>
  <si>
    <t>535 West 110th Street</t>
  </si>
  <si>
    <t>Apt 3J</t>
  </si>
  <si>
    <t>Harrison</t>
  </si>
  <si>
    <t>4705 Center Blvd.</t>
  </si>
  <si>
    <t>#702</t>
  </si>
  <si>
    <t>Horowitz</t>
  </si>
  <si>
    <t>111 East 85th Street</t>
  </si>
  <si>
    <t>Apt 28D</t>
  </si>
  <si>
    <t>Solomon</t>
  </si>
  <si>
    <t>85 Herbert St</t>
  </si>
  <si>
    <t>Chambers</t>
  </si>
  <si>
    <t>59 Middagh Street</t>
  </si>
  <si>
    <t>Goldberg</t>
  </si>
  <si>
    <t>Michael &amp; Debbie</t>
  </si>
  <si>
    <t>29 Claremont Avenue</t>
  </si>
  <si>
    <t>#3N</t>
  </si>
  <si>
    <t>Vardinoyannis</t>
  </si>
  <si>
    <t>Yannis</t>
  </si>
  <si>
    <t>12A Herodou Attikou Street</t>
  </si>
  <si>
    <t>Maroussi</t>
  </si>
  <si>
    <t>Athens</t>
  </si>
  <si>
    <t>Livathinou</t>
  </si>
  <si>
    <t>Katerina</t>
  </si>
  <si>
    <t>Ron &amp; Jean</t>
  </si>
  <si>
    <t>90 East End Avenue</t>
  </si>
  <si>
    <t>14A</t>
  </si>
  <si>
    <t>Clausen</t>
  </si>
  <si>
    <t>601 South 5th Street</t>
  </si>
  <si>
    <t>Moorehead</t>
  </si>
  <si>
    <t>MN</t>
  </si>
  <si>
    <t>Segal</t>
  </si>
  <si>
    <t>Ariella</t>
  </si>
  <si>
    <t>43 Marquis Drive</t>
  </si>
  <si>
    <t>Slingerland</t>
  </si>
  <si>
    <t>Leonhard-Hooper</t>
  </si>
  <si>
    <t>Nadja</t>
  </si>
  <si>
    <t>387 Perlham Blvd.</t>
  </si>
  <si>
    <t>Breaux</t>
  </si>
  <si>
    <t>Bailie</t>
  </si>
  <si>
    <t>2306 Benchmark Circle</t>
  </si>
  <si>
    <t>Salt Lake City</t>
  </si>
  <si>
    <t>UT</t>
  </si>
  <si>
    <t>Howe</t>
  </si>
  <si>
    <t>2223 Tunnel Road</t>
  </si>
  <si>
    <t>Papastergiou</t>
  </si>
  <si>
    <t>Meropi &amp; Evdokia</t>
  </si>
  <si>
    <t>Dimokritou 22 Kon/politika</t>
  </si>
  <si>
    <t>Pylea</t>
  </si>
  <si>
    <t>Alan &amp; Brycie</t>
  </si>
  <si>
    <t>11 Dock Hollow Road</t>
  </si>
  <si>
    <t>Cold Harbor Spring</t>
  </si>
  <si>
    <t>Meredith</t>
  </si>
  <si>
    <t>292 Esplanade #35</t>
  </si>
  <si>
    <t>Castellani</t>
  </si>
  <si>
    <t xml:space="preserve">17 Stuyvesant Oval </t>
  </si>
  <si>
    <t>Apt. 10-F</t>
  </si>
  <si>
    <t>William R.</t>
  </si>
  <si>
    <t>5223 Watson St. NW</t>
  </si>
  <si>
    <t xml:space="preserve">Washington </t>
  </si>
  <si>
    <t>Johnson &amp; Kelly Hartman</t>
  </si>
  <si>
    <t>Liza</t>
  </si>
  <si>
    <t>1400 Peabody Avenue</t>
  </si>
  <si>
    <t>Memphis</t>
  </si>
  <si>
    <t>TN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</si>
</sst>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000"/>
    <numFmt numFmtId="165" formatCode="&quot;$&quot;#,##0.00"/>
    <numFmt numFmtId="166" formatCode="&quot;$&quot;#,##0.00 ;&quot;$&quot;-#,##0.00"/>
  </numFmts>
  <fonts count="8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u/>
      <sz val="10.0"/>
      <color rgb="FF0000FF"/>
    </font>
    <font>
      <u/>
      <sz val="10.0"/>
      <color rgb="FF000000"/>
    </font>
    <font>
      <u/>
      <sz val="10.0"/>
      <color rgb="FF000000"/>
    </font>
    <font>
      <u/>
      <sz val="10.0"/>
      <color rgb="FF0000FF"/>
    </font>
    <font>
      <u/>
      <sz val="10.0"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 horizontal="center"/>
    </xf>
    <xf borderId="0" fillId="0" fontId="4" numFmtId="0" xfId="0" applyAlignment="1" applyFont="1">
      <alignment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3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center"/>
    </xf>
    <xf borderId="0" fillId="0" fontId="2" numFmtId="166" xfId="0" applyAlignment="1" applyFont="1" applyNumberFormat="1">
      <alignment horizontal="left"/>
    </xf>
    <xf borderId="0" fillId="0" fontId="5" numFmtId="0" xfId="0" applyAlignment="1" applyFont="1">
      <alignment/>
    </xf>
    <xf borderId="0" fillId="0" fontId="2" numFmtId="165" xfId="0" applyAlignment="1" applyFont="1" applyNumberFormat="1">
      <alignment horizontal="left"/>
    </xf>
    <xf borderId="0" fillId="0" fontId="2" numFmtId="3" xfId="0" applyAlignment="1" applyFont="1" applyNumberFormat="1">
      <alignment horizontal="left"/>
    </xf>
    <xf borderId="0" fillId="0" fontId="2" numFmtId="165" xfId="0" applyAlignment="1" applyFont="1" applyNumberFormat="1">
      <alignment horizontal="left" wrapText="1"/>
    </xf>
    <xf borderId="0" fillId="0" fontId="6" numFmtId="0" xfId="0" applyAlignment="1" applyFont="1">
      <alignment/>
    </xf>
    <xf borderId="0" fillId="0" fontId="7" numFmtId="0" xfId="0" applyAlignment="1" applyFont="1">
      <alignment vertical="center"/>
    </xf>
    <xf borderId="0" fillId="0" fontId="2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ni_epsillon@yahoo.co.uk" TargetMode="External"/><Relationship Id="rId42" Type="http://schemas.openxmlformats.org/officeDocument/2006/relationships/hyperlink" Target="mailto:timothy.errickson@citi.com" TargetMode="External"/><Relationship Id="rId41" Type="http://schemas.openxmlformats.org/officeDocument/2006/relationships/hyperlink" Target="mailto:joyce.englander@gmail.com" TargetMode="External"/><Relationship Id="rId44" Type="http://schemas.openxmlformats.org/officeDocument/2006/relationships/hyperlink" Target="mailto:seanne_falconer@yahoo.com" TargetMode="External"/><Relationship Id="rId43" Type="http://schemas.openxmlformats.org/officeDocument/2006/relationships/hyperlink" Target="mailto:estebtm@yahoo.com" TargetMode="External"/><Relationship Id="rId46" Type="http://schemas.openxmlformats.org/officeDocument/2006/relationships/hyperlink" Target="mailto:ann.ferraro@comcast.net" TargetMode="External"/><Relationship Id="rId45" Type="http://schemas.openxmlformats.org/officeDocument/2006/relationships/hyperlink" Target="mailto:rachaelfeldman@mail.adelphi.edu" TargetMode="External"/><Relationship Id="rId107" Type="http://schemas.openxmlformats.org/officeDocument/2006/relationships/hyperlink" Target="mailto:davidnelson131@gmail.com" TargetMode="External"/><Relationship Id="rId106" Type="http://schemas.openxmlformats.org/officeDocument/2006/relationships/hyperlink" Target="mailto:Mikefight@gmail.com" TargetMode="External"/><Relationship Id="rId105" Type="http://schemas.openxmlformats.org/officeDocument/2006/relationships/hyperlink" Target="mailto:arimyrtaj@hotmail.com" TargetMode="External"/><Relationship Id="rId104" Type="http://schemas.openxmlformats.org/officeDocument/2006/relationships/hyperlink" Target="mailto:miamountain@me.com" TargetMode="External"/><Relationship Id="rId109" Type="http://schemas.openxmlformats.org/officeDocument/2006/relationships/hyperlink" Target="mailto:cn1115@earthlink.net" TargetMode="External"/><Relationship Id="rId108" Type="http://schemas.openxmlformats.org/officeDocument/2006/relationships/hyperlink" Target="mailto:ej_neuse@yahoo.com" TargetMode="External"/><Relationship Id="rId48" Type="http://schemas.openxmlformats.org/officeDocument/2006/relationships/hyperlink" Target="mailto:jasminefluhrer@hotmail.com" TargetMode="External"/><Relationship Id="rId47" Type="http://schemas.openxmlformats.org/officeDocument/2006/relationships/hyperlink" Target="mailto:vfeyder@yahoo.com" TargetMode="External"/><Relationship Id="rId49" Type="http://schemas.openxmlformats.org/officeDocument/2006/relationships/hyperlink" Target="mailto:kateflynn21@gmail.com" TargetMode="External"/><Relationship Id="rId103" Type="http://schemas.openxmlformats.org/officeDocument/2006/relationships/hyperlink" Target="mailto:meguva@gmail.com" TargetMode="External"/><Relationship Id="rId102" Type="http://schemas.openxmlformats.org/officeDocument/2006/relationships/hyperlink" Target="mailto:emezzera@gmail.com" TargetMode="External"/><Relationship Id="rId101" Type="http://schemas.openxmlformats.org/officeDocument/2006/relationships/hyperlink" Target="mailto:hmaxial@gmail.com" TargetMode="External"/><Relationship Id="rId100" Type="http://schemas.openxmlformats.org/officeDocument/2006/relationships/hyperlink" Target="mailto:riggsmeyer@sbcglobal.net" TargetMode="External"/><Relationship Id="rId31" Type="http://schemas.openxmlformats.org/officeDocument/2006/relationships/hyperlink" Target="mailto:may.coscolluela@gmail.com" TargetMode="External"/><Relationship Id="rId30" Type="http://schemas.openxmlformats.org/officeDocument/2006/relationships/hyperlink" Target="mailto:nicorda@vassar.edu" TargetMode="External"/><Relationship Id="rId33" Type="http://schemas.openxmlformats.org/officeDocument/2006/relationships/hyperlink" Target="mailto:jessicad.nyc@gmail.com" TargetMode="External"/><Relationship Id="rId32" Type="http://schemas.openxmlformats.org/officeDocument/2006/relationships/hyperlink" Target="mailto:hilde.ileana@gmail.com" TargetMode="External"/><Relationship Id="rId35" Type="http://schemas.openxmlformats.org/officeDocument/2006/relationships/hyperlink" Target="mailto:brendanmdavis@gmail.com" TargetMode="External"/><Relationship Id="rId34" Type="http://schemas.openxmlformats.org/officeDocument/2006/relationships/hyperlink" Target="mailto:david@danzig.com" TargetMode="External"/><Relationship Id="rId37" Type="http://schemas.openxmlformats.org/officeDocument/2006/relationships/hyperlink" Target="mailto:alexisdistler@gmail.com" TargetMode="External"/><Relationship Id="rId36" Type="http://schemas.openxmlformats.org/officeDocument/2006/relationships/hyperlink" Target="mailto:jdietl@excite.com" TargetMode="External"/><Relationship Id="rId39" Type="http://schemas.openxmlformats.org/officeDocument/2006/relationships/hyperlink" Target="mailto:JJDurham116@gmail.com" TargetMode="External"/><Relationship Id="rId38" Type="http://schemas.openxmlformats.org/officeDocument/2006/relationships/hyperlink" Target="mailto:eviedmnt@gmail.com" TargetMode="External"/><Relationship Id="rId20" Type="http://schemas.openxmlformats.org/officeDocument/2006/relationships/hyperlink" Target="mailto:rochellenz@gmail.com" TargetMode="External"/><Relationship Id="rId22" Type="http://schemas.openxmlformats.org/officeDocument/2006/relationships/hyperlink" Target="mailto:carideo_joseph@hotmail.com" TargetMode="External"/><Relationship Id="rId21" Type="http://schemas.openxmlformats.org/officeDocument/2006/relationships/hyperlink" Target="mailto:brouwer.ruben@gmail.com" TargetMode="External"/><Relationship Id="rId24" Type="http://schemas.openxmlformats.org/officeDocument/2006/relationships/hyperlink" Target="mailto:lcashio@gmail.com" TargetMode="External"/><Relationship Id="rId23" Type="http://schemas.openxmlformats.org/officeDocument/2006/relationships/hyperlink" Target="mailto:djicarter@gmail.com" TargetMode="External"/><Relationship Id="rId129" Type="http://schemas.openxmlformats.org/officeDocument/2006/relationships/hyperlink" Target="mailto:guslokin@yahoo.com" TargetMode="External"/><Relationship Id="rId128" Type="http://schemas.openxmlformats.org/officeDocument/2006/relationships/hyperlink" Target="mailto:avramts@gmail.com" TargetMode="External"/><Relationship Id="rId127" Type="http://schemas.openxmlformats.org/officeDocument/2006/relationships/hyperlink" Target="mailto:kdsaudek@comcast.net" TargetMode="External"/><Relationship Id="rId126" Type="http://schemas.openxmlformats.org/officeDocument/2006/relationships/hyperlink" Target="mailto:brooklynentertainment@hotmail.com" TargetMode="External"/><Relationship Id="rId26" Type="http://schemas.openxmlformats.org/officeDocument/2006/relationships/hyperlink" Target="http://obscenejester.net" TargetMode="External"/><Relationship Id="rId121" Type="http://schemas.openxmlformats.org/officeDocument/2006/relationships/hyperlink" Target="mailto:debgrace104@hotmail.com" TargetMode="External"/><Relationship Id="rId25" Type="http://schemas.openxmlformats.org/officeDocument/2006/relationships/hyperlink" Target="mailto:isidorocapdepon@yahoo.com" TargetMode="External"/><Relationship Id="rId120" Type="http://schemas.openxmlformats.org/officeDocument/2006/relationships/hyperlink" Target="mailto:heidi@rieglermedia.net" TargetMode="External"/><Relationship Id="rId28" Type="http://schemas.openxmlformats.org/officeDocument/2006/relationships/hyperlink" Target="mailto:seriousperson@gmail.com" TargetMode="External"/><Relationship Id="rId27" Type="http://schemas.openxmlformats.org/officeDocument/2006/relationships/hyperlink" Target="mailto:xiaogei@gmail.com" TargetMode="External"/><Relationship Id="rId125" Type="http://schemas.openxmlformats.org/officeDocument/2006/relationships/hyperlink" Target="mailto:salgaz01@luther.edu" TargetMode="External"/><Relationship Id="rId29" Type="http://schemas.openxmlformats.org/officeDocument/2006/relationships/hyperlink" Target="mailto:marisaeconte@gmail.com" TargetMode="External"/><Relationship Id="rId124" Type="http://schemas.openxmlformats.org/officeDocument/2006/relationships/hyperlink" Target="mailto:lovelywobblyjelly@hotmail.com" TargetMode="External"/><Relationship Id="rId123" Type="http://schemas.openxmlformats.org/officeDocument/2006/relationships/hyperlink" Target="mailto:rossman.julie@gmail.com" TargetMode="External"/><Relationship Id="rId122" Type="http://schemas.openxmlformats.org/officeDocument/2006/relationships/hyperlink" Target="mailto:jansalrose@gmail.com" TargetMode="External"/><Relationship Id="rId95" Type="http://schemas.openxmlformats.org/officeDocument/2006/relationships/hyperlink" Target="mailto:morganlmcaslan@gmail.com" TargetMode="External"/><Relationship Id="rId94" Type="http://schemas.openxmlformats.org/officeDocument/2006/relationships/hyperlink" Target="mailto:liese.mayer@gmail.com" TargetMode="External"/><Relationship Id="rId97" Type="http://schemas.openxmlformats.org/officeDocument/2006/relationships/hyperlink" Target="mailto:ksmerboth@gmail.com" TargetMode="External"/><Relationship Id="rId96" Type="http://schemas.openxmlformats.org/officeDocument/2006/relationships/hyperlink" Target="mailto:jmelnich@yahoo.com" TargetMode="External"/><Relationship Id="rId11" Type="http://schemas.openxmlformats.org/officeDocument/2006/relationships/hyperlink" Target="mailto:luckymom8891@yahoo.com" TargetMode="External"/><Relationship Id="rId99" Type="http://schemas.openxmlformats.org/officeDocument/2006/relationships/hyperlink" Target="mailto:emertens@westnet.com" TargetMode="External"/><Relationship Id="rId10" Type="http://schemas.openxmlformats.org/officeDocument/2006/relationships/hyperlink" Target="mailto:amylynneberger@gmail.com" TargetMode="External"/><Relationship Id="rId98" Type="http://schemas.openxmlformats.org/officeDocument/2006/relationships/hyperlink" Target="mailto:lmerboth@yahoo.com" TargetMode="External"/><Relationship Id="rId13" Type="http://schemas.openxmlformats.org/officeDocument/2006/relationships/hyperlink" Target="mailto:Paula5pb@aol.com" TargetMode="External"/><Relationship Id="rId12" Type="http://schemas.openxmlformats.org/officeDocument/2006/relationships/hyperlink" Target="mailto:lauralbernardy@yahoo.com" TargetMode="External"/><Relationship Id="rId91" Type="http://schemas.openxmlformats.org/officeDocument/2006/relationships/hyperlink" Target="mailto:nikeziti@yahoo.com" TargetMode="External"/><Relationship Id="rId90" Type="http://schemas.openxmlformats.org/officeDocument/2006/relationships/hyperlink" Target="mailto:ylee73@gmail.com" TargetMode="External"/><Relationship Id="rId93" Type="http://schemas.openxmlformats.org/officeDocument/2006/relationships/hyperlink" Target="mailto:davidamarion@gmail.com" TargetMode="External"/><Relationship Id="rId92" Type="http://schemas.openxmlformats.org/officeDocument/2006/relationships/hyperlink" Target="mailto:emannen@mac.com" TargetMode="External"/><Relationship Id="rId118" Type="http://schemas.openxmlformats.org/officeDocument/2006/relationships/hyperlink" Target="mailto:bjorn@livenudemachines.com" TargetMode="External"/><Relationship Id="rId117" Type="http://schemas.openxmlformats.org/officeDocument/2006/relationships/hyperlink" Target="mailto:tjpoole@gmail.com" TargetMode="External"/><Relationship Id="rId116" Type="http://schemas.openxmlformats.org/officeDocument/2006/relationships/hyperlink" Target="mailto:pawlyk83@aol.com" TargetMode="External"/><Relationship Id="rId115" Type="http://schemas.openxmlformats.org/officeDocument/2006/relationships/hyperlink" Target="mailto:parrywh@gmail.com" TargetMode="External"/><Relationship Id="rId119" Type="http://schemas.openxmlformats.org/officeDocument/2006/relationships/hyperlink" Target="mailto:danielirvingrattner@gmail.com" TargetMode="External"/><Relationship Id="rId15" Type="http://schemas.openxmlformats.org/officeDocument/2006/relationships/hyperlink" Target="mailto:patriciablacknyc@gmail.com" TargetMode="External"/><Relationship Id="rId110" Type="http://schemas.openxmlformats.org/officeDocument/2006/relationships/hyperlink" Target="mailto:nancynewton1@verizon.net" TargetMode="External"/><Relationship Id="rId14" Type="http://schemas.openxmlformats.org/officeDocument/2006/relationships/hyperlink" Target="mailto:leah_rebecca@live.com" TargetMode="External"/><Relationship Id="rId17" Type="http://schemas.openxmlformats.org/officeDocument/2006/relationships/hyperlink" Target="mailto:bryandavidsonblue@yahoo.com.au" TargetMode="External"/><Relationship Id="rId16" Type="http://schemas.openxmlformats.org/officeDocument/2006/relationships/hyperlink" Target="mailto:samantha.blain@gmail.com" TargetMode="External"/><Relationship Id="rId19" Type="http://schemas.openxmlformats.org/officeDocument/2006/relationships/hyperlink" Target="mailto:namcirb@mac.com" TargetMode="External"/><Relationship Id="rId114" Type="http://schemas.openxmlformats.org/officeDocument/2006/relationships/hyperlink" Target="mailto:iamkatieoneill@gmail.com" TargetMode="External"/><Relationship Id="rId18" Type="http://schemas.openxmlformats.org/officeDocument/2006/relationships/hyperlink" Target="mailto:delaneybritt@gmail.com" TargetMode="External"/><Relationship Id="rId113" Type="http://schemas.openxmlformats.org/officeDocument/2006/relationships/hyperlink" Target="mailto:fernunez@gmail.com" TargetMode="External"/><Relationship Id="rId112" Type="http://schemas.openxmlformats.org/officeDocument/2006/relationships/hyperlink" Target="mailto:loriweckerly@hotmail.com" TargetMode="External"/><Relationship Id="rId111" Type="http://schemas.openxmlformats.org/officeDocument/2006/relationships/hyperlink" Target="mailto:heathr10@gmail.com" TargetMode="External"/><Relationship Id="rId84" Type="http://schemas.openxmlformats.org/officeDocument/2006/relationships/hyperlink" Target="mailto:kester.lauren@gmail.com" TargetMode="External"/><Relationship Id="rId83" Type="http://schemas.openxmlformats.org/officeDocument/2006/relationships/hyperlink" Target="mailto:akaplow@aol.com" TargetMode="External"/><Relationship Id="rId86" Type="http://schemas.openxmlformats.org/officeDocument/2006/relationships/hyperlink" Target="mailto:kristel.lisa@gmail.com" TargetMode="External"/><Relationship Id="rId85" Type="http://schemas.openxmlformats.org/officeDocument/2006/relationships/hyperlink" Target="mailto:babyaga44@aol.com" TargetMode="External"/><Relationship Id="rId88" Type="http://schemas.openxmlformats.org/officeDocument/2006/relationships/hyperlink" Target="mailto:AndyLaub7@gmail.com" TargetMode="External"/><Relationship Id="rId150" Type="http://schemas.openxmlformats.org/officeDocument/2006/relationships/hyperlink" Target="mailto:maureen@rattner.com" TargetMode="External"/><Relationship Id="rId87" Type="http://schemas.openxmlformats.org/officeDocument/2006/relationships/hyperlink" Target="mailto:lucyunplugged@gmail.com" TargetMode="External"/><Relationship Id="rId89" Type="http://schemas.openxmlformats.org/officeDocument/2006/relationships/hyperlink" Target="mailto:alazalde@gmail.com" TargetMode="External"/><Relationship Id="rId80" Type="http://schemas.openxmlformats.org/officeDocument/2006/relationships/hyperlink" Target="mailto:jurgenjones@gmail.com" TargetMode="External"/><Relationship Id="rId82" Type="http://schemas.openxmlformats.org/officeDocument/2006/relationships/hyperlink" Target="mailto:s_kallipolitis@hotmail.com" TargetMode="External"/><Relationship Id="rId81" Type="http://schemas.openxmlformats.org/officeDocument/2006/relationships/hyperlink" Target="mailto:trevjones00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allikat302@yahoo.com" TargetMode="External"/><Relationship Id="rId3" Type="http://schemas.openxmlformats.org/officeDocument/2006/relationships/hyperlink" Target="mailto:HannahDAdams@gmail.com" TargetMode="External"/><Relationship Id="rId149" Type="http://schemas.openxmlformats.org/officeDocument/2006/relationships/hyperlink" Target="mailto:kimweild@mac.com" TargetMode="External"/><Relationship Id="rId4" Type="http://schemas.openxmlformats.org/officeDocument/2006/relationships/hyperlink" Target="mailto:aisling_mulhern@yahoo.com" TargetMode="External"/><Relationship Id="rId148" Type="http://schemas.openxmlformats.org/officeDocument/2006/relationships/hyperlink" Target="mailto:patsy10@optusnet.com.au" TargetMode="External"/><Relationship Id="rId9" Type="http://schemas.openxmlformats.org/officeDocument/2006/relationships/hyperlink" Target="mailto:asbelvo@hotmail.com" TargetMode="External"/><Relationship Id="rId143" Type="http://schemas.openxmlformats.org/officeDocument/2006/relationships/hyperlink" Target="mailto:james.viggiano@gmail.com" TargetMode="External"/><Relationship Id="rId142" Type="http://schemas.openxmlformats.org/officeDocument/2006/relationships/hyperlink" Target="mailto:elsiesparks@sympatico.ca" TargetMode="External"/><Relationship Id="rId141" Type="http://schemas.openxmlformats.org/officeDocument/2006/relationships/hyperlink" Target="mailto:joanetuck@gmail.com" TargetMode="External"/><Relationship Id="rId140" Type="http://schemas.openxmlformats.org/officeDocument/2006/relationships/hyperlink" Target="mailto:ohdenny@gmail.com" TargetMode="External"/><Relationship Id="rId5" Type="http://schemas.openxmlformats.org/officeDocument/2006/relationships/hyperlink" Target="mailto:allenjesse@mac.com" TargetMode="External"/><Relationship Id="rId147" Type="http://schemas.openxmlformats.org/officeDocument/2006/relationships/hyperlink" Target="mailto:dutch.kim@gmail.com" TargetMode="External"/><Relationship Id="rId6" Type="http://schemas.openxmlformats.org/officeDocument/2006/relationships/hyperlink" Target="mailto:mollieandron@gmail.com" TargetMode="External"/><Relationship Id="rId146" Type="http://schemas.openxmlformats.org/officeDocument/2006/relationships/hyperlink" Target="mailto:vkw1121@gmail.com" TargetMode="External"/><Relationship Id="rId7" Type="http://schemas.openxmlformats.org/officeDocument/2006/relationships/hyperlink" Target="mailto:anna@filmforthoughtinc.com" TargetMode="External"/><Relationship Id="rId145" Type="http://schemas.openxmlformats.org/officeDocument/2006/relationships/hyperlink" Target="mailto:blakewales@me.com" TargetMode="External"/><Relationship Id="rId8" Type="http://schemas.openxmlformats.org/officeDocument/2006/relationships/hyperlink" Target="mailto:fluffkins@gmail.com" TargetMode="External"/><Relationship Id="rId144" Type="http://schemas.openxmlformats.org/officeDocument/2006/relationships/hyperlink" Target="mailto:paloma.wake@gmail.com" TargetMode="External"/><Relationship Id="rId73" Type="http://schemas.openxmlformats.org/officeDocument/2006/relationships/hyperlink" Target="mailto:lhj216@nyu.edu" TargetMode="External"/><Relationship Id="rId72" Type="http://schemas.openxmlformats.org/officeDocument/2006/relationships/hyperlink" Target="mailto:alisajhoughton@gmail.com" TargetMode="External"/><Relationship Id="rId75" Type="http://schemas.openxmlformats.org/officeDocument/2006/relationships/hyperlink" Target="mailto:JLJaski@aol.com" TargetMode="External"/><Relationship Id="rId74" Type="http://schemas.openxmlformats.org/officeDocument/2006/relationships/hyperlink" Target="mailto:kathleen.e.jacobs@gmail.com" TargetMode="External"/><Relationship Id="rId77" Type="http://schemas.openxmlformats.org/officeDocument/2006/relationships/hyperlink" Target="mailto:Joffrede@gmail.com" TargetMode="External"/><Relationship Id="rId76" Type="http://schemas.openxmlformats.org/officeDocument/2006/relationships/hyperlink" Target="mailto:I.jirasek@australiacouncil.gov.au" TargetMode="External"/><Relationship Id="rId79" Type="http://schemas.openxmlformats.org/officeDocument/2006/relationships/hyperlink" Target="mailto:nellietinder@yahoo.com" TargetMode="External"/><Relationship Id="rId78" Type="http://schemas.openxmlformats.org/officeDocument/2006/relationships/hyperlink" Target="mailto:jjohn315@hotmail.com" TargetMode="External"/><Relationship Id="rId71" Type="http://schemas.openxmlformats.org/officeDocument/2006/relationships/hyperlink" Target="mailto:clarachess@gmail.com" TargetMode="External"/><Relationship Id="rId70" Type="http://schemas.openxmlformats.org/officeDocument/2006/relationships/hyperlink" Target="mailto:info.nathanherrera@gmail.com" TargetMode="External"/><Relationship Id="rId139" Type="http://schemas.openxmlformats.org/officeDocument/2006/relationships/hyperlink" Target="mailto:pthureen@gmail.com" TargetMode="External"/><Relationship Id="rId138" Type="http://schemas.openxmlformats.org/officeDocument/2006/relationships/hyperlink" Target="mailto:brynthorsson@gmail.com" TargetMode="External"/><Relationship Id="rId137" Type="http://schemas.openxmlformats.org/officeDocument/2006/relationships/hyperlink" Target="mailto:evteague@gmail.com" TargetMode="External"/><Relationship Id="rId132" Type="http://schemas.openxmlformats.org/officeDocument/2006/relationships/hyperlink" Target="mailto:rita_sirota@yahoo.com" TargetMode="External"/><Relationship Id="rId131" Type="http://schemas.openxmlformats.org/officeDocument/2006/relationships/hyperlink" Target="mailto:larisa.shaterian@gmail.com" TargetMode="External"/><Relationship Id="rId130" Type="http://schemas.openxmlformats.org/officeDocument/2006/relationships/hyperlink" Target="mailto:alexandra@sharwood.ca" TargetMode="External"/><Relationship Id="rId136" Type="http://schemas.openxmlformats.org/officeDocument/2006/relationships/hyperlink" Target="mailto:ptandon@bu.edu" TargetMode="External"/><Relationship Id="rId135" Type="http://schemas.openxmlformats.org/officeDocument/2006/relationships/hyperlink" Target="mailto:liliana.tandon@gmail.com" TargetMode="External"/><Relationship Id="rId134" Type="http://schemas.openxmlformats.org/officeDocument/2006/relationships/hyperlink" Target="mailto:adam@musicmakestheworldgo.net" TargetMode="External"/><Relationship Id="rId133" Type="http://schemas.openxmlformats.org/officeDocument/2006/relationships/hyperlink" Target="mailto:anski88@gmail.com" TargetMode="External"/><Relationship Id="rId62" Type="http://schemas.openxmlformats.org/officeDocument/2006/relationships/hyperlink" Target="mailto:hancock.matthew@gmail.com" TargetMode="External"/><Relationship Id="rId61" Type="http://schemas.openxmlformats.org/officeDocument/2006/relationships/hyperlink" Target="mailto:robertfgross@yahoo.com" TargetMode="External"/><Relationship Id="rId64" Type="http://schemas.openxmlformats.org/officeDocument/2006/relationships/hyperlink" Target="mailto:lucielharris@nyc.rr.com" TargetMode="External"/><Relationship Id="rId63" Type="http://schemas.openxmlformats.org/officeDocument/2006/relationships/hyperlink" Target="mailto:deadria.harrington@gmail.com" TargetMode="External"/><Relationship Id="rId66" Type="http://schemas.openxmlformats.org/officeDocument/2006/relationships/hyperlink" Target="mailto:jdharris@duke.edu" TargetMode="External"/><Relationship Id="rId65" Type="http://schemas.openxmlformats.org/officeDocument/2006/relationships/hyperlink" Target="mailto:mora.harris@gmail.com" TargetMode="External"/><Relationship Id="rId68" Type="http://schemas.openxmlformats.org/officeDocument/2006/relationships/hyperlink" Target="mailto:drmheff@gmail.com" TargetMode="External"/><Relationship Id="rId67" Type="http://schemas.openxmlformats.org/officeDocument/2006/relationships/hyperlink" Target="mailto:phartmanhaas@sbcglobal.net" TargetMode="External"/><Relationship Id="rId60" Type="http://schemas.openxmlformats.org/officeDocument/2006/relationships/hyperlink" Target="mailto:roadhat@earthlink.net" TargetMode="External"/><Relationship Id="rId69" Type="http://schemas.openxmlformats.org/officeDocument/2006/relationships/hyperlink" Target="mailto:ellen.herman@am.jll.com" TargetMode="External"/><Relationship Id="rId162" Type="http://schemas.openxmlformats.org/officeDocument/2006/relationships/vmlDrawing" Target="../drawings/vmlDrawing1.vml"/><Relationship Id="rId51" Type="http://schemas.openxmlformats.org/officeDocument/2006/relationships/hyperlink" Target="mailto:Robin@Fomalont.com" TargetMode="External"/><Relationship Id="rId50" Type="http://schemas.openxmlformats.org/officeDocument/2006/relationships/hyperlink" Target="mailto:kaf339@nyu.edu" TargetMode="External"/><Relationship Id="rId53" Type="http://schemas.openxmlformats.org/officeDocument/2006/relationships/hyperlink" Target="mailto:frostallison@gmail.com" TargetMode="External"/><Relationship Id="rId52" Type="http://schemas.openxmlformats.org/officeDocument/2006/relationships/hyperlink" Target="mailto:abeforsythe@gmail.com" TargetMode="External"/><Relationship Id="rId55" Type="http://schemas.openxmlformats.org/officeDocument/2006/relationships/hyperlink" Target="mailto:pagegentleman@hotmail.com" TargetMode="External"/><Relationship Id="rId161" Type="http://schemas.openxmlformats.org/officeDocument/2006/relationships/drawing" Target="../drawings/worksheetdrawing1.xml"/><Relationship Id="rId54" Type="http://schemas.openxmlformats.org/officeDocument/2006/relationships/hyperlink" Target="mailto:Secretagentgarcia@yahoo.com" TargetMode="External"/><Relationship Id="rId160" Type="http://schemas.openxmlformats.org/officeDocument/2006/relationships/hyperlink" Target="mailto:afargis@stonesong.com" TargetMode="External"/><Relationship Id="rId57" Type="http://schemas.openxmlformats.org/officeDocument/2006/relationships/hyperlink" Target="mailto:adamg2279@yahoo.com" TargetMode="External"/><Relationship Id="rId56" Type="http://schemas.openxmlformats.org/officeDocument/2006/relationships/hyperlink" Target="mailto:apricotjack@gmail.com" TargetMode="External"/><Relationship Id="rId159" Type="http://schemas.openxmlformats.org/officeDocument/2006/relationships/hyperlink" Target="mailto:patty@downtownbookworks.com" TargetMode="External"/><Relationship Id="rId59" Type="http://schemas.openxmlformats.org/officeDocument/2006/relationships/hyperlink" Target="mailto:hazawaste2@aol.com" TargetMode="External"/><Relationship Id="rId154" Type="http://schemas.openxmlformats.org/officeDocument/2006/relationships/hyperlink" Target="mailto:xhaferi_e@yahoo.com" TargetMode="External"/><Relationship Id="rId58" Type="http://schemas.openxmlformats.org/officeDocument/2006/relationships/hyperlink" Target="mailto:patlilkitty@hotmail.com" TargetMode="External"/><Relationship Id="rId153" Type="http://schemas.openxmlformats.org/officeDocument/2006/relationships/hyperlink" Target="mailto:michael@burnrate.com" TargetMode="External"/><Relationship Id="rId152" Type="http://schemas.openxmlformats.org/officeDocument/2006/relationships/hyperlink" Target="mailto:stwolff@vassar.edu" TargetMode="External"/><Relationship Id="rId151" Type="http://schemas.openxmlformats.org/officeDocument/2006/relationships/hyperlink" Target="mailto:stephanie@reelworks.org" TargetMode="External"/><Relationship Id="rId158" Type="http://schemas.openxmlformats.org/officeDocument/2006/relationships/hyperlink" Target="mailto:anna_coolman@yahoo.com" TargetMode="External"/><Relationship Id="rId157" Type="http://schemas.openxmlformats.org/officeDocument/2006/relationships/hyperlink" Target="mailto:mzegen@hotmail.com" TargetMode="External"/><Relationship Id="rId156" Type="http://schemas.openxmlformats.org/officeDocument/2006/relationships/hyperlink" Target="mailto:benzapp@gmail.com" TargetMode="External"/><Relationship Id="rId155" Type="http://schemas.openxmlformats.org/officeDocument/2006/relationships/hyperlink" Target="mailto:Paul_david_young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86"/>
    <col customWidth="1" min="2" max="2" width="13.14"/>
    <col customWidth="1" min="3" max="3" width="26.0"/>
    <col customWidth="1" min="4" max="4" width="20.57"/>
    <col customWidth="1" min="5" max="5" width="30.71"/>
    <col customWidth="1" min="6" max="6" width="14.14"/>
    <col customWidth="1" min="7" max="7" width="15.57"/>
    <col customWidth="1" min="8" max="8" width="18.57"/>
    <col customWidth="1" min="9" max="9" width="9.29"/>
    <col customWidth="1" min="10" max="10" width="16.57"/>
    <col customWidth="1" min="11" max="11" width="20.29"/>
    <col customWidth="1" min="12" max="12" width="12.0"/>
    <col customWidth="1" min="13" max="13" width="7.57"/>
    <col customWidth="1" min="14" max="14" width="6.43"/>
    <col customWidth="1" min="15" max="15" width="7.43"/>
    <col customWidth="1" min="16" max="16" width="7.86"/>
    <col customWidth="1" min="17" max="17" width="7.43"/>
    <col customWidth="1" min="18" max="20" width="7.29"/>
    <col customWidth="1" min="21" max="21" width="9.29"/>
    <col customWidth="1" min="22" max="22" width="18.0"/>
    <col customWidth="1" min="23" max="25" width="15.57"/>
    <col customWidth="1" min="26" max="26" width="13.0"/>
    <col customWidth="1" min="27" max="27" width="11.0"/>
    <col customWidth="1" min="28" max="28" width="9.29"/>
    <col customWidth="1" min="29" max="29" width="9.0"/>
  </cols>
  <sheetData>
    <row r="1" ht="51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4" t="s">
        <v>18</v>
      </c>
      <c r="U1" s="4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2" t="s">
        <v>25</v>
      </c>
      <c r="AB1" s="2" t="s">
        <v>26</v>
      </c>
      <c r="AC1" s="4" t="s">
        <v>27</v>
      </c>
    </row>
    <row r="2">
      <c r="Q2" s="6"/>
    </row>
    <row r="3">
      <c r="A3" s="7" t="s">
        <v>28</v>
      </c>
      <c r="B3" s="7" t="s">
        <v>29</v>
      </c>
      <c r="C3" s="8" t="str">
        <f>HYPERLINK("mailto:allikat302@yahoo.com","allikat302@yahoo.com")</f>
        <v>allikat302@yahoo.com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9">
        <v>11209.0</v>
      </c>
      <c r="J3" s="7" t="s">
        <v>35</v>
      </c>
      <c r="S3" s="10" t="s">
        <v>36</v>
      </c>
      <c r="Z3" s="7" t="s">
        <v>37</v>
      </c>
      <c r="AC3" s="10" t="s">
        <v>38</v>
      </c>
    </row>
    <row r="4">
      <c r="A4" s="7" t="s">
        <v>39</v>
      </c>
      <c r="B4" s="7" t="s">
        <v>40</v>
      </c>
      <c r="C4" s="11" t="str">
        <f>HYPERLINK("mailto:HannahDAdams@gmail.com","HannahDAdams@gmail.com")</f>
        <v>HannahDAdams@gmail.com</v>
      </c>
      <c r="E4" s="7" t="s">
        <v>41</v>
      </c>
      <c r="F4" s="7" t="s">
        <v>42</v>
      </c>
      <c r="G4" s="7" t="s">
        <v>43</v>
      </c>
      <c r="H4" s="7" t="s">
        <v>44</v>
      </c>
      <c r="I4" s="9">
        <v>70119.0</v>
      </c>
      <c r="J4" s="7" t="s">
        <v>35</v>
      </c>
      <c r="X4" s="12">
        <v>20.0</v>
      </c>
      <c r="Z4" s="7" t="s">
        <v>45</v>
      </c>
    </row>
    <row r="5">
      <c r="A5" s="7" t="s">
        <v>39</v>
      </c>
      <c r="B5" s="7" t="s">
        <v>46</v>
      </c>
      <c r="C5" s="7" t="s">
        <v>47</v>
      </c>
      <c r="E5" s="7" t="s">
        <v>48</v>
      </c>
      <c r="F5" s="7" t="s">
        <v>49</v>
      </c>
      <c r="G5" s="7" t="s">
        <v>34</v>
      </c>
      <c r="H5" s="7" t="s">
        <v>34</v>
      </c>
      <c r="I5" s="9">
        <v>10009.0</v>
      </c>
      <c r="J5" s="7" t="s">
        <v>35</v>
      </c>
      <c r="L5" s="7" t="s">
        <v>50</v>
      </c>
      <c r="Z5" s="7" t="s">
        <v>37</v>
      </c>
    </row>
    <row r="6" hidden="1" customHeight="1"/>
    <row r="7">
      <c r="A7" s="7" t="s">
        <v>51</v>
      </c>
      <c r="B7" s="7" t="s">
        <v>52</v>
      </c>
      <c r="C7" s="11" t="str">
        <f>HYPERLINK("mailto:aisling_mulhern@yahoo.com","aisling_mulhern@yahoo.com")</f>
        <v>aisling_mulhern@yahoo.com</v>
      </c>
      <c r="D7" s="7" t="s">
        <v>53</v>
      </c>
      <c r="E7" s="7" t="s">
        <v>54</v>
      </c>
      <c r="G7" s="7" t="s">
        <v>55</v>
      </c>
      <c r="H7" s="7" t="s">
        <v>34</v>
      </c>
      <c r="I7" s="9">
        <v>10562.0</v>
      </c>
      <c r="J7" s="7" t="s">
        <v>35</v>
      </c>
      <c r="S7" s="10" t="s">
        <v>36</v>
      </c>
      <c r="Z7" s="7" t="s">
        <v>37</v>
      </c>
      <c r="AC7" s="10" t="s">
        <v>38</v>
      </c>
    </row>
    <row r="8">
      <c r="A8" s="7" t="s">
        <v>56</v>
      </c>
      <c r="B8" s="7" t="s">
        <v>57</v>
      </c>
      <c r="C8" s="11" t="str">
        <f>HYPERLINK("mailto:allenjesse@mac.com","allenjesse@mac.com")</f>
        <v>allenjesse@mac.com</v>
      </c>
      <c r="D8" s="7" t="s">
        <v>58</v>
      </c>
      <c r="E8" s="7" t="s">
        <v>59</v>
      </c>
      <c r="F8" s="7" t="s">
        <v>60</v>
      </c>
      <c r="G8" s="7" t="s">
        <v>61</v>
      </c>
      <c r="H8" s="7" t="s">
        <v>34</v>
      </c>
      <c r="I8" s="9">
        <v>11101.0</v>
      </c>
      <c r="J8" s="7" t="s">
        <v>35</v>
      </c>
      <c r="S8" s="10" t="s">
        <v>36</v>
      </c>
      <c r="Z8" s="7" t="s">
        <v>37</v>
      </c>
      <c r="AC8" s="10" t="s">
        <v>38</v>
      </c>
    </row>
    <row r="9">
      <c r="A9" s="7" t="s">
        <v>62</v>
      </c>
      <c r="B9" s="7" t="s">
        <v>63</v>
      </c>
      <c r="C9" s="7" t="s">
        <v>64</v>
      </c>
      <c r="D9" s="7" t="s">
        <v>65</v>
      </c>
      <c r="E9" s="7" t="s">
        <v>66</v>
      </c>
      <c r="G9" s="7" t="s">
        <v>67</v>
      </c>
      <c r="H9" s="7" t="s">
        <v>68</v>
      </c>
      <c r="I9" s="9">
        <v>19081.0</v>
      </c>
      <c r="J9" s="7" t="s">
        <v>35</v>
      </c>
      <c r="Z9" s="7" t="s">
        <v>37</v>
      </c>
      <c r="AB9" s="7" t="s">
        <v>69</v>
      </c>
    </row>
    <row r="10">
      <c r="A10" s="7" t="s">
        <v>70</v>
      </c>
      <c r="B10" s="7" t="s">
        <v>71</v>
      </c>
      <c r="C10" s="7" t="s">
        <v>72</v>
      </c>
      <c r="D10" s="7" t="s">
        <v>73</v>
      </c>
      <c r="E10" s="7" t="s">
        <v>74</v>
      </c>
      <c r="F10" s="7" t="s">
        <v>75</v>
      </c>
      <c r="G10" s="7" t="s">
        <v>33</v>
      </c>
      <c r="H10" s="7" t="s">
        <v>34</v>
      </c>
      <c r="I10" s="9">
        <v>11238.0</v>
      </c>
      <c r="J10" s="7" t="s">
        <v>35</v>
      </c>
      <c r="K10" s="7" t="s">
        <v>76</v>
      </c>
      <c r="L10" s="7" t="s">
        <v>77</v>
      </c>
      <c r="N10" s="10" t="s">
        <v>36</v>
      </c>
      <c r="T10" s="10" t="s">
        <v>36</v>
      </c>
      <c r="W10" s="12">
        <v>100.0</v>
      </c>
      <c r="Z10" s="7" t="s">
        <v>45</v>
      </c>
      <c r="AB10" s="7" t="s">
        <v>78</v>
      </c>
      <c r="AC10" s="10" t="s">
        <v>38</v>
      </c>
    </row>
    <row r="11">
      <c r="A11" s="7" t="s">
        <v>79</v>
      </c>
      <c r="B11" s="7" t="s">
        <v>80</v>
      </c>
      <c r="C11" s="11" t="str">
        <f>HYPERLINK("mailto:mollieandron@gmail.com","mollieandron@gmail.com")</f>
        <v>mollieandron@gmail.com</v>
      </c>
      <c r="D11" s="7" t="s">
        <v>81</v>
      </c>
      <c r="E11" s="7" t="s">
        <v>82</v>
      </c>
      <c r="G11" s="7" t="s">
        <v>83</v>
      </c>
      <c r="H11" s="7" t="s">
        <v>84</v>
      </c>
      <c r="I11" s="9">
        <v>7052.0</v>
      </c>
      <c r="J11" s="7" t="s">
        <v>35</v>
      </c>
      <c r="S11" s="10" t="s">
        <v>36</v>
      </c>
      <c r="U11" s="13" t="s">
        <v>36</v>
      </c>
      <c r="W11" s="14">
        <v>50.0</v>
      </c>
      <c r="Z11" s="7" t="s">
        <v>37</v>
      </c>
      <c r="AC11" s="10" t="s">
        <v>38</v>
      </c>
    </row>
    <row r="12">
      <c r="A12" s="7" t="s">
        <v>85</v>
      </c>
      <c r="B12" s="7" t="s">
        <v>86</v>
      </c>
      <c r="C12" s="7" t="s">
        <v>87</v>
      </c>
      <c r="D12" s="7" t="s">
        <v>88</v>
      </c>
      <c r="E12" s="7" t="s">
        <v>89</v>
      </c>
      <c r="F12" s="7" t="s">
        <v>90</v>
      </c>
      <c r="G12" s="7" t="s">
        <v>33</v>
      </c>
      <c r="H12" s="7" t="s">
        <v>34</v>
      </c>
      <c r="I12" s="9">
        <v>11238.0</v>
      </c>
      <c r="J12" s="7" t="s">
        <v>35</v>
      </c>
      <c r="M12" s="10" t="s">
        <v>36</v>
      </c>
      <c r="Z12" s="7" t="s">
        <v>37</v>
      </c>
      <c r="AC12" s="10" t="s">
        <v>38</v>
      </c>
    </row>
    <row r="13">
      <c r="A13" s="7" t="s">
        <v>91</v>
      </c>
      <c r="B13" s="7" t="s">
        <v>92</v>
      </c>
      <c r="C13" s="7" t="s">
        <v>93</v>
      </c>
      <c r="D13" s="7" t="s">
        <v>94</v>
      </c>
      <c r="E13" s="7" t="s">
        <v>95</v>
      </c>
      <c r="G13" s="7" t="s">
        <v>96</v>
      </c>
      <c r="H13" s="7" t="s">
        <v>68</v>
      </c>
      <c r="I13" s="9">
        <v>19147.0</v>
      </c>
      <c r="J13" s="7" t="s">
        <v>35</v>
      </c>
      <c r="W13" s="12">
        <v>4150.0</v>
      </c>
      <c r="X13" s="12">
        <v>100.0</v>
      </c>
      <c r="Z13" s="7" t="s">
        <v>97</v>
      </c>
      <c r="AB13" s="7" t="s">
        <v>98</v>
      </c>
      <c r="AC13" s="10" t="s">
        <v>38</v>
      </c>
    </row>
    <row r="14">
      <c r="A14" s="7" t="s">
        <v>91</v>
      </c>
      <c r="B14" s="7" t="s">
        <v>99</v>
      </c>
      <c r="E14" s="14" t="s">
        <v>100</v>
      </c>
      <c r="G14" s="14" t="s">
        <v>101</v>
      </c>
      <c r="H14" s="14" t="s">
        <v>102</v>
      </c>
      <c r="I14" s="14">
        <v>80304.0</v>
      </c>
      <c r="J14" s="14" t="s">
        <v>35</v>
      </c>
      <c r="W14" s="14">
        <v>50.0</v>
      </c>
      <c r="X14" s="12">
        <v>30.0</v>
      </c>
      <c r="Z14" s="7" t="s">
        <v>45</v>
      </c>
      <c r="AC14" s="10" t="s">
        <v>38</v>
      </c>
    </row>
    <row r="15">
      <c r="A15" s="7" t="s">
        <v>91</v>
      </c>
      <c r="B15" s="7" t="s">
        <v>103</v>
      </c>
      <c r="C15" s="7" t="s">
        <v>104</v>
      </c>
      <c r="D15" s="7" t="s">
        <v>105</v>
      </c>
      <c r="E15" s="7" t="s">
        <v>106</v>
      </c>
      <c r="F15" s="7" t="s">
        <v>107</v>
      </c>
      <c r="G15" s="7" t="s">
        <v>34</v>
      </c>
      <c r="H15" s="7" t="s">
        <v>34</v>
      </c>
      <c r="I15" s="9">
        <v>10024.0</v>
      </c>
      <c r="J15" s="7" t="s">
        <v>35</v>
      </c>
      <c r="W15" s="12">
        <v>1000.0</v>
      </c>
      <c r="Z15" s="7" t="s">
        <v>97</v>
      </c>
      <c r="AA15" s="7" t="s">
        <v>108</v>
      </c>
    </row>
    <row r="16">
      <c r="A16" s="7" t="s">
        <v>109</v>
      </c>
      <c r="B16" s="7" t="s">
        <v>110</v>
      </c>
      <c r="C16" s="7" t="s">
        <v>111</v>
      </c>
      <c r="D16" s="15" t="s">
        <v>112</v>
      </c>
      <c r="E16" s="7" t="s">
        <v>113</v>
      </c>
      <c r="F16" s="7" t="s">
        <v>114</v>
      </c>
      <c r="G16" s="7" t="s">
        <v>34</v>
      </c>
      <c r="H16" s="7" t="s">
        <v>34</v>
      </c>
      <c r="I16" s="9">
        <v>10011.0</v>
      </c>
      <c r="J16" s="16"/>
      <c r="M16" s="10" t="s">
        <v>36</v>
      </c>
      <c r="N16" s="10" t="s">
        <v>36</v>
      </c>
      <c r="Z16" s="7" t="s">
        <v>37</v>
      </c>
      <c r="AC16" s="10" t="s">
        <v>38</v>
      </c>
    </row>
    <row r="17">
      <c r="A17" s="7" t="s">
        <v>115</v>
      </c>
      <c r="B17" s="7" t="s">
        <v>56</v>
      </c>
      <c r="C17" s="7" t="s">
        <v>116</v>
      </c>
      <c r="D17" s="7" t="s">
        <v>117</v>
      </c>
      <c r="E17" s="7" t="s">
        <v>118</v>
      </c>
      <c r="G17" s="7" t="s">
        <v>119</v>
      </c>
      <c r="H17" s="7" t="s">
        <v>84</v>
      </c>
      <c r="I17" s="9">
        <v>7747.0</v>
      </c>
      <c r="J17" s="7" t="s">
        <v>35</v>
      </c>
      <c r="L17" s="7" t="s">
        <v>50</v>
      </c>
      <c r="Z17" s="7" t="s">
        <v>37</v>
      </c>
    </row>
    <row r="18">
      <c r="A18" s="7" t="s">
        <v>120</v>
      </c>
      <c r="B18" s="7" t="s">
        <v>121</v>
      </c>
      <c r="X18" s="12">
        <v>30.0</v>
      </c>
      <c r="Z18" s="7" t="s">
        <v>97</v>
      </c>
      <c r="AB18" s="7" t="s">
        <v>122</v>
      </c>
      <c r="AC18" s="10" t="s">
        <v>38</v>
      </c>
    </row>
    <row r="19">
      <c r="A19" s="7" t="s">
        <v>123</v>
      </c>
      <c r="B19" s="7" t="s">
        <v>124</v>
      </c>
      <c r="C19" s="11" t="str">
        <f>HYPERLINK("mailto:anna@filmforthoughtinc.com","anna@filmforthoughtinc.com")</f>
        <v>anna@filmforthoughtinc.com</v>
      </c>
      <c r="E19" s="7" t="s">
        <v>125</v>
      </c>
      <c r="G19" s="7" t="s">
        <v>126</v>
      </c>
      <c r="H19" s="7" t="s">
        <v>127</v>
      </c>
      <c r="I19" s="9">
        <v>90026.0</v>
      </c>
      <c r="J19" s="7" t="s">
        <v>35</v>
      </c>
      <c r="X19" s="12">
        <v>20.0</v>
      </c>
      <c r="Z19" s="7" t="s">
        <v>45</v>
      </c>
      <c r="AC19" s="10" t="s">
        <v>38</v>
      </c>
    </row>
    <row r="20">
      <c r="A20" s="7" t="s">
        <v>128</v>
      </c>
      <c r="B20" s="7" t="s">
        <v>46</v>
      </c>
      <c r="C20" s="7" t="s">
        <v>129</v>
      </c>
      <c r="D20" s="7" t="s">
        <v>130</v>
      </c>
      <c r="E20" s="7" t="s">
        <v>131</v>
      </c>
      <c r="F20" s="7" t="s">
        <v>132</v>
      </c>
      <c r="G20" s="7" t="s">
        <v>133</v>
      </c>
      <c r="H20" s="7" t="s">
        <v>84</v>
      </c>
      <c r="I20" s="9">
        <v>7087.0</v>
      </c>
      <c r="J20" s="7" t="s">
        <v>35</v>
      </c>
      <c r="L20" s="7" t="s">
        <v>77</v>
      </c>
      <c r="Z20" s="7" t="s">
        <v>37</v>
      </c>
    </row>
    <row r="21">
      <c r="A21" s="7" t="s">
        <v>134</v>
      </c>
      <c r="B21" s="7" t="s">
        <v>135</v>
      </c>
      <c r="C21" s="7" t="s">
        <v>136</v>
      </c>
      <c r="D21" s="7" t="s">
        <v>137</v>
      </c>
      <c r="E21" s="7" t="s">
        <v>138</v>
      </c>
      <c r="F21" s="7" t="s">
        <v>139</v>
      </c>
      <c r="G21" s="7" t="s">
        <v>33</v>
      </c>
      <c r="H21" s="7" t="s">
        <v>34</v>
      </c>
      <c r="I21" s="9">
        <v>11238.0</v>
      </c>
      <c r="J21" s="7" t="s">
        <v>35</v>
      </c>
      <c r="N21" s="10" t="s">
        <v>36</v>
      </c>
      <c r="Z21" s="7" t="s">
        <v>37</v>
      </c>
      <c r="AC21" s="10" t="s">
        <v>38</v>
      </c>
    </row>
    <row r="22">
      <c r="A22" s="7" t="s">
        <v>140</v>
      </c>
      <c r="B22" s="7" t="s">
        <v>141</v>
      </c>
      <c r="C22" s="7" t="s">
        <v>142</v>
      </c>
      <c r="D22" s="7" t="s">
        <v>143</v>
      </c>
      <c r="E22" s="7" t="s">
        <v>144</v>
      </c>
      <c r="G22" s="7" t="s">
        <v>34</v>
      </c>
      <c r="H22" s="7" t="s">
        <v>34</v>
      </c>
      <c r="I22" s="9">
        <v>10011.0</v>
      </c>
      <c r="J22" s="7" t="s">
        <v>35</v>
      </c>
      <c r="K22" s="7" t="s">
        <v>145</v>
      </c>
      <c r="L22" s="7" t="s">
        <v>50</v>
      </c>
      <c r="Z22" s="7" t="s">
        <v>37</v>
      </c>
    </row>
    <row r="23">
      <c r="A23" s="7" t="s">
        <v>146</v>
      </c>
      <c r="B23" s="7" t="s">
        <v>147</v>
      </c>
      <c r="C23" s="7" t="s">
        <v>148</v>
      </c>
      <c r="D23" s="7" t="s">
        <v>149</v>
      </c>
      <c r="E23" s="7" t="s">
        <v>150</v>
      </c>
      <c r="F23" s="7" t="s">
        <v>151</v>
      </c>
      <c r="G23" s="7" t="s">
        <v>34</v>
      </c>
      <c r="H23" s="7" t="s">
        <v>34</v>
      </c>
      <c r="I23" s="9">
        <v>10003.0</v>
      </c>
      <c r="J23" s="7" t="s">
        <v>35</v>
      </c>
      <c r="M23" s="10" t="s">
        <v>36</v>
      </c>
      <c r="Z23" s="7" t="s">
        <v>37</v>
      </c>
      <c r="AC23" s="10" t="s">
        <v>38</v>
      </c>
    </row>
    <row r="24">
      <c r="A24" s="7" t="s">
        <v>152</v>
      </c>
      <c r="B24" s="7" t="s">
        <v>153</v>
      </c>
      <c r="C24" s="7" t="s">
        <v>154</v>
      </c>
      <c r="D24" s="7" t="s">
        <v>155</v>
      </c>
      <c r="E24" s="7" t="s">
        <v>156</v>
      </c>
      <c r="G24" s="7" t="s">
        <v>157</v>
      </c>
      <c r="H24" s="7" t="s">
        <v>158</v>
      </c>
      <c r="I24" s="9">
        <v>2143.0</v>
      </c>
      <c r="J24" s="7" t="s">
        <v>35</v>
      </c>
      <c r="X24" s="12">
        <v>100.0</v>
      </c>
      <c r="Z24" s="7" t="s">
        <v>45</v>
      </c>
      <c r="AA24" s="7" t="s">
        <v>159</v>
      </c>
      <c r="AB24" s="7" t="s">
        <v>160</v>
      </c>
      <c r="AC24" s="10" t="s">
        <v>38</v>
      </c>
    </row>
    <row r="25">
      <c r="A25" s="7" t="s">
        <v>152</v>
      </c>
      <c r="B25" s="7" t="s">
        <v>161</v>
      </c>
      <c r="E25" s="7" t="s">
        <v>162</v>
      </c>
      <c r="F25" s="7" t="s">
        <v>163</v>
      </c>
      <c r="G25" s="7" t="s">
        <v>164</v>
      </c>
      <c r="H25" s="7" t="s">
        <v>127</v>
      </c>
      <c r="I25" s="9">
        <v>90403.0</v>
      </c>
      <c r="J25" s="7" t="s">
        <v>35</v>
      </c>
      <c r="W25" s="12">
        <v>100.0</v>
      </c>
      <c r="Z25" s="7" t="s">
        <v>45</v>
      </c>
      <c r="AB25" s="7" t="s">
        <v>165</v>
      </c>
      <c r="AC25" s="10" t="s">
        <v>38</v>
      </c>
    </row>
    <row r="26">
      <c r="A26" s="7" t="s">
        <v>166</v>
      </c>
      <c r="B26" s="7" t="s">
        <v>167</v>
      </c>
      <c r="C26" s="7" t="s">
        <v>168</v>
      </c>
      <c r="D26" s="7" t="s">
        <v>169</v>
      </c>
      <c r="E26" s="7" t="s">
        <v>170</v>
      </c>
      <c r="G26" s="7" t="s">
        <v>170</v>
      </c>
      <c r="J26" s="7" t="s">
        <v>35</v>
      </c>
      <c r="L26" s="7" t="s">
        <v>77</v>
      </c>
      <c r="Z26" s="7" t="s">
        <v>37</v>
      </c>
    </row>
    <row r="27">
      <c r="A27" s="7" t="s">
        <v>171</v>
      </c>
      <c r="B27" s="7" t="s">
        <v>172</v>
      </c>
      <c r="C27" s="7" t="s">
        <v>173</v>
      </c>
      <c r="D27" s="15" t="s">
        <v>174</v>
      </c>
      <c r="M27" s="10" t="s">
        <v>36</v>
      </c>
      <c r="Z27" s="7" t="s">
        <v>37</v>
      </c>
      <c r="AC27" s="10" t="s">
        <v>38</v>
      </c>
    </row>
    <row r="28">
      <c r="A28" s="7" t="s">
        <v>175</v>
      </c>
      <c r="B28" s="7" t="s">
        <v>176</v>
      </c>
      <c r="C28" s="11" t="str">
        <f>HYPERLINK("mailto:fluffkins@gmail.com","fluffkins@gmail.com")</f>
        <v>fluffkins@gmail.com</v>
      </c>
      <c r="D28" s="7" t="s">
        <v>177</v>
      </c>
      <c r="E28" s="7" t="s">
        <v>178</v>
      </c>
      <c r="F28" s="7" t="s">
        <v>179</v>
      </c>
      <c r="G28" s="7" t="s">
        <v>33</v>
      </c>
      <c r="H28" s="7" t="s">
        <v>34</v>
      </c>
      <c r="I28" s="9">
        <v>11238.0</v>
      </c>
      <c r="J28" s="7" t="s">
        <v>35</v>
      </c>
      <c r="S28" s="10" t="s">
        <v>36</v>
      </c>
      <c r="Z28" s="7" t="s">
        <v>37</v>
      </c>
      <c r="AC28" s="10" t="s">
        <v>38</v>
      </c>
    </row>
    <row r="29">
      <c r="A29" s="7" t="s">
        <v>175</v>
      </c>
      <c r="B29" s="7" t="s">
        <v>180</v>
      </c>
      <c r="C29" s="7" t="s">
        <v>181</v>
      </c>
      <c r="D29" s="7" t="s">
        <v>182</v>
      </c>
      <c r="E29" s="7" t="s">
        <v>183</v>
      </c>
      <c r="F29" s="7" t="s">
        <v>184</v>
      </c>
      <c r="G29" s="7" t="s">
        <v>185</v>
      </c>
      <c r="H29" s="7" t="s">
        <v>34</v>
      </c>
      <c r="I29" s="9">
        <v>12604.0</v>
      </c>
      <c r="J29" s="7" t="s">
        <v>35</v>
      </c>
      <c r="Z29" s="7" t="s">
        <v>37</v>
      </c>
      <c r="AA29" s="7" t="s">
        <v>186</v>
      </c>
      <c r="AB29" s="7" t="s">
        <v>187</v>
      </c>
      <c r="AC29" s="10" t="s">
        <v>38</v>
      </c>
    </row>
    <row r="30">
      <c r="A30" s="7" t="s">
        <v>175</v>
      </c>
      <c r="B30" s="7" t="s">
        <v>188</v>
      </c>
      <c r="C30" s="7" t="s">
        <v>189</v>
      </c>
      <c r="D30" s="7" t="s">
        <v>190</v>
      </c>
      <c r="E30" s="7" t="s">
        <v>191</v>
      </c>
      <c r="G30" s="7" t="s">
        <v>192</v>
      </c>
      <c r="H30" s="7" t="s">
        <v>127</v>
      </c>
      <c r="I30" s="9">
        <v>95608.0</v>
      </c>
      <c r="J30" s="7" t="s">
        <v>35</v>
      </c>
      <c r="Z30" s="7" t="s">
        <v>37</v>
      </c>
      <c r="AB30" s="7" t="s">
        <v>193</v>
      </c>
      <c r="AC30" s="10" t="s">
        <v>38</v>
      </c>
    </row>
    <row r="31">
      <c r="A31" s="7" t="s">
        <v>194</v>
      </c>
      <c r="B31" s="7" t="s">
        <v>195</v>
      </c>
      <c r="C31" s="7" t="s">
        <v>196</v>
      </c>
      <c r="D31" s="7" t="s">
        <v>197</v>
      </c>
      <c r="E31" s="7" t="s">
        <v>198</v>
      </c>
      <c r="F31" s="7" t="s">
        <v>199</v>
      </c>
      <c r="G31" s="7" t="s">
        <v>34</v>
      </c>
      <c r="H31" s="7" t="s">
        <v>34</v>
      </c>
      <c r="I31" s="9">
        <v>10025.0</v>
      </c>
      <c r="J31" s="7" t="s">
        <v>35</v>
      </c>
      <c r="M31" s="10" t="s">
        <v>36</v>
      </c>
      <c r="Z31" s="7" t="s">
        <v>37</v>
      </c>
      <c r="AC31" s="10" t="s">
        <v>38</v>
      </c>
    </row>
    <row r="32">
      <c r="A32" s="7" t="s">
        <v>194</v>
      </c>
      <c r="B32" s="7" t="s">
        <v>200</v>
      </c>
      <c r="C32" s="7" t="s">
        <v>201</v>
      </c>
      <c r="D32" s="7" t="s">
        <v>202</v>
      </c>
      <c r="E32" s="7" t="s">
        <v>203</v>
      </c>
      <c r="G32" s="7" t="s">
        <v>204</v>
      </c>
      <c r="H32" s="7" t="s">
        <v>205</v>
      </c>
      <c r="I32" s="9">
        <v>6830.0</v>
      </c>
      <c r="J32" s="7" t="s">
        <v>35</v>
      </c>
      <c r="L32" s="7" t="s">
        <v>77</v>
      </c>
      <c r="Z32" s="7" t="s">
        <v>37</v>
      </c>
    </row>
    <row r="33">
      <c r="A33" s="7" t="s">
        <v>206</v>
      </c>
      <c r="B33" s="7" t="s">
        <v>207</v>
      </c>
      <c r="C33" s="8" t="str">
        <f>HYPERLINK("mailto:asbelvo@hotmail.com","asbelvo@hotmail.com")</f>
        <v>asbelvo@hotmail.com</v>
      </c>
      <c r="D33" s="7" t="s">
        <v>208</v>
      </c>
      <c r="E33" s="7" t="s">
        <v>209</v>
      </c>
      <c r="F33" s="7" t="s">
        <v>210</v>
      </c>
      <c r="G33" s="7" t="s">
        <v>33</v>
      </c>
      <c r="H33" s="7" t="s">
        <v>34</v>
      </c>
      <c r="I33" s="9">
        <v>11206.0</v>
      </c>
      <c r="J33" s="7" t="s">
        <v>35</v>
      </c>
      <c r="S33" s="10" t="s">
        <v>36</v>
      </c>
      <c r="Z33" s="7" t="s">
        <v>37</v>
      </c>
      <c r="AC33" s="10" t="s">
        <v>38</v>
      </c>
    </row>
    <row r="34">
      <c r="A34" s="7" t="s">
        <v>211</v>
      </c>
      <c r="B34" s="7" t="s">
        <v>212</v>
      </c>
      <c r="C34" s="7" t="s">
        <v>213</v>
      </c>
      <c r="D34" s="7" t="s">
        <v>214</v>
      </c>
      <c r="E34" s="7" t="s">
        <v>215</v>
      </c>
      <c r="G34" s="7" t="s">
        <v>216</v>
      </c>
      <c r="H34" s="7" t="s">
        <v>34</v>
      </c>
      <c r="I34" s="9">
        <v>10708.0</v>
      </c>
      <c r="J34" s="7" t="s">
        <v>35</v>
      </c>
      <c r="N34" s="10" t="s">
        <v>36</v>
      </c>
      <c r="Z34" s="7" t="s">
        <v>37</v>
      </c>
      <c r="AC34" s="10" t="s">
        <v>38</v>
      </c>
    </row>
    <row r="35">
      <c r="A35" s="7" t="s">
        <v>217</v>
      </c>
      <c r="B35" s="7" t="s">
        <v>218</v>
      </c>
      <c r="C35" s="7" t="s">
        <v>219</v>
      </c>
      <c r="D35" s="7" t="s">
        <v>220</v>
      </c>
      <c r="E35" s="7" t="s">
        <v>221</v>
      </c>
      <c r="G35" s="7" t="s">
        <v>222</v>
      </c>
      <c r="H35" s="7" t="s">
        <v>223</v>
      </c>
      <c r="I35" s="9">
        <v>76258.0</v>
      </c>
      <c r="J35" s="7" t="s">
        <v>35</v>
      </c>
      <c r="N35" s="10" t="s">
        <v>36</v>
      </c>
      <c r="R35" s="10" t="s">
        <v>36</v>
      </c>
      <c r="Z35" s="7" t="s">
        <v>37</v>
      </c>
      <c r="AB35" s="7" t="s">
        <v>224</v>
      </c>
      <c r="AC35" s="10" t="s">
        <v>38</v>
      </c>
    </row>
    <row r="36">
      <c r="A36" s="7" t="s">
        <v>225</v>
      </c>
      <c r="B36" s="7" t="s">
        <v>226</v>
      </c>
      <c r="C36" s="7" t="s">
        <v>227</v>
      </c>
      <c r="D36" s="7" t="s">
        <v>228</v>
      </c>
      <c r="E36" s="7" t="s">
        <v>229</v>
      </c>
      <c r="G36" s="7" t="s">
        <v>33</v>
      </c>
      <c r="H36" s="7" t="s">
        <v>34</v>
      </c>
      <c r="I36" s="9">
        <v>11205.0</v>
      </c>
      <c r="J36" s="7" t="s">
        <v>35</v>
      </c>
      <c r="L36" s="7" t="s">
        <v>77</v>
      </c>
      <c r="Z36" s="7" t="s">
        <v>37</v>
      </c>
    </row>
    <row r="37">
      <c r="A37" s="7" t="s">
        <v>230</v>
      </c>
      <c r="B37" s="7" t="s">
        <v>231</v>
      </c>
      <c r="C37" s="8" t="str">
        <f>HYPERLINK("mailto:amylynneberger@gmail.com","amylynneberger@gmail.com")</f>
        <v>amylynneberger@gmail.com</v>
      </c>
      <c r="D37" s="7" t="s">
        <v>232</v>
      </c>
      <c r="E37" s="7" t="s">
        <v>233</v>
      </c>
      <c r="F37" s="7" t="s">
        <v>234</v>
      </c>
      <c r="G37" s="7" t="s">
        <v>34</v>
      </c>
      <c r="H37" s="7" t="s">
        <v>235</v>
      </c>
      <c r="I37" s="9">
        <v>10003.0</v>
      </c>
      <c r="J37" s="7" t="s">
        <v>35</v>
      </c>
      <c r="U37" s="13" t="s">
        <v>36</v>
      </c>
      <c r="Z37" s="7" t="s">
        <v>186</v>
      </c>
      <c r="AC37" s="10" t="s">
        <v>38</v>
      </c>
    </row>
    <row r="38">
      <c r="A38" s="7" t="s">
        <v>230</v>
      </c>
      <c r="B38" s="7" t="s">
        <v>236</v>
      </c>
      <c r="C38" s="8" t="str">
        <f>HYPERLINK("mailto:luckymom8891@yahoo.com","luckymom8891@yahoo.com")</f>
        <v>luckymom8891@yahoo.com</v>
      </c>
      <c r="D38" s="7" t="s">
        <v>237</v>
      </c>
      <c r="E38" s="7" t="s">
        <v>238</v>
      </c>
      <c r="G38" s="7" t="s">
        <v>239</v>
      </c>
      <c r="H38" s="7" t="s">
        <v>240</v>
      </c>
      <c r="I38" s="9">
        <v>60540.0</v>
      </c>
      <c r="J38" s="7" t="s">
        <v>35</v>
      </c>
      <c r="Z38" s="7" t="s">
        <v>241</v>
      </c>
      <c r="AC38" s="10" t="s">
        <v>38</v>
      </c>
    </row>
    <row r="39">
      <c r="A39" s="7" t="s">
        <v>242</v>
      </c>
      <c r="B39" s="7" t="s">
        <v>243</v>
      </c>
      <c r="C39" s="7" t="s">
        <v>244</v>
      </c>
      <c r="D39" s="7" t="s">
        <v>245</v>
      </c>
      <c r="E39" s="7" t="s">
        <v>246</v>
      </c>
      <c r="F39" s="7" t="s">
        <v>247</v>
      </c>
      <c r="G39" s="7" t="s">
        <v>33</v>
      </c>
      <c r="H39" s="7" t="s">
        <v>34</v>
      </c>
      <c r="I39" s="9">
        <v>11249.0</v>
      </c>
      <c r="J39" s="7" t="s">
        <v>35</v>
      </c>
      <c r="K39" s="7" t="s">
        <v>248</v>
      </c>
      <c r="M39" s="10" t="s">
        <v>36</v>
      </c>
      <c r="N39" s="10" t="s">
        <v>36</v>
      </c>
      <c r="W39" s="12">
        <v>40.0</v>
      </c>
      <c r="X39" s="12">
        <v>25.0</v>
      </c>
      <c r="Z39" s="7" t="s">
        <v>45</v>
      </c>
      <c r="AC39" s="10" t="s">
        <v>38</v>
      </c>
    </row>
    <row r="40">
      <c r="A40" s="7" t="s">
        <v>249</v>
      </c>
      <c r="B40" s="7" t="s">
        <v>250</v>
      </c>
      <c r="C40" s="8" t="str">
        <f>HYPERLINK("mailto:lauralbernardy@yahoo.com","lauralbernardy@yahoo.com")</f>
        <v>lauralbernardy@yahoo.com</v>
      </c>
      <c r="D40" s="7" t="s">
        <v>251</v>
      </c>
      <c r="E40" s="7" t="s">
        <v>252</v>
      </c>
      <c r="G40" s="7" t="s">
        <v>253</v>
      </c>
      <c r="H40" s="7" t="s">
        <v>127</v>
      </c>
      <c r="I40" s="9">
        <v>91913.0</v>
      </c>
      <c r="J40" s="7" t="s">
        <v>35</v>
      </c>
      <c r="Q40" s="10" t="s">
        <v>36</v>
      </c>
      <c r="T40" s="10" t="s">
        <v>36</v>
      </c>
      <c r="X40" s="12">
        <v>50.0</v>
      </c>
      <c r="Y40" s="12">
        <v>25.0</v>
      </c>
      <c r="Z40" s="7" t="s">
        <v>45</v>
      </c>
      <c r="AB40" s="7" t="s">
        <v>78</v>
      </c>
      <c r="AC40" s="10" t="s">
        <v>38</v>
      </c>
    </row>
    <row r="41">
      <c r="A41" s="7" t="s">
        <v>249</v>
      </c>
      <c r="B41" s="7" t="s">
        <v>254</v>
      </c>
      <c r="C41" s="8" t="str">
        <f>HYPERLINK("mailto:Paula5pb@aol.com","Paula5pb@aol.com")</f>
        <v>Paula5pb@aol.com</v>
      </c>
      <c r="D41" s="7" t="s">
        <v>255</v>
      </c>
      <c r="E41" s="7" t="s">
        <v>252</v>
      </c>
      <c r="F41" s="7" t="s">
        <v>256</v>
      </c>
      <c r="G41" s="7" t="s">
        <v>253</v>
      </c>
      <c r="H41" s="7" t="s">
        <v>127</v>
      </c>
      <c r="I41" s="9">
        <v>91913.0</v>
      </c>
      <c r="J41" s="7" t="s">
        <v>35</v>
      </c>
      <c r="T41" s="10" t="s">
        <v>36</v>
      </c>
      <c r="X41" s="12">
        <v>30.0</v>
      </c>
      <c r="Y41" s="12">
        <v>50.0</v>
      </c>
      <c r="Z41" s="7" t="s">
        <v>45</v>
      </c>
      <c r="AC41" s="10" t="s">
        <v>38</v>
      </c>
    </row>
    <row r="42">
      <c r="A42" s="7" t="s">
        <v>249</v>
      </c>
      <c r="B42" s="7" t="s">
        <v>257</v>
      </c>
      <c r="C42" s="8" t="str">
        <f>HYPERLINK("mailto:leah_rebecca@live.com","leah_rebecca@live.com")</f>
        <v>leah_rebecca@live.com</v>
      </c>
      <c r="D42" s="7" t="s">
        <v>258</v>
      </c>
      <c r="Q42" s="10" t="s">
        <v>36</v>
      </c>
      <c r="T42" s="10" t="s">
        <v>36</v>
      </c>
      <c r="Z42" s="7" t="s">
        <v>37</v>
      </c>
      <c r="AB42" s="7" t="s">
        <v>259</v>
      </c>
      <c r="AC42" s="10" t="s">
        <v>38</v>
      </c>
    </row>
    <row r="43">
      <c r="A43" s="7" t="s">
        <v>249</v>
      </c>
      <c r="B43" s="7" t="s">
        <v>260</v>
      </c>
      <c r="C43" s="7" t="s">
        <v>261</v>
      </c>
      <c r="D43" s="15" t="s">
        <v>262</v>
      </c>
      <c r="E43" s="7" t="s">
        <v>263</v>
      </c>
      <c r="F43" s="7" t="s">
        <v>264</v>
      </c>
      <c r="G43" s="7" t="s">
        <v>34</v>
      </c>
      <c r="H43" s="7" t="s">
        <v>34</v>
      </c>
      <c r="I43" s="9">
        <v>10035.0</v>
      </c>
      <c r="J43" s="7" t="s">
        <v>35</v>
      </c>
      <c r="R43" s="10" t="s">
        <v>36</v>
      </c>
      <c r="Z43" s="7" t="s">
        <v>37</v>
      </c>
      <c r="AA43" s="7" t="s">
        <v>265</v>
      </c>
      <c r="AC43" s="10" t="s">
        <v>38</v>
      </c>
    </row>
    <row r="44">
      <c r="A44" s="7" t="s">
        <v>266</v>
      </c>
      <c r="B44" s="7" t="s">
        <v>267</v>
      </c>
      <c r="C44" s="7" t="s">
        <v>268</v>
      </c>
      <c r="E44" s="7" t="s">
        <v>269</v>
      </c>
      <c r="F44" s="7" t="s">
        <v>270</v>
      </c>
      <c r="G44" s="7" t="s">
        <v>34</v>
      </c>
      <c r="H44" s="7" t="s">
        <v>34</v>
      </c>
      <c r="I44" s="9">
        <v>10023.0</v>
      </c>
      <c r="J44" s="7" t="s">
        <v>35</v>
      </c>
      <c r="S44" s="10" t="s">
        <v>36</v>
      </c>
      <c r="W44" s="12">
        <v>150.0</v>
      </c>
      <c r="Z44" s="7" t="s">
        <v>45</v>
      </c>
      <c r="AC44" s="10" t="s">
        <v>38</v>
      </c>
    </row>
    <row r="45">
      <c r="A45" s="7" t="s">
        <v>271</v>
      </c>
      <c r="B45" s="7" t="s">
        <v>272</v>
      </c>
      <c r="C45" s="7" t="s">
        <v>273</v>
      </c>
      <c r="D45" s="7" t="s">
        <v>274</v>
      </c>
      <c r="E45" s="7" t="s">
        <v>275</v>
      </c>
      <c r="G45" s="7" t="s">
        <v>33</v>
      </c>
      <c r="H45" s="7" t="s">
        <v>34</v>
      </c>
      <c r="I45" s="9">
        <v>11220.0</v>
      </c>
      <c r="J45" s="7" t="s">
        <v>35</v>
      </c>
      <c r="N45" s="10" t="s">
        <v>36</v>
      </c>
      <c r="Z45" s="7" t="s">
        <v>37</v>
      </c>
      <c r="AC45" s="10" t="s">
        <v>38</v>
      </c>
    </row>
    <row r="46">
      <c r="A46" s="7" t="s">
        <v>276</v>
      </c>
      <c r="B46" s="7" t="s">
        <v>277</v>
      </c>
      <c r="C46" s="7" t="s">
        <v>278</v>
      </c>
      <c r="D46" s="17" t="s">
        <v>279</v>
      </c>
      <c r="E46" s="7" t="s">
        <v>280</v>
      </c>
      <c r="F46" s="7" t="s">
        <v>281</v>
      </c>
      <c r="G46" s="7" t="s">
        <v>282</v>
      </c>
      <c r="H46" s="7" t="s">
        <v>34</v>
      </c>
      <c r="I46" s="9">
        <v>11021.0</v>
      </c>
      <c r="J46" s="7" t="s">
        <v>35</v>
      </c>
      <c r="L46" s="7" t="s">
        <v>50</v>
      </c>
      <c r="Z46" s="7" t="s">
        <v>37</v>
      </c>
    </row>
    <row r="47">
      <c r="A47" s="7" t="s">
        <v>283</v>
      </c>
      <c r="B47" s="7" t="s">
        <v>284</v>
      </c>
      <c r="C47" s="7" t="s">
        <v>285</v>
      </c>
      <c r="D47" s="7" t="s">
        <v>286</v>
      </c>
      <c r="E47" s="7" t="s">
        <v>287</v>
      </c>
      <c r="F47" s="7" t="s">
        <v>247</v>
      </c>
      <c r="G47" s="7" t="s">
        <v>33</v>
      </c>
      <c r="H47" s="7" t="s">
        <v>34</v>
      </c>
      <c r="I47" s="9">
        <v>11215.0</v>
      </c>
      <c r="J47" s="7" t="s">
        <v>35</v>
      </c>
      <c r="Q47" s="10" t="s">
        <v>36</v>
      </c>
      <c r="Z47" s="7" t="s">
        <v>37</v>
      </c>
    </row>
    <row r="48">
      <c r="A48" s="7" t="s">
        <v>288</v>
      </c>
      <c r="B48" s="7" t="s">
        <v>289</v>
      </c>
      <c r="C48" s="7" t="s">
        <v>290</v>
      </c>
      <c r="D48" s="7" t="s">
        <v>291</v>
      </c>
      <c r="M48" s="10" t="s">
        <v>36</v>
      </c>
      <c r="Z48" s="7" t="s">
        <v>37</v>
      </c>
      <c r="AC48" s="10" t="s">
        <v>38</v>
      </c>
    </row>
    <row r="49">
      <c r="A49" s="7" t="s">
        <v>292</v>
      </c>
      <c r="B49" s="7" t="s">
        <v>293</v>
      </c>
      <c r="C49" s="7" t="s">
        <v>294</v>
      </c>
      <c r="D49" s="7" t="s">
        <v>295</v>
      </c>
      <c r="E49" s="7" t="s">
        <v>296</v>
      </c>
      <c r="G49" s="7" t="s">
        <v>297</v>
      </c>
      <c r="H49" s="7" t="s">
        <v>127</v>
      </c>
      <c r="I49" s="9">
        <v>92116.0</v>
      </c>
      <c r="J49" s="7" t="s">
        <v>35</v>
      </c>
      <c r="N49" s="10" t="s">
        <v>36</v>
      </c>
      <c r="Z49" s="7" t="s">
        <v>37</v>
      </c>
      <c r="AC49" s="10" t="s">
        <v>38</v>
      </c>
    </row>
    <row r="50">
      <c r="A50" s="7" t="s">
        <v>298</v>
      </c>
      <c r="B50" s="7" t="s">
        <v>299</v>
      </c>
      <c r="C50" s="7" t="s">
        <v>300</v>
      </c>
      <c r="D50" s="7" t="s">
        <v>301</v>
      </c>
      <c r="E50" s="7" t="s">
        <v>302</v>
      </c>
      <c r="G50" s="7" t="s">
        <v>303</v>
      </c>
      <c r="H50" s="7" t="s">
        <v>304</v>
      </c>
      <c r="I50" s="9">
        <v>44004.0</v>
      </c>
      <c r="J50" s="7" t="s">
        <v>305</v>
      </c>
      <c r="Z50" s="7" t="s">
        <v>37</v>
      </c>
      <c r="AB50" s="7" t="s">
        <v>78</v>
      </c>
      <c r="AC50" s="10" t="s">
        <v>38</v>
      </c>
    </row>
    <row r="51">
      <c r="A51" s="7" t="s">
        <v>306</v>
      </c>
      <c r="B51" s="7" t="s">
        <v>307</v>
      </c>
      <c r="C51" s="7" t="s">
        <v>308</v>
      </c>
      <c r="D51" s="7" t="s">
        <v>309</v>
      </c>
      <c r="E51" s="7" t="s">
        <v>310</v>
      </c>
      <c r="F51" s="7" t="s">
        <v>60</v>
      </c>
      <c r="G51" s="7" t="s">
        <v>34</v>
      </c>
      <c r="H51" s="7" t="s">
        <v>34</v>
      </c>
      <c r="I51" s="9">
        <v>10028.0</v>
      </c>
      <c r="J51" s="7" t="s">
        <v>35</v>
      </c>
      <c r="L51" s="7" t="s">
        <v>77</v>
      </c>
      <c r="Z51" s="7" t="s">
        <v>37</v>
      </c>
      <c r="AC51" s="10" t="s">
        <v>38</v>
      </c>
    </row>
    <row r="52">
      <c r="A52" s="7" t="s">
        <v>311</v>
      </c>
      <c r="B52" s="7" t="s">
        <v>312</v>
      </c>
      <c r="C52" s="11" t="str">
        <f>HYPERLINK("mailto:patriciablacknyc@gmail.com","patriciablacknyc@gmail.com")</f>
        <v>patriciablacknyc@gmail.com</v>
      </c>
      <c r="D52" s="7" t="s">
        <v>313</v>
      </c>
      <c r="E52" s="7" t="s">
        <v>314</v>
      </c>
      <c r="G52" s="7" t="s">
        <v>33</v>
      </c>
      <c r="H52" s="7" t="s">
        <v>34</v>
      </c>
      <c r="I52" s="9">
        <v>11201.0</v>
      </c>
      <c r="J52" s="7" t="s">
        <v>35</v>
      </c>
      <c r="S52" s="10" t="s">
        <v>36</v>
      </c>
      <c r="W52" s="18">
        <v>100.0</v>
      </c>
      <c r="Z52" s="7" t="s">
        <v>37</v>
      </c>
      <c r="AC52" s="10" t="s">
        <v>38</v>
      </c>
    </row>
    <row r="53">
      <c r="A53" s="7" t="s">
        <v>315</v>
      </c>
      <c r="B53" s="7" t="s">
        <v>316</v>
      </c>
      <c r="C53" s="7" t="s">
        <v>317</v>
      </c>
      <c r="D53" s="7" t="s">
        <v>318</v>
      </c>
      <c r="L53" s="7" t="s">
        <v>77</v>
      </c>
      <c r="Z53" s="7" t="s">
        <v>37</v>
      </c>
    </row>
    <row r="54">
      <c r="A54" s="7" t="s">
        <v>319</v>
      </c>
      <c r="B54" s="7" t="s">
        <v>320</v>
      </c>
      <c r="C54" s="11" t="str">
        <f>HYPERLINK("mailto:samantha.blain@gmail.com","samantha.blain@gmail.com")</f>
        <v>samantha.blain@gmail.com</v>
      </c>
      <c r="D54" s="7" t="s">
        <v>321</v>
      </c>
      <c r="E54" s="7" t="s">
        <v>322</v>
      </c>
      <c r="G54" s="7" t="s">
        <v>323</v>
      </c>
      <c r="H54" s="7" t="s">
        <v>34</v>
      </c>
      <c r="I54" s="9">
        <v>10950.0</v>
      </c>
      <c r="J54" s="7" t="s">
        <v>35</v>
      </c>
      <c r="S54" s="10" t="s">
        <v>36</v>
      </c>
      <c r="Z54" s="7" t="s">
        <v>37</v>
      </c>
      <c r="AC54" s="10" t="s">
        <v>38</v>
      </c>
    </row>
    <row r="55">
      <c r="A55" s="7" t="s">
        <v>324</v>
      </c>
      <c r="B55" s="7" t="s">
        <v>325</v>
      </c>
      <c r="C55" s="7" t="s">
        <v>326</v>
      </c>
      <c r="D55" s="7" t="s">
        <v>327</v>
      </c>
      <c r="E55" s="7" t="s">
        <v>328</v>
      </c>
      <c r="G55" s="7" t="s">
        <v>329</v>
      </c>
      <c r="H55" s="7" t="s">
        <v>84</v>
      </c>
      <c r="I55" s="9">
        <v>7003.0</v>
      </c>
      <c r="J55" s="7" t="s">
        <v>35</v>
      </c>
      <c r="N55" s="10" t="s">
        <v>36</v>
      </c>
      <c r="Z55" s="7" t="s">
        <v>37</v>
      </c>
      <c r="AC55" s="10" t="s">
        <v>38</v>
      </c>
    </row>
    <row r="56">
      <c r="A56" s="7" t="s">
        <v>330</v>
      </c>
      <c r="B56" s="7" t="s">
        <v>331</v>
      </c>
      <c r="C56" s="11" t="str">
        <f>HYPERLINK("mailto:bryandavidsonblue@yahoo.com.au","bryandavidsonblue@yahoo.com.au")</f>
        <v>bryandavidsonblue@yahoo.com.au</v>
      </c>
      <c r="D56" s="7" t="s">
        <v>332</v>
      </c>
      <c r="E56" s="7" t="s">
        <v>333</v>
      </c>
      <c r="F56" s="7" t="s">
        <v>334</v>
      </c>
      <c r="G56" s="7" t="s">
        <v>335</v>
      </c>
      <c r="H56" s="7" t="s">
        <v>34</v>
      </c>
      <c r="I56" s="9">
        <v>11206.0</v>
      </c>
      <c r="J56" s="7" t="s">
        <v>35</v>
      </c>
      <c r="S56" s="10" t="s">
        <v>36</v>
      </c>
      <c r="Z56" s="7" t="s">
        <v>37</v>
      </c>
      <c r="AC56" s="10" t="s">
        <v>38</v>
      </c>
    </row>
    <row r="57">
      <c r="A57" s="7" t="s">
        <v>336</v>
      </c>
      <c r="B57" s="7" t="s">
        <v>337</v>
      </c>
      <c r="C57" s="7" t="s">
        <v>338</v>
      </c>
      <c r="D57" s="7" t="s">
        <v>339</v>
      </c>
      <c r="E57" s="7" t="s">
        <v>340</v>
      </c>
      <c r="F57" s="7" t="s">
        <v>341</v>
      </c>
      <c r="G57" s="7" t="s">
        <v>34</v>
      </c>
      <c r="H57" s="7" t="s">
        <v>34</v>
      </c>
      <c r="I57" s="9">
        <v>10003.0</v>
      </c>
      <c r="J57" s="7" t="s">
        <v>35</v>
      </c>
      <c r="M57" s="10" t="s">
        <v>36</v>
      </c>
      <c r="Z57" s="7" t="s">
        <v>37</v>
      </c>
      <c r="AC57" s="10" t="s">
        <v>38</v>
      </c>
    </row>
    <row r="58">
      <c r="A58" s="7" t="s">
        <v>342</v>
      </c>
      <c r="B58" s="7" t="s">
        <v>343</v>
      </c>
      <c r="C58" s="7" t="s">
        <v>344</v>
      </c>
      <c r="D58" s="7" t="s">
        <v>345</v>
      </c>
      <c r="E58" s="7" t="s">
        <v>346</v>
      </c>
      <c r="F58" s="7" t="s">
        <v>347</v>
      </c>
      <c r="G58" s="7" t="s">
        <v>348</v>
      </c>
      <c r="H58" s="7" t="s">
        <v>34</v>
      </c>
      <c r="I58" s="9">
        <v>11103.0</v>
      </c>
      <c r="J58" s="7" t="s">
        <v>35</v>
      </c>
      <c r="L58" s="7" t="s">
        <v>50</v>
      </c>
      <c r="Z58" s="7" t="s">
        <v>37</v>
      </c>
    </row>
    <row r="59">
      <c r="A59" s="7" t="s">
        <v>349</v>
      </c>
      <c r="B59" s="7" t="s">
        <v>350</v>
      </c>
      <c r="C59" s="7" t="s">
        <v>351</v>
      </c>
      <c r="D59" s="7" t="s">
        <v>352</v>
      </c>
      <c r="E59" s="7" t="s">
        <v>353</v>
      </c>
      <c r="G59" s="7" t="s">
        <v>354</v>
      </c>
      <c r="H59" s="7" t="s">
        <v>205</v>
      </c>
      <c r="I59" s="9">
        <v>6903.0</v>
      </c>
      <c r="J59" s="7" t="s">
        <v>35</v>
      </c>
      <c r="M59" s="10" t="s">
        <v>36</v>
      </c>
      <c r="Z59" s="7" t="s">
        <v>37</v>
      </c>
      <c r="AC59" s="10" t="s">
        <v>38</v>
      </c>
    </row>
    <row r="60">
      <c r="A60" s="7" t="s">
        <v>355</v>
      </c>
      <c r="B60" s="7" t="s">
        <v>356</v>
      </c>
      <c r="C60" s="7" t="s">
        <v>357</v>
      </c>
      <c r="D60" s="7" t="s">
        <v>358</v>
      </c>
      <c r="E60" s="7" t="s">
        <v>359</v>
      </c>
      <c r="F60" s="7" t="s">
        <v>360</v>
      </c>
      <c r="G60" s="7" t="s">
        <v>33</v>
      </c>
      <c r="H60" s="7" t="s">
        <v>34</v>
      </c>
      <c r="I60" s="9">
        <v>11216.0</v>
      </c>
      <c r="J60" s="7" t="s">
        <v>35</v>
      </c>
      <c r="O60" s="10" t="s">
        <v>36</v>
      </c>
      <c r="Z60" s="7" t="s">
        <v>37</v>
      </c>
      <c r="AC60" s="10" t="s">
        <v>38</v>
      </c>
    </row>
    <row r="61">
      <c r="A61" s="7" t="s">
        <v>361</v>
      </c>
      <c r="B61" s="7" t="s">
        <v>40</v>
      </c>
      <c r="C61" s="7" t="s">
        <v>362</v>
      </c>
      <c r="D61" s="7" t="s">
        <v>363</v>
      </c>
      <c r="E61" s="7" t="s">
        <v>364</v>
      </c>
      <c r="F61" s="7" t="s">
        <v>365</v>
      </c>
      <c r="G61" s="7" t="s">
        <v>33</v>
      </c>
      <c r="H61" s="7" t="s">
        <v>34</v>
      </c>
      <c r="I61" s="9">
        <v>11231.0</v>
      </c>
      <c r="J61" s="7" t="s">
        <v>35</v>
      </c>
      <c r="K61" s="7" t="s">
        <v>366</v>
      </c>
      <c r="N61" s="10" t="s">
        <v>36</v>
      </c>
      <c r="Z61" s="7" t="s">
        <v>37</v>
      </c>
      <c r="AB61" s="7" t="s">
        <v>367</v>
      </c>
      <c r="AC61" s="10" t="s">
        <v>38</v>
      </c>
    </row>
    <row r="62" hidden="1" customHeight="1"/>
    <row r="63">
      <c r="A63" s="7" t="s">
        <v>368</v>
      </c>
      <c r="B63" s="7" t="s">
        <v>369</v>
      </c>
      <c r="C63" s="7" t="s">
        <v>370</v>
      </c>
      <c r="D63" s="7" t="s">
        <v>371</v>
      </c>
      <c r="L63" s="7" t="s">
        <v>77</v>
      </c>
      <c r="V63" s="19">
        <v>5.0</v>
      </c>
      <c r="Z63" s="7" t="s">
        <v>45</v>
      </c>
      <c r="AC63" s="10" t="s">
        <v>38</v>
      </c>
    </row>
    <row r="64">
      <c r="A64" s="7" t="s">
        <v>372</v>
      </c>
      <c r="B64" s="7" t="s">
        <v>373</v>
      </c>
      <c r="C64" s="7" t="s">
        <v>374</v>
      </c>
      <c r="D64" s="7" t="s">
        <v>375</v>
      </c>
      <c r="E64" s="7" t="s">
        <v>376</v>
      </c>
      <c r="G64" s="7" t="s">
        <v>377</v>
      </c>
      <c r="H64" s="7" t="s">
        <v>127</v>
      </c>
      <c r="I64" s="9">
        <v>94708.0</v>
      </c>
      <c r="J64" s="7" t="s">
        <v>35</v>
      </c>
      <c r="M64" s="10" t="s">
        <v>36</v>
      </c>
      <c r="Z64" s="7" t="s">
        <v>37</v>
      </c>
      <c r="AC64" s="10" t="s">
        <v>38</v>
      </c>
    </row>
    <row r="65">
      <c r="A65" s="7" t="s">
        <v>378</v>
      </c>
      <c r="B65" s="7" t="s">
        <v>379</v>
      </c>
      <c r="C65" s="7" t="s">
        <v>380</v>
      </c>
      <c r="D65" s="7" t="s">
        <v>381</v>
      </c>
      <c r="E65" s="7" t="s">
        <v>382</v>
      </c>
      <c r="G65" s="7" t="s">
        <v>383</v>
      </c>
      <c r="H65" s="7" t="s">
        <v>384</v>
      </c>
      <c r="I65" s="9">
        <v>4106.0</v>
      </c>
      <c r="J65" s="7" t="s">
        <v>35</v>
      </c>
      <c r="W65" s="12">
        <v>3150.0</v>
      </c>
      <c r="X65" s="12">
        <v>300.0</v>
      </c>
      <c r="Z65" s="7" t="s">
        <v>97</v>
      </c>
      <c r="AB65" s="7" t="s">
        <v>385</v>
      </c>
      <c r="AC65" s="10" t="s">
        <v>38</v>
      </c>
    </row>
    <row r="66">
      <c r="A66" s="7" t="s">
        <v>386</v>
      </c>
      <c r="B66" s="7" t="s">
        <v>387</v>
      </c>
      <c r="C66" s="7" t="s">
        <v>388</v>
      </c>
      <c r="D66" s="7" t="s">
        <v>389</v>
      </c>
      <c r="N66" s="10" t="s">
        <v>36</v>
      </c>
      <c r="Z66" s="7" t="s">
        <v>37</v>
      </c>
      <c r="AC66" s="10" t="s">
        <v>38</v>
      </c>
    </row>
    <row r="67">
      <c r="A67" s="7" t="s">
        <v>390</v>
      </c>
      <c r="B67" s="7" t="s">
        <v>391</v>
      </c>
      <c r="C67" s="8" t="str">
        <f>HYPERLINK("mailto:delaneybritt@gmail.com","delaneybritt@gmail.com")</f>
        <v>delaneybritt@gmail.com</v>
      </c>
      <c r="D67" s="7" t="s">
        <v>392</v>
      </c>
      <c r="S67" s="10" t="s">
        <v>36</v>
      </c>
      <c r="Z67" s="7" t="s">
        <v>37</v>
      </c>
      <c r="AC67" s="10" t="s">
        <v>38</v>
      </c>
    </row>
    <row r="68">
      <c r="A68" s="7" t="s">
        <v>393</v>
      </c>
      <c r="B68" s="7" t="s">
        <v>394</v>
      </c>
      <c r="C68" s="8" t="str">
        <f>HYPERLINK("mailto:namcirb@mac.com","namcirb@mac.com")</f>
        <v>namcirb@mac.com</v>
      </c>
      <c r="D68" s="7" t="s">
        <v>395</v>
      </c>
      <c r="E68" s="7" t="s">
        <v>396</v>
      </c>
      <c r="G68" s="7" t="s">
        <v>34</v>
      </c>
      <c r="H68" s="7" t="s">
        <v>34</v>
      </c>
      <c r="I68" s="9">
        <v>11001.0</v>
      </c>
      <c r="J68" s="7" t="s">
        <v>35</v>
      </c>
      <c r="S68" s="10" t="s">
        <v>36</v>
      </c>
      <c r="Z68" s="7" t="s">
        <v>37</v>
      </c>
      <c r="AC68" s="10" t="s">
        <v>38</v>
      </c>
    </row>
    <row r="69">
      <c r="A69" s="7" t="s">
        <v>397</v>
      </c>
      <c r="B69" s="7" t="s">
        <v>398</v>
      </c>
      <c r="C69" s="11" t="str">
        <f>HYPERLINK("mailto:rochellenz@gmail.com","rochellenz@gmail.com")</f>
        <v>rochellenz@gmail.com</v>
      </c>
      <c r="D69" s="7" t="s">
        <v>399</v>
      </c>
      <c r="E69" s="7" t="s">
        <v>400</v>
      </c>
      <c r="F69" s="7" t="s">
        <v>401</v>
      </c>
      <c r="G69" s="7" t="s">
        <v>33</v>
      </c>
      <c r="H69" s="7" t="s">
        <v>34</v>
      </c>
      <c r="I69" s="9">
        <v>11217.0</v>
      </c>
      <c r="J69" s="7" t="s">
        <v>35</v>
      </c>
      <c r="S69" s="10" t="s">
        <v>36</v>
      </c>
      <c r="Z69" s="7" t="s">
        <v>37</v>
      </c>
      <c r="AC69" s="10" t="s">
        <v>38</v>
      </c>
    </row>
    <row r="70">
      <c r="A70" s="7" t="s">
        <v>402</v>
      </c>
      <c r="B70" s="7" t="s">
        <v>403</v>
      </c>
      <c r="C70" s="7" t="s">
        <v>404</v>
      </c>
      <c r="D70" s="7" t="s">
        <v>405</v>
      </c>
      <c r="E70" s="7" t="s">
        <v>406</v>
      </c>
      <c r="G70" s="7" t="s">
        <v>407</v>
      </c>
      <c r="H70" s="7" t="s">
        <v>408</v>
      </c>
      <c r="I70" s="9">
        <v>22205.0</v>
      </c>
      <c r="J70" s="7" t="s">
        <v>35</v>
      </c>
      <c r="O70" s="10" t="s">
        <v>36</v>
      </c>
      <c r="Z70" s="7" t="s">
        <v>37</v>
      </c>
      <c r="AC70" s="10" t="s">
        <v>38</v>
      </c>
    </row>
    <row r="71">
      <c r="A71" s="7" t="s">
        <v>409</v>
      </c>
      <c r="B71" s="7" t="s">
        <v>410</v>
      </c>
      <c r="C71" s="7" t="s">
        <v>411</v>
      </c>
      <c r="D71" s="7" t="s">
        <v>412</v>
      </c>
      <c r="E71" s="7" t="s">
        <v>413</v>
      </c>
      <c r="F71" s="7" t="s">
        <v>414</v>
      </c>
      <c r="G71" s="7" t="s">
        <v>33</v>
      </c>
      <c r="H71" s="7" t="s">
        <v>34</v>
      </c>
      <c r="I71" s="9">
        <v>11231.0</v>
      </c>
      <c r="J71" s="7" t="s">
        <v>35</v>
      </c>
      <c r="L71" s="7" t="s">
        <v>50</v>
      </c>
      <c r="M71" s="10" t="s">
        <v>36</v>
      </c>
      <c r="N71" s="10" t="s">
        <v>36</v>
      </c>
      <c r="O71" s="10" t="s">
        <v>36</v>
      </c>
      <c r="Z71" s="7" t="s">
        <v>37</v>
      </c>
      <c r="AC71" s="10" t="s">
        <v>38</v>
      </c>
    </row>
    <row r="72">
      <c r="A72" s="7" t="s">
        <v>415</v>
      </c>
      <c r="B72" s="7" t="s">
        <v>416</v>
      </c>
      <c r="C72" s="11" t="str">
        <f>HYPERLINK("mailto:brouwer.ruben@gmail.com","brouwer.ruben@gmail.com")</f>
        <v>brouwer.ruben@gmail.com</v>
      </c>
      <c r="D72" s="7" t="s">
        <v>417</v>
      </c>
      <c r="E72" s="7" t="s">
        <v>418</v>
      </c>
      <c r="F72" s="7" t="s">
        <v>419</v>
      </c>
      <c r="G72" s="7" t="s">
        <v>34</v>
      </c>
      <c r="H72" s="7" t="s">
        <v>34</v>
      </c>
      <c r="I72" s="9">
        <v>10128.0</v>
      </c>
      <c r="J72" s="7" t="s">
        <v>35</v>
      </c>
      <c r="S72" s="10" t="s">
        <v>36</v>
      </c>
      <c r="Z72" s="7" t="s">
        <v>37</v>
      </c>
      <c r="AC72" s="10" t="s">
        <v>38</v>
      </c>
    </row>
    <row r="73">
      <c r="A73" s="7" t="s">
        <v>420</v>
      </c>
      <c r="B73" s="7" t="s">
        <v>421</v>
      </c>
      <c r="C73" s="7" t="s">
        <v>422</v>
      </c>
      <c r="D73" s="7" t="s">
        <v>423</v>
      </c>
      <c r="E73" s="7" t="s">
        <v>424</v>
      </c>
      <c r="G73" s="7" t="s">
        <v>33</v>
      </c>
      <c r="H73" s="7" t="s">
        <v>34</v>
      </c>
      <c r="I73" s="9">
        <v>11217.0</v>
      </c>
      <c r="J73" s="7" t="s">
        <v>35</v>
      </c>
      <c r="O73" s="10" t="s">
        <v>36</v>
      </c>
      <c r="Z73" s="7" t="s">
        <v>37</v>
      </c>
      <c r="AC73" s="10" t="s">
        <v>38</v>
      </c>
    </row>
    <row r="74">
      <c r="A74" s="7" t="s">
        <v>425</v>
      </c>
      <c r="B74" s="7" t="s">
        <v>426</v>
      </c>
      <c r="C74" s="7" t="s">
        <v>427</v>
      </c>
      <c r="D74" s="17" t="s">
        <v>428</v>
      </c>
      <c r="L74" s="7" t="s">
        <v>77</v>
      </c>
      <c r="Z74" s="7" t="s">
        <v>37</v>
      </c>
    </row>
    <row r="75">
      <c r="A75" s="7" t="s">
        <v>429</v>
      </c>
      <c r="B75" s="7" t="s">
        <v>430</v>
      </c>
      <c r="C75" s="7" t="s">
        <v>431</v>
      </c>
      <c r="D75" s="17" t="s">
        <v>432</v>
      </c>
      <c r="E75" s="7" t="s">
        <v>433</v>
      </c>
      <c r="G75" s="7" t="s">
        <v>434</v>
      </c>
      <c r="H75" s="7" t="s">
        <v>68</v>
      </c>
      <c r="I75" s="9">
        <v>17801.0</v>
      </c>
      <c r="J75" s="7" t="s">
        <v>35</v>
      </c>
      <c r="L75" s="7" t="s">
        <v>50</v>
      </c>
      <c r="Z75" s="7" t="s">
        <v>37</v>
      </c>
    </row>
    <row r="76">
      <c r="A76" s="7" t="s">
        <v>435</v>
      </c>
      <c r="B76" s="7" t="s">
        <v>436</v>
      </c>
      <c r="C76" s="7" t="s">
        <v>437</v>
      </c>
      <c r="D76" s="7" t="s">
        <v>438</v>
      </c>
      <c r="E76" s="7" t="s">
        <v>439</v>
      </c>
      <c r="G76" s="7" t="s">
        <v>34</v>
      </c>
      <c r="H76" s="7" t="s">
        <v>34</v>
      </c>
      <c r="I76" s="9">
        <v>10003.0</v>
      </c>
      <c r="J76" s="7" t="s">
        <v>35</v>
      </c>
      <c r="L76" s="7" t="s">
        <v>77</v>
      </c>
      <c r="Z76" s="7" t="s">
        <v>37</v>
      </c>
    </row>
    <row r="77">
      <c r="A77" s="7" t="s">
        <v>440</v>
      </c>
      <c r="B77" s="7" t="s">
        <v>441</v>
      </c>
      <c r="C77" s="7" t="s">
        <v>442</v>
      </c>
      <c r="D77" s="7" t="s">
        <v>443</v>
      </c>
      <c r="E77" s="7" t="s">
        <v>444</v>
      </c>
      <c r="F77" s="7" t="s">
        <v>445</v>
      </c>
      <c r="G77" s="7" t="s">
        <v>34</v>
      </c>
      <c r="H77" s="7" t="s">
        <v>34</v>
      </c>
      <c r="I77" s="9">
        <v>10023.0</v>
      </c>
      <c r="J77" s="7" t="s">
        <v>35</v>
      </c>
      <c r="N77" s="10" t="s">
        <v>36</v>
      </c>
      <c r="Z77" s="7" t="s">
        <v>37</v>
      </c>
      <c r="AC77" s="10" t="s">
        <v>38</v>
      </c>
    </row>
    <row r="78">
      <c r="A78" s="7" t="s">
        <v>446</v>
      </c>
      <c r="B78" s="7" t="s">
        <v>447</v>
      </c>
      <c r="C78" s="7" t="s">
        <v>448</v>
      </c>
      <c r="D78" s="17" t="s">
        <v>449</v>
      </c>
      <c r="E78" s="7" t="s">
        <v>450</v>
      </c>
      <c r="G78" s="7" t="s">
        <v>451</v>
      </c>
      <c r="H78" s="7" t="s">
        <v>68</v>
      </c>
      <c r="I78" s="9">
        <v>15090.0</v>
      </c>
      <c r="J78" s="7" t="s">
        <v>35</v>
      </c>
      <c r="L78" s="7" t="s">
        <v>77</v>
      </c>
      <c r="Z78" s="7" t="s">
        <v>37</v>
      </c>
    </row>
    <row r="79">
      <c r="A79" s="7" t="s">
        <v>452</v>
      </c>
      <c r="B79" s="7" t="s">
        <v>453</v>
      </c>
      <c r="C79" s="7" t="s">
        <v>454</v>
      </c>
      <c r="D79" s="7" t="s">
        <v>455</v>
      </c>
      <c r="E79" s="7" t="s">
        <v>456</v>
      </c>
      <c r="G79" s="7" t="s">
        <v>34</v>
      </c>
      <c r="H79" s="7" t="s">
        <v>34</v>
      </c>
      <c r="I79" s="9">
        <v>10002.0</v>
      </c>
      <c r="J79" s="7" t="s">
        <v>35</v>
      </c>
      <c r="L79" s="7" t="s">
        <v>77</v>
      </c>
      <c r="Z79" s="7" t="s">
        <v>37</v>
      </c>
    </row>
    <row r="80">
      <c r="A80" s="7" t="s">
        <v>457</v>
      </c>
      <c r="B80" s="7" t="s">
        <v>458</v>
      </c>
      <c r="C80" s="7" t="s">
        <v>459</v>
      </c>
      <c r="D80" s="15" t="s">
        <v>460</v>
      </c>
      <c r="E80" s="7" t="s">
        <v>461</v>
      </c>
      <c r="F80" s="7" t="s">
        <v>462</v>
      </c>
      <c r="G80" s="7" t="s">
        <v>34</v>
      </c>
      <c r="H80" s="7" t="s">
        <v>34</v>
      </c>
      <c r="I80" s="9">
        <v>10032.0</v>
      </c>
      <c r="J80" s="7" t="s">
        <v>35</v>
      </c>
      <c r="N80" s="10" t="s">
        <v>36</v>
      </c>
      <c r="P80" s="10" t="s">
        <v>36</v>
      </c>
      <c r="T80" s="10" t="s">
        <v>36</v>
      </c>
      <c r="Z80" s="7" t="s">
        <v>37</v>
      </c>
      <c r="AC80" s="10" t="s">
        <v>38</v>
      </c>
    </row>
    <row r="81" hidden="1" customHeight="1"/>
    <row r="82">
      <c r="A82" s="7" t="s">
        <v>463</v>
      </c>
      <c r="B82" s="7" t="s">
        <v>272</v>
      </c>
      <c r="C82" s="7" t="s">
        <v>464</v>
      </c>
      <c r="D82" s="7" t="s">
        <v>465</v>
      </c>
      <c r="E82" s="7" t="s">
        <v>466</v>
      </c>
      <c r="G82" s="7" t="s">
        <v>467</v>
      </c>
      <c r="H82" s="7" t="s">
        <v>468</v>
      </c>
      <c r="I82" s="9">
        <v>2088.0</v>
      </c>
      <c r="J82" s="7" t="s">
        <v>469</v>
      </c>
      <c r="M82" s="10" t="s">
        <v>36</v>
      </c>
      <c r="S82" s="10" t="s">
        <v>36</v>
      </c>
      <c r="V82" s="19">
        <v>15.0</v>
      </c>
      <c r="W82" s="12">
        <v>45.0</v>
      </c>
      <c r="Z82" s="7" t="s">
        <v>45</v>
      </c>
      <c r="AB82" s="7" t="s">
        <v>78</v>
      </c>
      <c r="AC82" s="10" t="s">
        <v>38</v>
      </c>
    </row>
    <row r="83">
      <c r="A83" s="7" t="s">
        <v>470</v>
      </c>
      <c r="B83" s="7" t="s">
        <v>471</v>
      </c>
      <c r="C83" s="7" t="s">
        <v>472</v>
      </c>
      <c r="D83" s="7" t="s">
        <v>473</v>
      </c>
      <c r="E83" s="7" t="s">
        <v>474</v>
      </c>
      <c r="F83" s="7" t="s">
        <v>475</v>
      </c>
      <c r="G83" s="7" t="s">
        <v>33</v>
      </c>
      <c r="H83" s="7" t="s">
        <v>34</v>
      </c>
      <c r="I83" s="9">
        <v>11231.0</v>
      </c>
      <c r="J83" s="7" t="s">
        <v>35</v>
      </c>
      <c r="K83" s="7" t="s">
        <v>366</v>
      </c>
      <c r="N83" s="10" t="s">
        <v>36</v>
      </c>
      <c r="Z83" s="7" t="s">
        <v>37</v>
      </c>
      <c r="AC83" s="10" t="s">
        <v>38</v>
      </c>
    </row>
    <row r="84">
      <c r="A84" s="7" t="s">
        <v>476</v>
      </c>
      <c r="B84" s="7" t="s">
        <v>477</v>
      </c>
      <c r="C84" s="7" t="s">
        <v>478</v>
      </c>
      <c r="D84" s="7" t="s">
        <v>479</v>
      </c>
      <c r="E84" s="7" t="s">
        <v>480</v>
      </c>
      <c r="F84" s="7" t="s">
        <v>481</v>
      </c>
      <c r="G84" s="7" t="s">
        <v>34</v>
      </c>
      <c r="H84" s="7" t="s">
        <v>34</v>
      </c>
      <c r="I84" s="9">
        <v>10023.0</v>
      </c>
      <c r="J84" s="7" t="s">
        <v>35</v>
      </c>
      <c r="Z84" s="7" t="s">
        <v>37</v>
      </c>
      <c r="AA84" s="7" t="s">
        <v>186</v>
      </c>
      <c r="AB84" s="7" t="s">
        <v>187</v>
      </c>
      <c r="AC84" s="10" t="s">
        <v>38</v>
      </c>
    </row>
    <row r="85">
      <c r="A85" s="7" t="s">
        <v>476</v>
      </c>
      <c r="B85" s="7" t="s">
        <v>482</v>
      </c>
      <c r="C85" s="7" t="s">
        <v>483</v>
      </c>
      <c r="D85" s="7" t="s">
        <v>484</v>
      </c>
      <c r="E85" s="7" t="s">
        <v>485</v>
      </c>
      <c r="H85" s="7" t="s">
        <v>486</v>
      </c>
      <c r="I85" s="9">
        <v>1262.0</v>
      </c>
      <c r="J85" s="7" t="s">
        <v>487</v>
      </c>
      <c r="Z85" s="7" t="s">
        <v>37</v>
      </c>
      <c r="AB85" s="7" t="s">
        <v>488</v>
      </c>
      <c r="AC85" s="10" t="s">
        <v>38</v>
      </c>
    </row>
    <row r="86">
      <c r="A86" s="7" t="s">
        <v>489</v>
      </c>
      <c r="B86" s="7" t="s">
        <v>490</v>
      </c>
      <c r="C86" s="7" t="s">
        <v>491</v>
      </c>
      <c r="D86" s="7" t="s">
        <v>492</v>
      </c>
      <c r="L86" s="7" t="s">
        <v>50</v>
      </c>
      <c r="Z86" s="7" t="s">
        <v>37</v>
      </c>
    </row>
    <row r="87">
      <c r="A87" s="7" t="s">
        <v>493</v>
      </c>
      <c r="B87" s="7" t="s">
        <v>494</v>
      </c>
      <c r="C87" s="7" t="s">
        <v>495</v>
      </c>
      <c r="D87" s="7" t="s">
        <v>496</v>
      </c>
      <c r="E87" s="7" t="s">
        <v>497</v>
      </c>
      <c r="F87" s="7" t="s">
        <v>498</v>
      </c>
      <c r="G87" s="7" t="s">
        <v>499</v>
      </c>
      <c r="H87" s="7" t="s">
        <v>84</v>
      </c>
      <c r="I87" s="9">
        <v>7030.0</v>
      </c>
      <c r="J87" s="7" t="s">
        <v>35</v>
      </c>
      <c r="N87" s="10" t="s">
        <v>36</v>
      </c>
      <c r="Q87" s="10" t="s">
        <v>36</v>
      </c>
      <c r="R87" s="10" t="s">
        <v>36</v>
      </c>
      <c r="S87" s="10" t="s">
        <v>36</v>
      </c>
      <c r="W87" s="12">
        <v>255.0</v>
      </c>
      <c r="X87" s="12">
        <v>20.0</v>
      </c>
      <c r="Z87" s="7" t="s">
        <v>45</v>
      </c>
      <c r="AC87" s="10" t="s">
        <v>38</v>
      </c>
    </row>
    <row r="88">
      <c r="A88" s="7" t="s">
        <v>500</v>
      </c>
      <c r="B88" s="7" t="s">
        <v>501</v>
      </c>
      <c r="C88" s="7" t="s">
        <v>502</v>
      </c>
      <c r="D88" s="7" t="s">
        <v>503</v>
      </c>
      <c r="Z88" s="7" t="s">
        <v>37</v>
      </c>
      <c r="AA88" s="7" t="s">
        <v>504</v>
      </c>
      <c r="AB88" s="7" t="s">
        <v>505</v>
      </c>
      <c r="AC88" s="10" t="s">
        <v>38</v>
      </c>
    </row>
    <row r="89">
      <c r="A89" s="7" t="s">
        <v>506</v>
      </c>
      <c r="B89" s="7" t="s">
        <v>507</v>
      </c>
      <c r="C89" s="8" t="str">
        <f>HYPERLINK("mailto:carideo_joseph@hotmail.com","carideo_joseph@hotmail.com")</f>
        <v>carideo_joseph@hotmail.com</v>
      </c>
      <c r="D89" s="7" t="s">
        <v>508</v>
      </c>
      <c r="E89" s="7" t="s">
        <v>509</v>
      </c>
      <c r="F89" s="7" t="s">
        <v>510</v>
      </c>
      <c r="G89" s="7" t="s">
        <v>34</v>
      </c>
      <c r="H89" s="7" t="s">
        <v>34</v>
      </c>
      <c r="I89" s="9">
        <v>10016.0</v>
      </c>
      <c r="J89" s="7" t="s">
        <v>35</v>
      </c>
      <c r="S89" s="10" t="s">
        <v>36</v>
      </c>
      <c r="Z89" s="7" t="s">
        <v>37</v>
      </c>
      <c r="AC89" s="10" t="s">
        <v>38</v>
      </c>
    </row>
    <row r="90">
      <c r="A90" s="7" t="s">
        <v>511</v>
      </c>
      <c r="B90" s="7" t="s">
        <v>512</v>
      </c>
      <c r="C90" s="7" t="s">
        <v>513</v>
      </c>
      <c r="D90" s="7" t="s">
        <v>514</v>
      </c>
      <c r="E90" s="7" t="s">
        <v>515</v>
      </c>
      <c r="F90" s="7" t="s">
        <v>365</v>
      </c>
      <c r="G90" s="7" t="s">
        <v>33</v>
      </c>
      <c r="H90" s="7" t="s">
        <v>34</v>
      </c>
      <c r="I90" s="9">
        <v>11249.0</v>
      </c>
      <c r="J90" s="7" t="s">
        <v>35</v>
      </c>
      <c r="N90" s="10" t="s">
        <v>36</v>
      </c>
      <c r="Z90" s="7" t="s">
        <v>37</v>
      </c>
      <c r="AB90" s="7" t="s">
        <v>367</v>
      </c>
      <c r="AC90" s="10" t="s">
        <v>38</v>
      </c>
    </row>
    <row r="91">
      <c r="A91" s="7" t="s">
        <v>516</v>
      </c>
      <c r="B91" s="7" t="s">
        <v>517</v>
      </c>
      <c r="C91" s="7" t="s">
        <v>518</v>
      </c>
      <c r="D91" s="7" t="s">
        <v>519</v>
      </c>
      <c r="E91" s="7" t="s">
        <v>520</v>
      </c>
      <c r="G91" s="7" t="s">
        <v>348</v>
      </c>
      <c r="H91" s="7" t="s">
        <v>34</v>
      </c>
      <c r="I91" s="9">
        <v>11105.0</v>
      </c>
      <c r="J91" s="7" t="s">
        <v>35</v>
      </c>
      <c r="P91" s="10" t="s">
        <v>36</v>
      </c>
      <c r="Z91" s="7" t="s">
        <v>37</v>
      </c>
      <c r="AC91" s="10" t="s">
        <v>38</v>
      </c>
    </row>
    <row r="92">
      <c r="A92" s="7" t="s">
        <v>516</v>
      </c>
      <c r="B92" s="7" t="s">
        <v>521</v>
      </c>
      <c r="C92" s="7" t="s">
        <v>522</v>
      </c>
      <c r="D92" s="7" t="s">
        <v>523</v>
      </c>
      <c r="L92" s="7" t="s">
        <v>77</v>
      </c>
      <c r="V92" s="19">
        <v>20.0</v>
      </c>
      <c r="Z92" s="7" t="s">
        <v>45</v>
      </c>
      <c r="AB92" s="7" t="s">
        <v>367</v>
      </c>
      <c r="AC92" s="10" t="s">
        <v>38</v>
      </c>
    </row>
    <row r="93">
      <c r="A93" s="7" t="s">
        <v>524</v>
      </c>
      <c r="B93" s="7" t="s">
        <v>525</v>
      </c>
      <c r="C93" s="8" t="str">
        <f>HYPERLINK("mailto:djicarter@gmail.com","djicarter@gmail.com")</f>
        <v>djicarter@gmail.com</v>
      </c>
      <c r="D93" s="7" t="s">
        <v>526</v>
      </c>
      <c r="E93" s="7" t="s">
        <v>527</v>
      </c>
      <c r="G93" s="7" t="s">
        <v>528</v>
      </c>
      <c r="H93" s="7" t="s">
        <v>529</v>
      </c>
      <c r="I93" s="9">
        <v>19320.0</v>
      </c>
      <c r="J93" s="7" t="s">
        <v>35</v>
      </c>
      <c r="S93" s="10" t="s">
        <v>36</v>
      </c>
      <c r="Z93" s="7" t="s">
        <v>37</v>
      </c>
      <c r="AC93" s="10" t="s">
        <v>38</v>
      </c>
    </row>
    <row r="94">
      <c r="A94" s="7" t="s">
        <v>530</v>
      </c>
      <c r="B94" s="7" t="s">
        <v>531</v>
      </c>
      <c r="C94" s="7" t="s">
        <v>532</v>
      </c>
      <c r="D94" s="7" t="s">
        <v>533</v>
      </c>
      <c r="E94" s="7" t="s">
        <v>534</v>
      </c>
      <c r="F94" s="7" t="s">
        <v>535</v>
      </c>
      <c r="G94" s="7" t="s">
        <v>33</v>
      </c>
      <c r="H94" s="7" t="s">
        <v>34</v>
      </c>
      <c r="I94" s="9">
        <v>11238.0</v>
      </c>
      <c r="J94" s="7" t="s">
        <v>35</v>
      </c>
      <c r="L94" s="7" t="s">
        <v>50</v>
      </c>
      <c r="Z94" s="7" t="s">
        <v>37</v>
      </c>
    </row>
    <row r="95">
      <c r="A95" s="7" t="s">
        <v>536</v>
      </c>
      <c r="B95" s="7" t="s">
        <v>537</v>
      </c>
      <c r="C95" s="7" t="s">
        <v>538</v>
      </c>
      <c r="D95" s="7" t="s">
        <v>539</v>
      </c>
      <c r="E95" s="7" t="s">
        <v>540</v>
      </c>
      <c r="F95" s="7" t="s">
        <v>541</v>
      </c>
      <c r="G95" s="7" t="s">
        <v>33</v>
      </c>
      <c r="H95" s="7" t="s">
        <v>34</v>
      </c>
      <c r="I95" s="9">
        <v>11201.0</v>
      </c>
      <c r="J95" s="7" t="s">
        <v>35</v>
      </c>
      <c r="W95" s="14">
        <v>20.0</v>
      </c>
      <c r="Z95" s="7" t="s">
        <v>37</v>
      </c>
      <c r="AA95" s="7" t="s">
        <v>265</v>
      </c>
    </row>
    <row r="96">
      <c r="A96" s="7" t="s">
        <v>542</v>
      </c>
      <c r="B96" s="7" t="s">
        <v>543</v>
      </c>
      <c r="C96" s="8" t="str">
        <f>HYPERLINK("mailto:lcashio@gmail.com","lcashio@gmail.com")</f>
        <v>lcashio@gmail.com</v>
      </c>
      <c r="D96" s="7" t="s">
        <v>544</v>
      </c>
      <c r="E96" s="7" t="s">
        <v>545</v>
      </c>
      <c r="G96" s="7" t="s">
        <v>546</v>
      </c>
      <c r="H96" s="7" t="s">
        <v>529</v>
      </c>
      <c r="I96" s="9">
        <v>15044.0</v>
      </c>
      <c r="J96" s="7" t="s">
        <v>35</v>
      </c>
      <c r="T96" s="10" t="s">
        <v>36</v>
      </c>
      <c r="Z96" s="7" t="s">
        <v>37</v>
      </c>
      <c r="AC96" s="10" t="s">
        <v>38</v>
      </c>
    </row>
    <row r="97">
      <c r="A97" s="7" t="s">
        <v>547</v>
      </c>
      <c r="B97" s="7" t="s">
        <v>548</v>
      </c>
      <c r="C97" s="8" t="str">
        <f>HYPERLINK("mailto:isidorocapdepon@yahoo.com","isidorocapdepon@yahoo.com")</f>
        <v>isidorocapdepon@yahoo.com</v>
      </c>
      <c r="D97" s="7" t="s">
        <v>549</v>
      </c>
      <c r="E97" s="7" t="s">
        <v>550</v>
      </c>
      <c r="F97" s="7" t="s">
        <v>551</v>
      </c>
      <c r="G97" s="7" t="s">
        <v>552</v>
      </c>
      <c r="H97" s="7" t="s">
        <v>34</v>
      </c>
      <c r="I97" s="9">
        <v>11369.0</v>
      </c>
      <c r="J97" s="7" t="s">
        <v>35</v>
      </c>
      <c r="S97" s="10" t="s">
        <v>36</v>
      </c>
      <c r="Z97" s="7" t="s">
        <v>37</v>
      </c>
      <c r="AC97" s="10" t="s">
        <v>38</v>
      </c>
    </row>
    <row r="98">
      <c r="A98" s="7" t="s">
        <v>553</v>
      </c>
      <c r="B98" s="7" t="s">
        <v>554</v>
      </c>
      <c r="D98" s="7" t="s">
        <v>555</v>
      </c>
      <c r="E98" s="7" t="s">
        <v>556</v>
      </c>
      <c r="G98" s="7" t="s">
        <v>557</v>
      </c>
      <c r="H98" s="7" t="s">
        <v>558</v>
      </c>
      <c r="I98" s="9">
        <v>55411.0</v>
      </c>
      <c r="J98" s="7" t="s">
        <v>35</v>
      </c>
      <c r="L98" s="7" t="s">
        <v>77</v>
      </c>
      <c r="Z98" s="7" t="s">
        <v>37</v>
      </c>
    </row>
    <row r="99">
      <c r="A99" s="7" t="s">
        <v>559</v>
      </c>
      <c r="B99" s="7" t="s">
        <v>560</v>
      </c>
      <c r="C99" s="7" t="s">
        <v>561</v>
      </c>
      <c r="D99" s="17" t="s">
        <v>562</v>
      </c>
      <c r="E99" s="7" t="s">
        <v>563</v>
      </c>
      <c r="F99" s="7" t="s">
        <v>475</v>
      </c>
      <c r="G99" s="7" t="s">
        <v>33</v>
      </c>
      <c r="H99" s="7" t="s">
        <v>34</v>
      </c>
      <c r="I99" s="9">
        <v>11215.0</v>
      </c>
      <c r="J99" s="7" t="s">
        <v>35</v>
      </c>
      <c r="K99" s="20" t="s">
        <v>564</v>
      </c>
      <c r="L99" s="7" t="s">
        <v>77</v>
      </c>
      <c r="Z99" s="7" t="s">
        <v>37</v>
      </c>
      <c r="AC99" s="10" t="s">
        <v>38</v>
      </c>
    </row>
    <row r="100">
      <c r="A100" s="7" t="s">
        <v>565</v>
      </c>
      <c r="B100" s="7" t="s">
        <v>560</v>
      </c>
      <c r="C100" s="7" t="s">
        <v>566</v>
      </c>
      <c r="D100" s="7" t="s">
        <v>562</v>
      </c>
      <c r="E100" s="7" t="s">
        <v>567</v>
      </c>
      <c r="F100" s="7" t="s">
        <v>475</v>
      </c>
      <c r="G100" s="7" t="s">
        <v>33</v>
      </c>
      <c r="H100" s="7" t="s">
        <v>34</v>
      </c>
      <c r="I100" s="9">
        <v>11215.0</v>
      </c>
      <c r="J100" s="7" t="s">
        <v>35</v>
      </c>
      <c r="M100" s="10" t="s">
        <v>36</v>
      </c>
      <c r="Z100" s="7" t="s">
        <v>37</v>
      </c>
      <c r="AB100" s="7" t="s">
        <v>568</v>
      </c>
      <c r="AC100" s="10" t="s">
        <v>38</v>
      </c>
    </row>
    <row r="101" hidden="1" customHeight="1"/>
    <row r="102">
      <c r="A102" s="7" t="s">
        <v>569</v>
      </c>
      <c r="B102" s="7" t="s">
        <v>570</v>
      </c>
      <c r="C102" s="7" t="s">
        <v>571</v>
      </c>
      <c r="D102" s="7" t="s">
        <v>572</v>
      </c>
      <c r="E102" s="7" t="s">
        <v>573</v>
      </c>
      <c r="F102" s="7" t="s">
        <v>574</v>
      </c>
      <c r="G102" s="7" t="s">
        <v>34</v>
      </c>
      <c r="H102" s="7" t="s">
        <v>34</v>
      </c>
      <c r="I102" s="9">
        <v>10017.0</v>
      </c>
      <c r="J102" s="7" t="s">
        <v>35</v>
      </c>
      <c r="M102" s="10" t="s">
        <v>36</v>
      </c>
      <c r="Z102" s="7" t="s">
        <v>37</v>
      </c>
      <c r="AC102" s="10" t="s">
        <v>38</v>
      </c>
    </row>
    <row r="103">
      <c r="A103" s="7" t="s">
        <v>575</v>
      </c>
      <c r="B103" s="7" t="s">
        <v>576</v>
      </c>
      <c r="C103" s="8" t="str">
        <f>HYPERLINK("mailto:xiaogei@gmail.com","xiaogei@gmail.com")</f>
        <v>xiaogei@gmail.com</v>
      </c>
      <c r="D103" s="7" t="s">
        <v>577</v>
      </c>
      <c r="E103" s="7" t="s">
        <v>578</v>
      </c>
      <c r="F103" s="7" t="s">
        <v>579</v>
      </c>
      <c r="G103" s="7" t="s">
        <v>34</v>
      </c>
      <c r="H103" s="7" t="s">
        <v>34</v>
      </c>
      <c r="I103" s="9">
        <v>10016.0</v>
      </c>
      <c r="J103" s="7" t="s">
        <v>35</v>
      </c>
      <c r="S103" s="10" t="s">
        <v>36</v>
      </c>
      <c r="Z103" s="7" t="s">
        <v>37</v>
      </c>
      <c r="AC103" s="10" t="s">
        <v>38</v>
      </c>
    </row>
    <row r="104">
      <c r="A104" s="7" t="s">
        <v>580</v>
      </c>
      <c r="B104" s="7" t="s">
        <v>581</v>
      </c>
      <c r="C104" s="7" t="s">
        <v>582</v>
      </c>
      <c r="D104" s="7" t="s">
        <v>583</v>
      </c>
      <c r="E104" s="7" t="s">
        <v>584</v>
      </c>
      <c r="G104" s="7" t="s">
        <v>33</v>
      </c>
      <c r="H104" s="7" t="s">
        <v>34</v>
      </c>
      <c r="I104" s="9">
        <v>11230.0</v>
      </c>
      <c r="J104" s="7" t="s">
        <v>35</v>
      </c>
      <c r="R104" s="10" t="s">
        <v>36</v>
      </c>
      <c r="S104" s="10" t="s">
        <v>36</v>
      </c>
      <c r="Z104" s="7" t="s">
        <v>37</v>
      </c>
      <c r="AA104" s="7" t="s">
        <v>585</v>
      </c>
      <c r="AB104" s="7" t="s">
        <v>586</v>
      </c>
      <c r="AC104" s="10" t="s">
        <v>38</v>
      </c>
    </row>
    <row r="105">
      <c r="A105" s="7" t="s">
        <v>587</v>
      </c>
      <c r="B105" s="7" t="s">
        <v>588</v>
      </c>
      <c r="C105" s="7" t="s">
        <v>589</v>
      </c>
      <c r="D105" s="7" t="s">
        <v>590</v>
      </c>
      <c r="N105" s="10" t="s">
        <v>36</v>
      </c>
      <c r="Z105" s="7" t="s">
        <v>37</v>
      </c>
      <c r="AC105" s="10" t="s">
        <v>38</v>
      </c>
    </row>
    <row r="106">
      <c r="A106" s="7" t="s">
        <v>591</v>
      </c>
      <c r="B106" s="7" t="s">
        <v>592</v>
      </c>
      <c r="C106" s="7" t="s">
        <v>593</v>
      </c>
      <c r="D106" s="7" t="s">
        <v>594</v>
      </c>
      <c r="E106" s="7" t="s">
        <v>595</v>
      </c>
      <c r="G106" s="7" t="s">
        <v>33</v>
      </c>
      <c r="H106" s="7" t="s">
        <v>34</v>
      </c>
      <c r="I106" s="9">
        <v>11215.0</v>
      </c>
      <c r="J106" s="7" t="s">
        <v>35</v>
      </c>
      <c r="R106" s="10" t="s">
        <v>36</v>
      </c>
      <c r="Z106" s="7" t="s">
        <v>37</v>
      </c>
      <c r="AC106" s="10" t="s">
        <v>38</v>
      </c>
    </row>
    <row r="107">
      <c r="A107" s="7" t="s">
        <v>596</v>
      </c>
      <c r="B107" s="7" t="s">
        <v>597</v>
      </c>
      <c r="C107" s="7" t="s">
        <v>598</v>
      </c>
      <c r="D107" s="7" t="s">
        <v>599</v>
      </c>
      <c r="E107" s="7" t="s">
        <v>600</v>
      </c>
      <c r="F107" s="7" t="s">
        <v>601</v>
      </c>
      <c r="G107" s="7" t="s">
        <v>34</v>
      </c>
      <c r="H107" s="7" t="s">
        <v>34</v>
      </c>
      <c r="I107" s="9">
        <v>10024.0</v>
      </c>
      <c r="J107" s="7" t="s">
        <v>35</v>
      </c>
      <c r="M107" s="10" t="s">
        <v>36</v>
      </c>
      <c r="N107" s="10" t="s">
        <v>36</v>
      </c>
      <c r="O107" s="10" t="s">
        <v>36</v>
      </c>
      <c r="U107" s="13" t="s">
        <v>36</v>
      </c>
      <c r="W107" s="12">
        <v>750.0</v>
      </c>
      <c r="X107" s="12">
        <v>500.0</v>
      </c>
      <c r="Z107" s="7" t="s">
        <v>97</v>
      </c>
      <c r="AB107" s="7" t="s">
        <v>78</v>
      </c>
      <c r="AC107" s="10" t="s">
        <v>38</v>
      </c>
    </row>
    <row r="108">
      <c r="A108" s="7" t="s">
        <v>602</v>
      </c>
      <c r="B108" s="7" t="s">
        <v>603</v>
      </c>
      <c r="C108" s="7" t="s">
        <v>604</v>
      </c>
      <c r="D108" s="17" t="s">
        <v>605</v>
      </c>
      <c r="E108" s="7" t="s">
        <v>606</v>
      </c>
      <c r="G108" s="7" t="s">
        <v>607</v>
      </c>
      <c r="H108" s="7" t="s">
        <v>608</v>
      </c>
      <c r="I108" s="9">
        <v>195.0</v>
      </c>
      <c r="J108" s="7" t="s">
        <v>608</v>
      </c>
      <c r="M108" s="10" t="s">
        <v>36</v>
      </c>
      <c r="Z108" s="7" t="s">
        <v>37</v>
      </c>
      <c r="AC108" s="10" t="s">
        <v>38</v>
      </c>
    </row>
    <row r="109">
      <c r="A109" s="7" t="s">
        <v>609</v>
      </c>
      <c r="B109" s="7" t="s">
        <v>610</v>
      </c>
      <c r="C109" s="11" t="str">
        <f>HYPERLINK("mailto:seriousperson@gmail.com","seriousperson@gmail.com")</f>
        <v>seriousperson@gmail.com</v>
      </c>
      <c r="D109" s="7" t="s">
        <v>611</v>
      </c>
      <c r="E109" s="7" t="s">
        <v>612</v>
      </c>
      <c r="F109" s="7" t="s">
        <v>613</v>
      </c>
      <c r="G109" s="7" t="s">
        <v>34</v>
      </c>
      <c r="H109" s="7" t="s">
        <v>34</v>
      </c>
      <c r="I109" s="9">
        <v>10019.0</v>
      </c>
      <c r="J109" s="7" t="s">
        <v>35</v>
      </c>
      <c r="S109" s="10" t="s">
        <v>36</v>
      </c>
      <c r="Z109" s="7" t="s">
        <v>37</v>
      </c>
      <c r="AC109" s="10" t="s">
        <v>38</v>
      </c>
    </row>
    <row r="110">
      <c r="A110" s="7" t="s">
        <v>614</v>
      </c>
      <c r="B110" s="7" t="s">
        <v>615</v>
      </c>
      <c r="C110" s="7" t="s">
        <v>616</v>
      </c>
      <c r="D110" s="7" t="s">
        <v>617</v>
      </c>
      <c r="L110" s="7" t="s">
        <v>50</v>
      </c>
      <c r="Z110" s="7" t="s">
        <v>37</v>
      </c>
    </row>
    <row r="111">
      <c r="A111" s="7" t="s">
        <v>618</v>
      </c>
      <c r="B111" s="7" t="s">
        <v>619</v>
      </c>
      <c r="C111" s="7" t="s">
        <v>620</v>
      </c>
      <c r="E111" s="7" t="s">
        <v>183</v>
      </c>
      <c r="G111" s="7" t="s">
        <v>185</v>
      </c>
      <c r="H111" s="7" t="s">
        <v>34</v>
      </c>
      <c r="I111" s="9">
        <v>12604.0</v>
      </c>
      <c r="J111" s="7" t="s">
        <v>35</v>
      </c>
      <c r="S111" s="10" t="s">
        <v>36</v>
      </c>
      <c r="Z111" s="7" t="s">
        <v>37</v>
      </c>
      <c r="AA111" s="7" t="s">
        <v>621</v>
      </c>
      <c r="AB111" s="7" t="s">
        <v>78</v>
      </c>
      <c r="AC111" s="10" t="s">
        <v>38</v>
      </c>
    </row>
    <row r="112">
      <c r="A112" s="7" t="s">
        <v>622</v>
      </c>
      <c r="B112" s="7" t="s">
        <v>623</v>
      </c>
      <c r="C112" s="7" t="s">
        <v>624</v>
      </c>
      <c r="D112" s="7" t="s">
        <v>625</v>
      </c>
      <c r="E112" s="7" t="s">
        <v>626</v>
      </c>
      <c r="G112" s="7" t="s">
        <v>499</v>
      </c>
      <c r="H112" s="7" t="s">
        <v>84</v>
      </c>
      <c r="I112" s="9">
        <v>7030.0</v>
      </c>
      <c r="J112" s="7" t="s">
        <v>35</v>
      </c>
      <c r="L112" s="7" t="s">
        <v>50</v>
      </c>
      <c r="Z112" s="7" t="s">
        <v>37</v>
      </c>
      <c r="AC112" s="10" t="s">
        <v>38</v>
      </c>
    </row>
    <row r="113">
      <c r="A113" s="7" t="s">
        <v>627</v>
      </c>
      <c r="B113" s="7" t="s">
        <v>628</v>
      </c>
      <c r="C113" s="7" t="s">
        <v>629</v>
      </c>
      <c r="D113" s="7" t="s">
        <v>630</v>
      </c>
      <c r="E113" s="7" t="s">
        <v>631</v>
      </c>
      <c r="H113" s="7" t="s">
        <v>632</v>
      </c>
      <c r="I113" s="9">
        <v>75008.0</v>
      </c>
      <c r="J113" s="7" t="s">
        <v>633</v>
      </c>
      <c r="Z113" s="7" t="s">
        <v>37</v>
      </c>
      <c r="AB113" s="7" t="s">
        <v>634</v>
      </c>
      <c r="AC113" s="10" t="s">
        <v>38</v>
      </c>
    </row>
    <row r="114">
      <c r="A114" s="7" t="s">
        <v>635</v>
      </c>
      <c r="B114" s="7" t="s">
        <v>636</v>
      </c>
      <c r="C114" s="7" t="s">
        <v>637</v>
      </c>
      <c r="D114" s="7" t="s">
        <v>638</v>
      </c>
      <c r="E114" s="7" t="s">
        <v>183</v>
      </c>
      <c r="F114" s="7" t="s">
        <v>639</v>
      </c>
      <c r="G114" s="7" t="s">
        <v>185</v>
      </c>
      <c r="H114" s="7" t="s">
        <v>34</v>
      </c>
      <c r="I114" s="9">
        <v>12604.0</v>
      </c>
      <c r="J114" s="7" t="s">
        <v>35</v>
      </c>
      <c r="N114" s="10" t="s">
        <v>36</v>
      </c>
      <c r="Z114" s="7" t="s">
        <v>37</v>
      </c>
      <c r="AA114" s="7" t="s">
        <v>186</v>
      </c>
      <c r="AB114" s="7" t="s">
        <v>187</v>
      </c>
      <c r="AC114" s="10" t="s">
        <v>38</v>
      </c>
    </row>
    <row r="115">
      <c r="A115" s="7" t="s">
        <v>640</v>
      </c>
      <c r="B115" s="7" t="s">
        <v>641</v>
      </c>
      <c r="C115" s="7" t="s">
        <v>642</v>
      </c>
      <c r="D115" s="7" t="s">
        <v>643</v>
      </c>
      <c r="E115" s="7" t="s">
        <v>644</v>
      </c>
      <c r="G115" s="7" t="s">
        <v>645</v>
      </c>
      <c r="H115" s="7" t="s">
        <v>646</v>
      </c>
      <c r="I115" s="9">
        <v>3141.0</v>
      </c>
      <c r="J115" s="7" t="s">
        <v>469</v>
      </c>
      <c r="L115" s="7" t="s">
        <v>77</v>
      </c>
      <c r="N115" s="10" t="s">
        <v>36</v>
      </c>
      <c r="Z115" s="7" t="s">
        <v>37</v>
      </c>
      <c r="AC115" s="10" t="s">
        <v>38</v>
      </c>
    </row>
    <row r="116">
      <c r="A116" s="7" t="s">
        <v>647</v>
      </c>
      <c r="B116" s="7" t="s">
        <v>648</v>
      </c>
      <c r="C116" s="7" t="s">
        <v>649</v>
      </c>
      <c r="D116" s="7" t="s">
        <v>650</v>
      </c>
      <c r="E116" s="7" t="s">
        <v>651</v>
      </c>
      <c r="F116" s="7" t="s">
        <v>652</v>
      </c>
      <c r="G116" s="7" t="s">
        <v>33</v>
      </c>
      <c r="H116" s="7" t="s">
        <v>34</v>
      </c>
      <c r="I116" s="9">
        <v>11211.0</v>
      </c>
      <c r="J116" s="7" t="s">
        <v>35</v>
      </c>
      <c r="K116" s="7" t="s">
        <v>653</v>
      </c>
      <c r="S116" s="10" t="s">
        <v>36</v>
      </c>
      <c r="W116" s="12">
        <v>47.0</v>
      </c>
      <c r="X116" s="12">
        <v>50.0</v>
      </c>
      <c r="Y116" s="12">
        <v>25.0</v>
      </c>
      <c r="Z116" s="7" t="s">
        <v>45</v>
      </c>
      <c r="AC116" s="10" t="s">
        <v>38</v>
      </c>
    </row>
    <row r="117">
      <c r="A117" s="7" t="s">
        <v>654</v>
      </c>
      <c r="B117" s="7" t="s">
        <v>655</v>
      </c>
      <c r="C117" s="8" t="str">
        <f>HYPERLINK("mailto:marisaeconte@gmail.com","marisaeconte@gmail.com")</f>
        <v>marisaeconte@gmail.com</v>
      </c>
      <c r="D117" s="7" t="s">
        <v>656</v>
      </c>
      <c r="E117" s="7" t="s">
        <v>657</v>
      </c>
      <c r="G117" s="7" t="s">
        <v>658</v>
      </c>
      <c r="H117" s="7" t="s">
        <v>235</v>
      </c>
      <c r="I117" s="9">
        <v>11579.0</v>
      </c>
      <c r="J117" s="7" t="s">
        <v>35</v>
      </c>
      <c r="Z117" s="7" t="s">
        <v>241</v>
      </c>
      <c r="AC117" s="10" t="s">
        <v>38</v>
      </c>
    </row>
    <row r="118" hidden="1" customHeight="1"/>
    <row r="119">
      <c r="A119" s="7" t="s">
        <v>659</v>
      </c>
      <c r="B119" s="7" t="s">
        <v>660</v>
      </c>
      <c r="C119" s="7" t="s">
        <v>661</v>
      </c>
      <c r="D119" s="7" t="s">
        <v>662</v>
      </c>
      <c r="E119" s="7" t="s">
        <v>663</v>
      </c>
      <c r="F119" s="7" t="s">
        <v>664</v>
      </c>
      <c r="G119" s="7" t="s">
        <v>34</v>
      </c>
      <c r="H119" s="7" t="s">
        <v>34</v>
      </c>
      <c r="I119" s="9">
        <v>10016.0</v>
      </c>
      <c r="J119" s="7" t="s">
        <v>35</v>
      </c>
      <c r="N119" s="10" t="s">
        <v>36</v>
      </c>
      <c r="Z119" s="7" t="s">
        <v>37</v>
      </c>
      <c r="AC119" s="10" t="s">
        <v>38</v>
      </c>
    </row>
    <row r="120" hidden="1" customHeight="1"/>
    <row r="121">
      <c r="A121" s="7" t="s">
        <v>665</v>
      </c>
      <c r="B121" s="7" t="s">
        <v>666</v>
      </c>
      <c r="C121" s="7" t="s">
        <v>667</v>
      </c>
      <c r="D121" s="7" t="s">
        <v>668</v>
      </c>
      <c r="L121" s="7" t="s">
        <v>77</v>
      </c>
      <c r="Z121" s="7" t="s">
        <v>37</v>
      </c>
    </row>
    <row r="122">
      <c r="A122" s="7" t="s">
        <v>669</v>
      </c>
      <c r="B122" s="7" t="s">
        <v>670</v>
      </c>
      <c r="C122" s="7" t="s">
        <v>671</v>
      </c>
      <c r="D122" s="7" t="s">
        <v>672</v>
      </c>
      <c r="E122" s="7" t="s">
        <v>673</v>
      </c>
      <c r="F122" s="7" t="s">
        <v>674</v>
      </c>
      <c r="G122" s="7" t="s">
        <v>96</v>
      </c>
      <c r="H122" s="7" t="s">
        <v>68</v>
      </c>
      <c r="I122" s="9">
        <v>19103.0</v>
      </c>
      <c r="J122" s="7" t="s">
        <v>35</v>
      </c>
      <c r="L122" s="7" t="s">
        <v>50</v>
      </c>
      <c r="Z122" s="7" t="s">
        <v>37</v>
      </c>
      <c r="AB122" s="7" t="s">
        <v>367</v>
      </c>
      <c r="AC122" s="10" t="s">
        <v>38</v>
      </c>
    </row>
    <row r="123">
      <c r="A123" s="7" t="s">
        <v>675</v>
      </c>
      <c r="B123" s="7" t="s">
        <v>676</v>
      </c>
      <c r="C123" s="8" t="str">
        <f>HYPERLINK("mailto:nicorda@vassar.edu","nicorda@vassar.edu")</f>
        <v>nicorda@vassar.edu</v>
      </c>
      <c r="D123" s="7" t="s">
        <v>677</v>
      </c>
      <c r="E123" s="7" t="s">
        <v>678</v>
      </c>
      <c r="F123" s="7" t="s">
        <v>679</v>
      </c>
      <c r="G123" s="7" t="s">
        <v>185</v>
      </c>
      <c r="H123" s="7" t="s">
        <v>235</v>
      </c>
      <c r="I123" s="9">
        <v>12604.0</v>
      </c>
      <c r="J123" s="7" t="s">
        <v>35</v>
      </c>
      <c r="Z123" s="7" t="s">
        <v>186</v>
      </c>
      <c r="AC123" s="10" t="s">
        <v>38</v>
      </c>
    </row>
    <row r="124">
      <c r="A124" s="7" t="s">
        <v>680</v>
      </c>
      <c r="B124" s="7" t="s">
        <v>681</v>
      </c>
      <c r="C124" s="7" t="s">
        <v>682</v>
      </c>
      <c r="D124" s="7" t="s">
        <v>683</v>
      </c>
      <c r="L124" s="7" t="s">
        <v>77</v>
      </c>
      <c r="Z124" s="7" t="s">
        <v>37</v>
      </c>
    </row>
    <row r="125">
      <c r="A125" s="7" t="s">
        <v>684</v>
      </c>
      <c r="B125" s="7" t="s">
        <v>685</v>
      </c>
      <c r="C125" s="7" t="s">
        <v>686</v>
      </c>
      <c r="D125" s="7" t="s">
        <v>687</v>
      </c>
      <c r="E125" s="7" t="s">
        <v>688</v>
      </c>
      <c r="F125" s="7" t="s">
        <v>689</v>
      </c>
      <c r="G125" s="7" t="s">
        <v>34</v>
      </c>
      <c r="H125" s="7" t="s">
        <v>34</v>
      </c>
      <c r="I125" s="9">
        <v>10009.0</v>
      </c>
      <c r="J125" s="7" t="s">
        <v>35</v>
      </c>
      <c r="M125" s="10" t="s">
        <v>36</v>
      </c>
      <c r="V125" s="19">
        <v>2.75</v>
      </c>
      <c r="Z125" s="7" t="s">
        <v>45</v>
      </c>
      <c r="AC125" s="10" t="s">
        <v>38</v>
      </c>
    </row>
    <row r="126">
      <c r="A126" s="7" t="s">
        <v>690</v>
      </c>
      <c r="B126" s="7" t="s">
        <v>691</v>
      </c>
      <c r="C126" s="7" t="s">
        <v>692</v>
      </c>
      <c r="D126" s="7" t="s">
        <v>693</v>
      </c>
      <c r="E126" s="7" t="s">
        <v>694</v>
      </c>
      <c r="F126" s="7" t="s">
        <v>695</v>
      </c>
      <c r="G126" s="7" t="s">
        <v>33</v>
      </c>
      <c r="H126" s="7" t="s">
        <v>34</v>
      </c>
      <c r="I126" s="9">
        <v>11213.0</v>
      </c>
      <c r="J126" s="7" t="s">
        <v>35</v>
      </c>
      <c r="N126" s="10" t="s">
        <v>36</v>
      </c>
      <c r="Z126" s="7" t="s">
        <v>37</v>
      </c>
      <c r="AC126" s="10" t="s">
        <v>38</v>
      </c>
    </row>
    <row r="127">
      <c r="A127" s="7" t="s">
        <v>696</v>
      </c>
      <c r="B127" s="7" t="s">
        <v>697</v>
      </c>
      <c r="C127" s="8" t="str">
        <f>HYPERLINK("mailto:may.coscolluela@gmail.com","may.coscolluela@gmail.com")</f>
        <v>may.coscolluela@gmail.com</v>
      </c>
      <c r="D127" s="7" t="s">
        <v>698</v>
      </c>
      <c r="E127" s="7" t="s">
        <v>699</v>
      </c>
      <c r="F127" s="7" t="s">
        <v>700</v>
      </c>
      <c r="G127" s="7" t="s">
        <v>701</v>
      </c>
      <c r="H127" s="7" t="s">
        <v>702</v>
      </c>
      <c r="I127" s="9">
        <v>7083.0</v>
      </c>
      <c r="J127" s="7" t="s">
        <v>35</v>
      </c>
      <c r="T127" s="10" t="s">
        <v>36</v>
      </c>
      <c r="Z127" s="7" t="s">
        <v>37</v>
      </c>
      <c r="AC127" s="10" t="s">
        <v>38</v>
      </c>
    </row>
    <row r="128">
      <c r="A128" s="7" t="s">
        <v>703</v>
      </c>
      <c r="B128" s="7" t="s">
        <v>704</v>
      </c>
      <c r="C128" s="8" t="str">
        <f>HYPERLINK("mailto:hilde.ileana@gmail.com","hilde.ileana@gmail.com")</f>
        <v>hilde.ileana@gmail.com</v>
      </c>
      <c r="D128" s="7" t="s">
        <v>705</v>
      </c>
      <c r="E128" s="7" t="s">
        <v>706</v>
      </c>
      <c r="F128" s="7" t="s">
        <v>707</v>
      </c>
      <c r="G128" s="7" t="s">
        <v>33</v>
      </c>
      <c r="H128" s="7" t="s">
        <v>34</v>
      </c>
      <c r="I128" s="9">
        <v>11211.0</v>
      </c>
      <c r="J128" s="7" t="s">
        <v>35</v>
      </c>
      <c r="S128" s="10" t="s">
        <v>36</v>
      </c>
      <c r="Z128" s="7" t="s">
        <v>37</v>
      </c>
      <c r="AC128" s="10" t="s">
        <v>38</v>
      </c>
    </row>
    <row r="129">
      <c r="A129" s="7" t="s">
        <v>708</v>
      </c>
      <c r="B129" s="7" t="s">
        <v>709</v>
      </c>
      <c r="C129" s="7" t="s">
        <v>710</v>
      </c>
      <c r="D129" s="7" t="s">
        <v>711</v>
      </c>
      <c r="E129" s="7" t="s">
        <v>712</v>
      </c>
      <c r="F129" s="7" t="s">
        <v>713</v>
      </c>
      <c r="G129" s="7" t="s">
        <v>34</v>
      </c>
      <c r="H129" s="7" t="s">
        <v>34</v>
      </c>
      <c r="I129" s="9">
        <v>10021.0</v>
      </c>
      <c r="J129" s="7" t="s">
        <v>35</v>
      </c>
      <c r="N129" s="10" t="s">
        <v>36</v>
      </c>
      <c r="Z129" s="7" t="s">
        <v>37</v>
      </c>
      <c r="AC129" s="10" t="s">
        <v>38</v>
      </c>
    </row>
    <row r="130">
      <c r="A130" s="7" t="s">
        <v>714</v>
      </c>
      <c r="B130" s="7" t="s">
        <v>715</v>
      </c>
      <c r="C130" s="7" t="s">
        <v>716</v>
      </c>
      <c r="D130" s="7" t="s">
        <v>717</v>
      </c>
      <c r="E130" s="7" t="s">
        <v>718</v>
      </c>
      <c r="F130" s="7" t="s">
        <v>719</v>
      </c>
      <c r="G130" s="7" t="s">
        <v>34</v>
      </c>
      <c r="H130" s="7" t="s">
        <v>34</v>
      </c>
      <c r="I130" s="9">
        <v>10007.0</v>
      </c>
      <c r="J130" s="7" t="s">
        <v>35</v>
      </c>
      <c r="N130" s="10" t="s">
        <v>36</v>
      </c>
      <c r="Z130" s="7" t="s">
        <v>37</v>
      </c>
      <c r="AC130" s="10" t="s">
        <v>38</v>
      </c>
    </row>
    <row r="131">
      <c r="A131" s="7" t="s">
        <v>720</v>
      </c>
      <c r="B131" s="7" t="s">
        <v>721</v>
      </c>
      <c r="C131" s="7" t="s">
        <v>722</v>
      </c>
      <c r="D131" s="7" t="s">
        <v>723</v>
      </c>
      <c r="E131" s="7" t="s">
        <v>724</v>
      </c>
      <c r="F131" s="7" t="s">
        <v>725</v>
      </c>
      <c r="G131" s="7" t="s">
        <v>34</v>
      </c>
      <c r="H131" s="7" t="s">
        <v>34</v>
      </c>
      <c r="I131" s="9">
        <v>10003.0</v>
      </c>
      <c r="J131" s="7" t="s">
        <v>35</v>
      </c>
      <c r="N131" s="10" t="s">
        <v>36</v>
      </c>
      <c r="Z131" s="7" t="s">
        <v>37</v>
      </c>
      <c r="AC131" s="10" t="s">
        <v>38</v>
      </c>
    </row>
    <row r="132">
      <c r="A132" s="7" t="s">
        <v>726</v>
      </c>
      <c r="B132" s="7" t="s">
        <v>727</v>
      </c>
      <c r="C132" s="7" t="s">
        <v>728</v>
      </c>
      <c r="D132" s="7" t="s">
        <v>729</v>
      </c>
      <c r="E132" s="7" t="s">
        <v>730</v>
      </c>
      <c r="G132" s="7" t="s">
        <v>731</v>
      </c>
      <c r="H132" s="7" t="s">
        <v>205</v>
      </c>
      <c r="I132" s="9">
        <v>6890.0</v>
      </c>
      <c r="J132" s="7" t="s">
        <v>35</v>
      </c>
      <c r="N132" s="10" t="s">
        <v>36</v>
      </c>
      <c r="Z132" s="7" t="s">
        <v>37</v>
      </c>
      <c r="AC132" s="10" t="s">
        <v>38</v>
      </c>
    </row>
    <row r="133">
      <c r="A133" s="7" t="s">
        <v>732</v>
      </c>
      <c r="B133" s="7" t="s">
        <v>733</v>
      </c>
      <c r="C133" s="7" t="s">
        <v>734</v>
      </c>
      <c r="D133" s="7" t="s">
        <v>735</v>
      </c>
      <c r="E133" s="7" t="s">
        <v>595</v>
      </c>
      <c r="G133" s="7" t="s">
        <v>33</v>
      </c>
      <c r="H133" s="7" t="s">
        <v>34</v>
      </c>
      <c r="I133" s="9">
        <v>11215.0</v>
      </c>
      <c r="J133" s="7" t="s">
        <v>35</v>
      </c>
      <c r="N133" s="10" t="s">
        <v>36</v>
      </c>
      <c r="Z133" s="7" t="s">
        <v>37</v>
      </c>
      <c r="AC133" s="10" t="s">
        <v>38</v>
      </c>
    </row>
    <row r="134" hidden="1" customHeight="1"/>
    <row r="135">
      <c r="A135" s="7" t="s">
        <v>736</v>
      </c>
      <c r="B135" s="7" t="s">
        <v>737</v>
      </c>
      <c r="C135" s="7" t="s">
        <v>738</v>
      </c>
      <c r="D135" s="7" t="s">
        <v>739</v>
      </c>
      <c r="E135" s="7" t="s">
        <v>740</v>
      </c>
      <c r="G135" s="7" t="s">
        <v>741</v>
      </c>
      <c r="H135" s="7" t="s">
        <v>34</v>
      </c>
      <c r="I135" s="9">
        <v>11379.0</v>
      </c>
      <c r="J135" s="7" t="s">
        <v>35</v>
      </c>
      <c r="O135" s="10" t="s">
        <v>36</v>
      </c>
      <c r="W135" s="12">
        <v>20.0</v>
      </c>
      <c r="Z135" s="7" t="s">
        <v>45</v>
      </c>
      <c r="AB135" s="7" t="s">
        <v>742</v>
      </c>
      <c r="AC135" s="10" t="s">
        <v>38</v>
      </c>
    </row>
    <row r="136">
      <c r="A136" s="7" t="s">
        <v>736</v>
      </c>
      <c r="B136" s="7" t="s">
        <v>743</v>
      </c>
      <c r="C136" s="7" t="s">
        <v>744</v>
      </c>
      <c r="D136" s="7" t="s">
        <v>745</v>
      </c>
      <c r="E136" s="7" t="s">
        <v>746</v>
      </c>
      <c r="G136" s="7" t="s">
        <v>747</v>
      </c>
      <c r="H136" s="7" t="s">
        <v>34</v>
      </c>
      <c r="I136" s="9">
        <v>10605.0</v>
      </c>
      <c r="J136" s="7" t="s">
        <v>35</v>
      </c>
      <c r="N136" s="10" t="s">
        <v>36</v>
      </c>
      <c r="O136" s="10" t="s">
        <v>36</v>
      </c>
      <c r="S136" s="10" t="s">
        <v>36</v>
      </c>
      <c r="W136" s="12">
        <v>500.0</v>
      </c>
      <c r="Z136" s="7" t="s">
        <v>97</v>
      </c>
      <c r="AB136" s="7" t="s">
        <v>742</v>
      </c>
      <c r="AC136" s="10" t="s">
        <v>38</v>
      </c>
    </row>
    <row r="137">
      <c r="A137" s="7" t="s">
        <v>736</v>
      </c>
      <c r="B137" s="7" t="s">
        <v>748</v>
      </c>
      <c r="C137" s="7" t="s">
        <v>749</v>
      </c>
      <c r="D137" s="7" t="s">
        <v>750</v>
      </c>
      <c r="E137" s="7" t="s">
        <v>751</v>
      </c>
      <c r="F137" s="7" t="s">
        <v>752</v>
      </c>
      <c r="G137" s="7" t="s">
        <v>34</v>
      </c>
      <c r="H137" s="7" t="s">
        <v>34</v>
      </c>
      <c r="I137" s="9">
        <v>10027.0</v>
      </c>
      <c r="J137" s="7" t="s">
        <v>35</v>
      </c>
      <c r="M137" s="10" t="s">
        <v>36</v>
      </c>
      <c r="N137" s="10" t="s">
        <v>36</v>
      </c>
      <c r="O137" s="10" t="s">
        <v>36</v>
      </c>
      <c r="P137" s="10" t="s">
        <v>36</v>
      </c>
      <c r="Q137" s="10" t="s">
        <v>36</v>
      </c>
      <c r="R137" s="10" t="s">
        <v>36</v>
      </c>
      <c r="Z137" s="7" t="s">
        <v>37</v>
      </c>
      <c r="AA137" s="7" t="s">
        <v>108</v>
      </c>
    </row>
    <row r="138">
      <c r="A138" s="7" t="s">
        <v>753</v>
      </c>
      <c r="B138" s="7" t="s">
        <v>754</v>
      </c>
      <c r="C138" s="7" t="s">
        <v>755</v>
      </c>
      <c r="D138" s="7" t="s">
        <v>756</v>
      </c>
      <c r="E138" s="7" t="s">
        <v>757</v>
      </c>
      <c r="F138" s="7" t="s">
        <v>758</v>
      </c>
      <c r="G138" s="7" t="s">
        <v>34</v>
      </c>
      <c r="H138" s="7" t="s">
        <v>34</v>
      </c>
      <c r="I138" s="9">
        <v>10040.0</v>
      </c>
      <c r="J138" s="7" t="s">
        <v>35</v>
      </c>
      <c r="L138" s="7" t="s">
        <v>77</v>
      </c>
      <c r="M138" s="10" t="s">
        <v>36</v>
      </c>
      <c r="N138" s="10" t="s">
        <v>36</v>
      </c>
      <c r="R138" s="10" t="s">
        <v>36</v>
      </c>
      <c r="S138" s="10" t="s">
        <v>36</v>
      </c>
      <c r="X138" s="12">
        <v>30.0</v>
      </c>
      <c r="Z138" s="7" t="s">
        <v>45</v>
      </c>
      <c r="AC138" s="10" t="s">
        <v>38</v>
      </c>
    </row>
    <row r="139">
      <c r="A139" s="7" t="s">
        <v>759</v>
      </c>
      <c r="B139" s="7" t="s">
        <v>103</v>
      </c>
      <c r="C139" s="8" t="str">
        <f>HYPERLINK("mailto:jessicad.nyc@gmail.com","jessicad.nyc@gmail.com")</f>
        <v>jessicad.nyc@gmail.com</v>
      </c>
      <c r="D139" s="7" t="s">
        <v>760</v>
      </c>
      <c r="E139" s="7" t="s">
        <v>761</v>
      </c>
      <c r="G139" s="7" t="s">
        <v>762</v>
      </c>
      <c r="H139" s="7" t="s">
        <v>235</v>
      </c>
      <c r="I139" s="9">
        <v>12553.0</v>
      </c>
      <c r="J139" s="7" t="s">
        <v>35</v>
      </c>
      <c r="T139" s="10" t="s">
        <v>36</v>
      </c>
      <c r="Z139" s="7" t="s">
        <v>37</v>
      </c>
      <c r="AC139" s="10" t="s">
        <v>38</v>
      </c>
    </row>
    <row r="140">
      <c r="Z140" s="7" t="s">
        <v>37</v>
      </c>
      <c r="AB140" s="7" t="s">
        <v>763</v>
      </c>
      <c r="AC140" s="10" t="s">
        <v>38</v>
      </c>
    </row>
    <row r="141">
      <c r="A141" s="7" t="s">
        <v>764</v>
      </c>
      <c r="B141" s="7" t="s">
        <v>410</v>
      </c>
      <c r="C141" s="8" t="str">
        <f>HYPERLINK("mailto:david@danzig.com","david@danzig.com")</f>
        <v>david@danzig.com</v>
      </c>
      <c r="D141" s="7" t="s">
        <v>765</v>
      </c>
      <c r="E141" s="7" t="s">
        <v>766</v>
      </c>
      <c r="F141" s="7" t="s">
        <v>767</v>
      </c>
      <c r="G141" s="7" t="s">
        <v>34</v>
      </c>
      <c r="H141" s="7" t="s">
        <v>34</v>
      </c>
      <c r="I141" s="9">
        <v>10003.0</v>
      </c>
      <c r="J141" s="7" t="s">
        <v>35</v>
      </c>
      <c r="S141" s="10" t="s">
        <v>36</v>
      </c>
      <c r="Z141" s="7" t="s">
        <v>37</v>
      </c>
      <c r="AC141" s="10" t="s">
        <v>38</v>
      </c>
    </row>
    <row r="142">
      <c r="A142" s="7" t="s">
        <v>768</v>
      </c>
      <c r="B142" s="7" t="s">
        <v>769</v>
      </c>
      <c r="C142" s="8" t="str">
        <f>HYPERLINK("mailto:brendanmdavis@gmail.com","brendanmdavis@gmail.com")</f>
        <v>brendanmdavis@gmail.com</v>
      </c>
      <c r="D142" s="7" t="s">
        <v>770</v>
      </c>
      <c r="E142" s="7" t="s">
        <v>771</v>
      </c>
      <c r="F142" s="7" t="s">
        <v>772</v>
      </c>
      <c r="G142" s="7" t="s">
        <v>34</v>
      </c>
      <c r="H142" s="7" t="s">
        <v>34</v>
      </c>
      <c r="I142" s="9">
        <v>10019.0</v>
      </c>
      <c r="J142" s="7" t="s">
        <v>35</v>
      </c>
      <c r="S142" s="10" t="s">
        <v>36</v>
      </c>
      <c r="Z142" s="7" t="s">
        <v>37</v>
      </c>
      <c r="AC142" s="10" t="s">
        <v>38</v>
      </c>
    </row>
    <row r="143">
      <c r="A143" s="7" t="s">
        <v>773</v>
      </c>
      <c r="B143" s="7" t="s">
        <v>774</v>
      </c>
      <c r="C143" s="7" t="s">
        <v>775</v>
      </c>
      <c r="D143" s="7" t="s">
        <v>776</v>
      </c>
      <c r="E143" s="7" t="s">
        <v>777</v>
      </c>
      <c r="F143" s="7" t="s">
        <v>778</v>
      </c>
      <c r="G143" s="7" t="s">
        <v>34</v>
      </c>
      <c r="H143" s="7" t="s">
        <v>34</v>
      </c>
      <c r="I143" s="9">
        <v>10128.0</v>
      </c>
      <c r="J143" s="7" t="s">
        <v>35</v>
      </c>
      <c r="N143" s="10" t="s">
        <v>36</v>
      </c>
      <c r="S143" s="10" t="s">
        <v>36</v>
      </c>
      <c r="Z143" s="7" t="s">
        <v>37</v>
      </c>
      <c r="AB143" s="7" t="s">
        <v>78</v>
      </c>
      <c r="AC143" s="10" t="s">
        <v>38</v>
      </c>
    </row>
    <row r="144">
      <c r="A144" s="7" t="s">
        <v>779</v>
      </c>
      <c r="B144" s="7" t="s">
        <v>780</v>
      </c>
      <c r="C144" s="7" t="s">
        <v>781</v>
      </c>
      <c r="D144" s="7" t="s">
        <v>782</v>
      </c>
      <c r="E144" s="7" t="s">
        <v>783</v>
      </c>
      <c r="F144" s="7" t="s">
        <v>784</v>
      </c>
      <c r="G144" s="7" t="s">
        <v>34</v>
      </c>
      <c r="H144" s="7" t="s">
        <v>34</v>
      </c>
      <c r="I144" s="9">
        <v>10001.0</v>
      </c>
      <c r="J144" s="7" t="s">
        <v>35</v>
      </c>
      <c r="L144" s="7" t="s">
        <v>77</v>
      </c>
      <c r="N144" s="10" t="s">
        <v>36</v>
      </c>
      <c r="Z144" s="7" t="s">
        <v>37</v>
      </c>
      <c r="AC144" s="10" t="s">
        <v>38</v>
      </c>
    </row>
    <row r="145">
      <c r="A145" s="7" t="s">
        <v>785</v>
      </c>
      <c r="B145" s="7" t="s">
        <v>786</v>
      </c>
      <c r="C145" s="7" t="s">
        <v>787</v>
      </c>
      <c r="D145" s="15" t="s">
        <v>788</v>
      </c>
      <c r="E145" s="7" t="s">
        <v>789</v>
      </c>
      <c r="G145" s="7" t="s">
        <v>790</v>
      </c>
      <c r="H145" s="7" t="s">
        <v>34</v>
      </c>
      <c r="I145" s="9">
        <v>22015.0</v>
      </c>
      <c r="J145" s="7" t="s">
        <v>35</v>
      </c>
      <c r="N145" s="10" t="s">
        <v>36</v>
      </c>
      <c r="Z145" s="7" t="s">
        <v>37</v>
      </c>
      <c r="AC145" s="10" t="s">
        <v>38</v>
      </c>
    </row>
    <row r="146">
      <c r="A146" s="7" t="s">
        <v>791</v>
      </c>
      <c r="B146" s="7" t="s">
        <v>792</v>
      </c>
      <c r="C146" s="7" t="s">
        <v>793</v>
      </c>
      <c r="D146" s="7" t="s">
        <v>794</v>
      </c>
      <c r="E146" s="7" t="s">
        <v>795</v>
      </c>
      <c r="G146" s="7" t="s">
        <v>796</v>
      </c>
      <c r="H146" s="7" t="s">
        <v>34</v>
      </c>
      <c r="I146" s="9">
        <v>10538.0</v>
      </c>
      <c r="J146" s="7" t="s">
        <v>35</v>
      </c>
      <c r="M146" s="10" t="s">
        <v>36</v>
      </c>
      <c r="N146" s="10" t="s">
        <v>36</v>
      </c>
      <c r="W146" s="12">
        <v>350.0</v>
      </c>
      <c r="Z146" s="7" t="s">
        <v>37</v>
      </c>
      <c r="AB146" s="7" t="s">
        <v>78</v>
      </c>
      <c r="AC146" s="10" t="s">
        <v>38</v>
      </c>
    </row>
    <row r="147">
      <c r="A147" s="7" t="s">
        <v>791</v>
      </c>
      <c r="B147" s="7" t="s">
        <v>797</v>
      </c>
      <c r="C147" s="7" t="s">
        <v>798</v>
      </c>
      <c r="D147" s="7" t="s">
        <v>799</v>
      </c>
      <c r="E147" s="7" t="s">
        <v>800</v>
      </c>
      <c r="G147" s="7" t="s">
        <v>801</v>
      </c>
      <c r="I147" s="9">
        <v>19014.0</v>
      </c>
      <c r="J147" s="7" t="s">
        <v>305</v>
      </c>
      <c r="Z147" s="7" t="s">
        <v>97</v>
      </c>
      <c r="AB147" s="7" t="s">
        <v>78</v>
      </c>
      <c r="AC147" s="10" t="s">
        <v>38</v>
      </c>
    </row>
    <row r="148">
      <c r="A148" s="7" t="s">
        <v>791</v>
      </c>
      <c r="B148" s="7" t="s">
        <v>802</v>
      </c>
      <c r="C148" s="7" t="s">
        <v>803</v>
      </c>
      <c r="D148" s="7" t="s">
        <v>804</v>
      </c>
      <c r="E148" s="7" t="s">
        <v>805</v>
      </c>
      <c r="F148" s="7" t="s">
        <v>806</v>
      </c>
      <c r="G148" s="7" t="s">
        <v>33</v>
      </c>
      <c r="H148" s="7" t="s">
        <v>34</v>
      </c>
      <c r="I148" s="9">
        <v>11217.0</v>
      </c>
      <c r="J148" s="7" t="s">
        <v>35</v>
      </c>
      <c r="W148" s="12">
        <v>70691.31</v>
      </c>
      <c r="Z148" s="7" t="s">
        <v>97</v>
      </c>
      <c r="AA148" s="7" t="s">
        <v>807</v>
      </c>
    </row>
    <row r="149">
      <c r="A149" s="7" t="s">
        <v>791</v>
      </c>
      <c r="B149" s="7" t="s">
        <v>808</v>
      </c>
      <c r="C149" s="7" t="s">
        <v>809</v>
      </c>
      <c r="D149" s="7" t="s">
        <v>810</v>
      </c>
      <c r="E149" s="7" t="s">
        <v>811</v>
      </c>
      <c r="H149" s="7" t="s">
        <v>812</v>
      </c>
      <c r="I149" s="9">
        <v>15342.0</v>
      </c>
      <c r="J149" s="7" t="s">
        <v>305</v>
      </c>
      <c r="Z149" s="7" t="s">
        <v>37</v>
      </c>
      <c r="AB149" s="7" t="s">
        <v>78</v>
      </c>
      <c r="AC149" s="10" t="s">
        <v>38</v>
      </c>
    </row>
    <row r="150">
      <c r="A150" s="7" t="s">
        <v>813</v>
      </c>
      <c r="B150" s="7" t="s">
        <v>814</v>
      </c>
      <c r="C150" s="7" t="s">
        <v>815</v>
      </c>
      <c r="D150" s="7" t="s">
        <v>816</v>
      </c>
      <c r="E150" s="7" t="s">
        <v>817</v>
      </c>
      <c r="G150" s="7" t="s">
        <v>34</v>
      </c>
      <c r="H150" s="7" t="s">
        <v>34</v>
      </c>
      <c r="I150" s="9">
        <v>10009.0</v>
      </c>
      <c r="J150" s="7" t="s">
        <v>35</v>
      </c>
      <c r="N150" s="10" t="s">
        <v>36</v>
      </c>
      <c r="Z150" s="7" t="s">
        <v>37</v>
      </c>
      <c r="AC150" s="10" t="s">
        <v>38</v>
      </c>
    </row>
    <row r="151">
      <c r="A151" s="7" t="s">
        <v>818</v>
      </c>
      <c r="B151" s="7" t="s">
        <v>250</v>
      </c>
      <c r="C151" s="7" t="s">
        <v>819</v>
      </c>
      <c r="D151" s="7" t="s">
        <v>820</v>
      </c>
      <c r="E151" s="7" t="s">
        <v>821</v>
      </c>
      <c r="G151" s="7" t="s">
        <v>822</v>
      </c>
      <c r="H151" s="7" t="s">
        <v>84</v>
      </c>
      <c r="I151" s="9">
        <v>8690.0</v>
      </c>
      <c r="J151" s="7" t="s">
        <v>35</v>
      </c>
      <c r="L151" s="7" t="s">
        <v>50</v>
      </c>
      <c r="Z151" s="7" t="s">
        <v>37</v>
      </c>
    </row>
    <row r="152">
      <c r="A152" s="7" t="s">
        <v>823</v>
      </c>
      <c r="B152" s="7" t="s">
        <v>824</v>
      </c>
      <c r="D152" s="7" t="s">
        <v>825</v>
      </c>
      <c r="E152" s="7" t="s">
        <v>826</v>
      </c>
      <c r="F152" s="7" t="s">
        <v>827</v>
      </c>
      <c r="G152" s="7" t="s">
        <v>34</v>
      </c>
      <c r="H152" s="7" t="s">
        <v>34</v>
      </c>
      <c r="I152" s="9">
        <v>10022.0</v>
      </c>
      <c r="J152" s="7" t="s">
        <v>35</v>
      </c>
      <c r="L152" s="7" t="s">
        <v>77</v>
      </c>
      <c r="Z152" s="7" t="s">
        <v>37</v>
      </c>
    </row>
    <row r="153">
      <c r="A153" s="7" t="s">
        <v>828</v>
      </c>
      <c r="B153" s="7" t="s">
        <v>829</v>
      </c>
      <c r="C153" s="8" t="str">
        <f>HYPERLINK("mailto:jdietl@excite.com","jdietl@excite.com")</f>
        <v>jdietl@excite.com</v>
      </c>
      <c r="D153" s="7" t="s">
        <v>830</v>
      </c>
      <c r="E153" s="7" t="s">
        <v>831</v>
      </c>
      <c r="F153" s="7" t="s">
        <v>832</v>
      </c>
      <c r="G153" s="7" t="s">
        <v>34</v>
      </c>
      <c r="H153" s="7" t="s">
        <v>34</v>
      </c>
      <c r="I153" s="9">
        <v>10280.0</v>
      </c>
      <c r="J153" s="7" t="s">
        <v>35</v>
      </c>
      <c r="S153" s="10" t="s">
        <v>36</v>
      </c>
      <c r="Z153" s="7" t="s">
        <v>37</v>
      </c>
      <c r="AC153" s="10" t="s">
        <v>38</v>
      </c>
    </row>
    <row r="154">
      <c r="A154" s="7" t="s">
        <v>833</v>
      </c>
      <c r="B154" s="7" t="s">
        <v>834</v>
      </c>
      <c r="C154" s="11" t="str">
        <f>HYPERLINK("mailto:alexisdistler@gmail.com","alexisdistler@gmail.com")</f>
        <v>alexisdistler@gmail.com</v>
      </c>
      <c r="D154" s="7" t="s">
        <v>835</v>
      </c>
      <c r="E154" s="7" t="s">
        <v>836</v>
      </c>
      <c r="G154" s="7" t="s">
        <v>34</v>
      </c>
      <c r="H154" s="7" t="s">
        <v>34</v>
      </c>
      <c r="I154" s="9">
        <v>10003.0</v>
      </c>
      <c r="J154" s="7" t="s">
        <v>35</v>
      </c>
      <c r="S154" s="10" t="s">
        <v>36</v>
      </c>
      <c r="Z154" s="7" t="s">
        <v>37</v>
      </c>
      <c r="AC154" s="10" t="s">
        <v>38</v>
      </c>
    </row>
    <row r="155">
      <c r="A155" s="7" t="s">
        <v>837</v>
      </c>
      <c r="B155" s="7" t="s">
        <v>838</v>
      </c>
      <c r="C155" s="7" t="s">
        <v>839</v>
      </c>
      <c r="D155" s="7" t="s">
        <v>840</v>
      </c>
      <c r="N155" s="10" t="s">
        <v>36</v>
      </c>
      <c r="Z155" s="7" t="s">
        <v>37</v>
      </c>
      <c r="AB155" s="7" t="s">
        <v>78</v>
      </c>
      <c r="AC155" s="10" t="s">
        <v>38</v>
      </c>
    </row>
    <row r="156">
      <c r="A156" s="7" t="s">
        <v>841</v>
      </c>
      <c r="B156" s="7" t="s">
        <v>842</v>
      </c>
      <c r="C156" s="7" t="s">
        <v>843</v>
      </c>
      <c r="D156" s="7" t="s">
        <v>844</v>
      </c>
      <c r="E156" s="7" t="s">
        <v>845</v>
      </c>
      <c r="F156" s="7" t="s">
        <v>846</v>
      </c>
      <c r="G156" s="7" t="s">
        <v>33</v>
      </c>
      <c r="H156" s="7" t="s">
        <v>34</v>
      </c>
      <c r="I156" s="9">
        <v>11217.0</v>
      </c>
      <c r="J156" s="7" t="s">
        <v>35</v>
      </c>
      <c r="Q156" s="10" t="s">
        <v>36</v>
      </c>
      <c r="R156" s="10" t="s">
        <v>36</v>
      </c>
      <c r="Z156" s="7" t="s">
        <v>37</v>
      </c>
      <c r="AB156" s="7" t="s">
        <v>847</v>
      </c>
      <c r="AC156" s="10" t="s">
        <v>38</v>
      </c>
    </row>
    <row r="157">
      <c r="A157" s="7" t="s">
        <v>841</v>
      </c>
      <c r="B157" s="7" t="s">
        <v>848</v>
      </c>
      <c r="C157" s="7" t="s">
        <v>849</v>
      </c>
      <c r="E157" s="7" t="s">
        <v>850</v>
      </c>
      <c r="G157" s="7" t="s">
        <v>851</v>
      </c>
      <c r="H157" s="7" t="s">
        <v>34</v>
      </c>
      <c r="I157" s="9">
        <v>11787.0</v>
      </c>
      <c r="J157" s="7" t="s">
        <v>35</v>
      </c>
      <c r="O157" s="10" t="s">
        <v>36</v>
      </c>
      <c r="Z157" s="7" t="s">
        <v>37</v>
      </c>
      <c r="AC157" s="10" t="s">
        <v>38</v>
      </c>
    </row>
    <row r="158">
      <c r="A158" s="7" t="s">
        <v>852</v>
      </c>
      <c r="B158" s="7" t="s">
        <v>853</v>
      </c>
      <c r="D158" s="7" t="s">
        <v>854</v>
      </c>
      <c r="E158" s="7" t="s">
        <v>855</v>
      </c>
      <c r="F158" s="7" t="s">
        <v>856</v>
      </c>
      <c r="G158" s="7" t="s">
        <v>34</v>
      </c>
      <c r="H158" s="7" t="s">
        <v>34</v>
      </c>
      <c r="I158" s="9" t="s">
        <v>857</v>
      </c>
      <c r="J158" s="7" t="s">
        <v>35</v>
      </c>
      <c r="M158" s="10" t="s">
        <v>36</v>
      </c>
      <c r="N158" s="10" t="s">
        <v>36</v>
      </c>
      <c r="Z158" s="7" t="s">
        <v>37</v>
      </c>
      <c r="AC158" s="10" t="s">
        <v>38</v>
      </c>
    </row>
    <row r="159">
      <c r="A159" s="7" t="s">
        <v>858</v>
      </c>
      <c r="B159" s="7" t="s">
        <v>859</v>
      </c>
      <c r="C159" s="7" t="s">
        <v>860</v>
      </c>
      <c r="D159" s="7" t="s">
        <v>861</v>
      </c>
      <c r="E159" s="7" t="s">
        <v>862</v>
      </c>
      <c r="F159" s="7" t="s">
        <v>863</v>
      </c>
      <c r="G159" s="7" t="s">
        <v>864</v>
      </c>
      <c r="H159" s="7" t="s">
        <v>865</v>
      </c>
      <c r="I159" s="9">
        <v>32801.0</v>
      </c>
      <c r="J159" s="7" t="s">
        <v>35</v>
      </c>
      <c r="M159" s="10" t="s">
        <v>36</v>
      </c>
      <c r="Z159" s="7" t="s">
        <v>37</v>
      </c>
      <c r="AC159" s="10" t="s">
        <v>38</v>
      </c>
    </row>
    <row r="160">
      <c r="A160" s="7" t="s">
        <v>866</v>
      </c>
      <c r="B160" s="7" t="s">
        <v>867</v>
      </c>
      <c r="C160" s="8" t="str">
        <f>HYPERLINK("mailto:eviedmnt@gmail.com","eviedmnt@gmail.com")</f>
        <v>eviedmnt@gmail.com</v>
      </c>
      <c r="D160" s="7" t="s">
        <v>868</v>
      </c>
      <c r="E160" s="7" t="s">
        <v>869</v>
      </c>
      <c r="F160" s="7" t="s">
        <v>870</v>
      </c>
      <c r="G160" s="7" t="s">
        <v>871</v>
      </c>
      <c r="H160" s="7" t="s">
        <v>34</v>
      </c>
      <c r="I160" s="9">
        <v>11530.0</v>
      </c>
      <c r="J160" s="7" t="s">
        <v>35</v>
      </c>
      <c r="S160" s="10" t="s">
        <v>36</v>
      </c>
      <c r="Z160" s="7" t="s">
        <v>37</v>
      </c>
      <c r="AC160" s="10" t="s">
        <v>38</v>
      </c>
    </row>
    <row r="161">
      <c r="A161" s="7" t="s">
        <v>872</v>
      </c>
      <c r="B161" s="7" t="s">
        <v>873</v>
      </c>
      <c r="C161" s="7" t="s">
        <v>874</v>
      </c>
      <c r="D161" s="7" t="s">
        <v>875</v>
      </c>
      <c r="Z161" s="7" t="s">
        <v>37</v>
      </c>
      <c r="AA161" s="7" t="s">
        <v>265</v>
      </c>
    </row>
    <row r="162">
      <c r="A162" s="7" t="s">
        <v>876</v>
      </c>
      <c r="B162" s="7" t="s">
        <v>877</v>
      </c>
      <c r="C162" s="8" t="str">
        <f>HYPERLINK("mailto:JJDurham116@gmail.com","JJDurham116@gmail.com")</f>
        <v>JJDurham116@gmail.com</v>
      </c>
      <c r="D162" s="7" t="s">
        <v>878</v>
      </c>
      <c r="E162" s="7" t="s">
        <v>879</v>
      </c>
      <c r="G162" s="7" t="s">
        <v>880</v>
      </c>
      <c r="H162" s="7" t="s">
        <v>881</v>
      </c>
      <c r="I162" s="9">
        <v>2421.0</v>
      </c>
      <c r="J162" s="7" t="s">
        <v>35</v>
      </c>
      <c r="S162" s="10" t="s">
        <v>36</v>
      </c>
      <c r="Z162" s="7" t="s">
        <v>37</v>
      </c>
      <c r="AC162" s="10" t="s">
        <v>38</v>
      </c>
    </row>
    <row r="163">
      <c r="A163" s="7" t="s">
        <v>882</v>
      </c>
      <c r="B163" s="7" t="s">
        <v>226</v>
      </c>
      <c r="C163" s="7" t="s">
        <v>883</v>
      </c>
      <c r="D163" s="7" t="s">
        <v>884</v>
      </c>
      <c r="E163" s="7" t="s">
        <v>885</v>
      </c>
      <c r="F163" s="7" t="s">
        <v>886</v>
      </c>
      <c r="G163" s="7" t="s">
        <v>34</v>
      </c>
      <c r="H163" s="7" t="s">
        <v>34</v>
      </c>
      <c r="I163" s="9">
        <v>10025.0</v>
      </c>
      <c r="J163" s="7" t="s">
        <v>35</v>
      </c>
      <c r="L163" s="7" t="s">
        <v>50</v>
      </c>
      <c r="Z163" s="7" t="s">
        <v>37</v>
      </c>
    </row>
    <row r="164">
      <c r="A164" s="7" t="s">
        <v>887</v>
      </c>
      <c r="B164" s="7" t="s">
        <v>226</v>
      </c>
      <c r="C164" s="7" t="s">
        <v>888</v>
      </c>
      <c r="D164" s="7" t="s">
        <v>889</v>
      </c>
      <c r="E164" s="7" t="s">
        <v>890</v>
      </c>
      <c r="G164" s="7" t="s">
        <v>891</v>
      </c>
      <c r="H164" s="7" t="s">
        <v>384</v>
      </c>
      <c r="I164" s="9">
        <v>4841.0</v>
      </c>
      <c r="J164" s="7" t="s">
        <v>35</v>
      </c>
      <c r="M164" s="10" t="s">
        <v>36</v>
      </c>
      <c r="Z164" s="7" t="s">
        <v>37</v>
      </c>
      <c r="AC164" s="10" t="s">
        <v>38</v>
      </c>
    </row>
    <row r="165">
      <c r="A165" s="7" t="s">
        <v>892</v>
      </c>
      <c r="B165" s="7" t="s">
        <v>893</v>
      </c>
      <c r="C165" s="8" t="str">
        <f>HYPERLINK("mailto:ni_epsillon@yahoo.co.uk","ni_epsillon@yahoo.co.uk")</f>
        <v>ni_epsillon@yahoo.co.uk</v>
      </c>
      <c r="D165" s="7" t="s">
        <v>894</v>
      </c>
      <c r="E165" s="7" t="s">
        <v>895</v>
      </c>
      <c r="F165" s="7" t="s">
        <v>896</v>
      </c>
      <c r="G165" s="7" t="s">
        <v>34</v>
      </c>
      <c r="H165" s="7" t="s">
        <v>34</v>
      </c>
      <c r="I165" s="9">
        <v>10017.0</v>
      </c>
      <c r="J165" s="7" t="s">
        <v>35</v>
      </c>
      <c r="S165" s="10" t="s">
        <v>36</v>
      </c>
      <c r="Z165" s="7" t="s">
        <v>37</v>
      </c>
      <c r="AC165" s="10" t="s">
        <v>38</v>
      </c>
    </row>
    <row r="166">
      <c r="A166" s="7" t="s">
        <v>897</v>
      </c>
      <c r="B166" s="7" t="s">
        <v>898</v>
      </c>
      <c r="C166" s="11" t="str">
        <f>HYPERLINK("mailto:joyce.englander@gmail.com","joyce.englander@gmail.com")</f>
        <v>joyce.englander@gmail.com</v>
      </c>
      <c r="D166" s="7" t="s">
        <v>899</v>
      </c>
      <c r="E166" s="18" t="s">
        <v>900</v>
      </c>
      <c r="F166" s="7" t="s">
        <v>901</v>
      </c>
      <c r="G166" s="7" t="s">
        <v>34</v>
      </c>
      <c r="H166" s="7" t="s">
        <v>34</v>
      </c>
      <c r="I166" s="9">
        <v>10011.0</v>
      </c>
      <c r="J166" s="7" t="s">
        <v>35</v>
      </c>
      <c r="S166" s="10" t="s">
        <v>36</v>
      </c>
      <c r="V166" s="19">
        <v>25.0</v>
      </c>
      <c r="Z166" s="7" t="s">
        <v>45</v>
      </c>
      <c r="AC166" s="10" t="s">
        <v>38</v>
      </c>
    </row>
    <row r="167">
      <c r="A167" s="7" t="s">
        <v>902</v>
      </c>
      <c r="B167" s="7" t="s">
        <v>167</v>
      </c>
      <c r="C167" s="11" t="str">
        <f>HYPERLINK("mailto:timothy.errickson@citi.com","timothy.errickson@citi.com")</f>
        <v>timothy.errickson@citi.com</v>
      </c>
      <c r="D167" s="7" t="s">
        <v>903</v>
      </c>
      <c r="E167" s="7" t="s">
        <v>904</v>
      </c>
      <c r="F167" s="7" t="s">
        <v>905</v>
      </c>
      <c r="G167" s="7" t="s">
        <v>33</v>
      </c>
      <c r="H167" s="7" t="s">
        <v>34</v>
      </c>
      <c r="I167" s="9">
        <v>11238.0</v>
      </c>
      <c r="J167" s="7" t="s">
        <v>35</v>
      </c>
      <c r="S167" s="10" t="s">
        <v>36</v>
      </c>
      <c r="Z167" s="7" t="s">
        <v>37</v>
      </c>
      <c r="AC167" s="10" t="s">
        <v>38</v>
      </c>
    </row>
    <row r="168">
      <c r="A168" s="7" t="s">
        <v>906</v>
      </c>
      <c r="B168" s="7" t="s">
        <v>907</v>
      </c>
      <c r="C168" s="11" t="str">
        <f>HYPERLINK("mailto:estebtm@yahoo.com","estebtm@yahoo.com")</f>
        <v>estebtm@yahoo.com</v>
      </c>
      <c r="D168" s="7" t="s">
        <v>908</v>
      </c>
      <c r="E168" s="7" t="s">
        <v>909</v>
      </c>
      <c r="F168" s="7" t="s">
        <v>910</v>
      </c>
      <c r="G168" s="7" t="s">
        <v>34</v>
      </c>
      <c r="H168" s="7" t="s">
        <v>34</v>
      </c>
      <c r="I168" s="9">
        <v>10036.0</v>
      </c>
      <c r="J168" s="7" t="s">
        <v>35</v>
      </c>
      <c r="S168" s="10" t="s">
        <v>36</v>
      </c>
      <c r="Z168" s="7" t="s">
        <v>37</v>
      </c>
      <c r="AC168" s="10" t="s">
        <v>38</v>
      </c>
    </row>
    <row r="169">
      <c r="A169" s="7" t="s">
        <v>911</v>
      </c>
      <c r="B169" s="7" t="s">
        <v>912</v>
      </c>
      <c r="C169" s="7" t="s">
        <v>913</v>
      </c>
      <c r="D169" s="7" t="s">
        <v>914</v>
      </c>
      <c r="E169" s="7" t="s">
        <v>915</v>
      </c>
      <c r="F169" s="7" t="s">
        <v>806</v>
      </c>
      <c r="G169" s="7" t="s">
        <v>33</v>
      </c>
      <c r="H169" s="7" t="s">
        <v>34</v>
      </c>
      <c r="I169" s="9">
        <v>11222.0</v>
      </c>
      <c r="J169" s="7" t="s">
        <v>35</v>
      </c>
      <c r="L169" s="7" t="s">
        <v>77</v>
      </c>
      <c r="M169" s="10" t="s">
        <v>36</v>
      </c>
      <c r="Z169" s="7" t="s">
        <v>37</v>
      </c>
      <c r="AC169" s="10" t="s">
        <v>38</v>
      </c>
    </row>
    <row r="170">
      <c r="A170" s="7" t="s">
        <v>916</v>
      </c>
      <c r="B170" s="7" t="s">
        <v>917</v>
      </c>
      <c r="C170" s="7" t="s">
        <v>918</v>
      </c>
      <c r="D170" s="7" t="s">
        <v>919</v>
      </c>
      <c r="E170" s="7" t="s">
        <v>920</v>
      </c>
      <c r="F170" s="7" t="s">
        <v>921</v>
      </c>
      <c r="G170" s="7" t="s">
        <v>34</v>
      </c>
      <c r="H170" s="7" t="s">
        <v>34</v>
      </c>
      <c r="I170" s="9">
        <v>10002.0</v>
      </c>
      <c r="J170" s="7" t="s">
        <v>35</v>
      </c>
      <c r="L170" s="7" t="s">
        <v>77</v>
      </c>
      <c r="Z170" s="7" t="s">
        <v>37</v>
      </c>
      <c r="AC170" s="10" t="s">
        <v>38</v>
      </c>
    </row>
    <row r="171">
      <c r="A171" s="7" t="s">
        <v>922</v>
      </c>
      <c r="B171" s="7" t="s">
        <v>859</v>
      </c>
      <c r="C171" s="7" t="s">
        <v>923</v>
      </c>
      <c r="D171" s="7" t="s">
        <v>924</v>
      </c>
      <c r="E171" s="7" t="s">
        <v>925</v>
      </c>
      <c r="F171" s="7" t="s">
        <v>926</v>
      </c>
      <c r="G171" s="7" t="s">
        <v>185</v>
      </c>
      <c r="H171" s="7" t="s">
        <v>34</v>
      </c>
      <c r="I171" s="9">
        <v>12604.0</v>
      </c>
      <c r="J171" s="7" t="s">
        <v>35</v>
      </c>
      <c r="M171" s="10" t="s">
        <v>36</v>
      </c>
      <c r="Z171" s="7" t="s">
        <v>37</v>
      </c>
      <c r="AC171" s="10" t="s">
        <v>38</v>
      </c>
    </row>
    <row r="172">
      <c r="A172" s="7" t="s">
        <v>927</v>
      </c>
      <c r="B172" s="7" t="s">
        <v>928</v>
      </c>
      <c r="C172" s="11" t="str">
        <f>HYPERLINK("mailto:seanne_falconer@yahoo.com","seanne_falconer@yahoo.com")</f>
        <v>seanne_falconer@yahoo.com</v>
      </c>
      <c r="E172" s="7" t="s">
        <v>929</v>
      </c>
      <c r="F172" s="7" t="s">
        <v>930</v>
      </c>
      <c r="G172" s="7" t="s">
        <v>931</v>
      </c>
      <c r="H172" s="7" t="s">
        <v>881</v>
      </c>
      <c r="I172" s="9">
        <v>2127.0</v>
      </c>
      <c r="J172" s="7" t="s">
        <v>35</v>
      </c>
      <c r="X172" s="12">
        <v>101.0</v>
      </c>
      <c r="Z172" s="7" t="s">
        <v>45</v>
      </c>
      <c r="AC172" s="10" t="s">
        <v>38</v>
      </c>
    </row>
    <row r="173">
      <c r="A173" s="7" t="s">
        <v>932</v>
      </c>
      <c r="B173" s="7" t="s">
        <v>933</v>
      </c>
      <c r="X173" s="12">
        <v>30.0</v>
      </c>
      <c r="Z173" s="7" t="s">
        <v>45</v>
      </c>
      <c r="AC173" s="10" t="s">
        <v>38</v>
      </c>
    </row>
    <row r="174">
      <c r="A174" s="7" t="s">
        <v>934</v>
      </c>
      <c r="B174" s="7" t="s">
        <v>935</v>
      </c>
      <c r="C174" s="7" t="s">
        <v>936</v>
      </c>
      <c r="D174" s="7" t="s">
        <v>937</v>
      </c>
      <c r="E174" s="7" t="s">
        <v>938</v>
      </c>
      <c r="G174" s="7" t="s">
        <v>939</v>
      </c>
      <c r="H174" s="7" t="s">
        <v>34</v>
      </c>
      <c r="I174" s="9">
        <v>10566.0</v>
      </c>
      <c r="J174" s="7" t="s">
        <v>35</v>
      </c>
      <c r="N174" s="10" t="s">
        <v>36</v>
      </c>
      <c r="Z174" s="7" t="s">
        <v>37</v>
      </c>
      <c r="AC174" s="10" t="s">
        <v>38</v>
      </c>
    </row>
    <row r="175">
      <c r="A175" s="7" t="s">
        <v>940</v>
      </c>
      <c r="B175" s="7" t="s">
        <v>307</v>
      </c>
      <c r="C175" s="7" t="s">
        <v>941</v>
      </c>
      <c r="D175" s="7" t="s">
        <v>942</v>
      </c>
      <c r="E175" s="7" t="s">
        <v>943</v>
      </c>
      <c r="F175" s="7" t="s">
        <v>944</v>
      </c>
      <c r="G175" s="7" t="s">
        <v>945</v>
      </c>
      <c r="H175" s="7" t="s">
        <v>84</v>
      </c>
      <c r="I175" s="9">
        <v>7093.0</v>
      </c>
      <c r="J175" s="7" t="s">
        <v>35</v>
      </c>
      <c r="N175" s="10" t="s">
        <v>36</v>
      </c>
      <c r="Z175" s="7" t="s">
        <v>37</v>
      </c>
      <c r="AC175" s="10" t="s">
        <v>38</v>
      </c>
    </row>
    <row r="176">
      <c r="A176" s="7" t="s">
        <v>946</v>
      </c>
      <c r="B176" s="7" t="s">
        <v>947</v>
      </c>
      <c r="C176" s="7" t="s">
        <v>948</v>
      </c>
      <c r="D176" s="7" t="s">
        <v>949</v>
      </c>
      <c r="E176" s="7" t="s">
        <v>950</v>
      </c>
      <c r="F176" s="7" t="s">
        <v>951</v>
      </c>
      <c r="G176" s="7" t="s">
        <v>34</v>
      </c>
      <c r="H176" s="7" t="s">
        <v>34</v>
      </c>
      <c r="I176" s="9">
        <v>10031.0</v>
      </c>
      <c r="J176" s="7" t="s">
        <v>35</v>
      </c>
      <c r="Q176" s="10" t="s">
        <v>36</v>
      </c>
      <c r="Z176" s="7" t="s">
        <v>37</v>
      </c>
      <c r="AC176" s="10" t="s">
        <v>38</v>
      </c>
    </row>
    <row r="177">
      <c r="A177" s="7" t="s">
        <v>952</v>
      </c>
      <c r="B177" s="7" t="s">
        <v>953</v>
      </c>
      <c r="C177" s="7" t="s">
        <v>954</v>
      </c>
      <c r="D177" s="7" t="s">
        <v>955</v>
      </c>
      <c r="E177" s="7" t="s">
        <v>956</v>
      </c>
      <c r="F177" s="7" t="s">
        <v>957</v>
      </c>
      <c r="G177" s="7" t="s">
        <v>34</v>
      </c>
      <c r="H177" s="7" t="s">
        <v>34</v>
      </c>
      <c r="I177" s="9">
        <v>10016.0</v>
      </c>
      <c r="J177" s="7" t="s">
        <v>35</v>
      </c>
      <c r="N177" s="10" t="s">
        <v>36</v>
      </c>
      <c r="Z177" s="7" t="s">
        <v>37</v>
      </c>
      <c r="AC177" s="10" t="s">
        <v>38</v>
      </c>
    </row>
    <row r="178">
      <c r="A178" s="7" t="s">
        <v>952</v>
      </c>
      <c r="B178" s="7" t="s">
        <v>958</v>
      </c>
      <c r="C178" s="7" t="s">
        <v>959</v>
      </c>
      <c r="D178" s="7" t="s">
        <v>955</v>
      </c>
      <c r="E178" s="7" t="s">
        <v>960</v>
      </c>
      <c r="F178" s="7" t="s">
        <v>961</v>
      </c>
      <c r="G178" s="7" t="s">
        <v>34</v>
      </c>
      <c r="H178" s="7" t="s">
        <v>34</v>
      </c>
      <c r="I178" s="9">
        <v>10016.0</v>
      </c>
      <c r="J178" s="7" t="s">
        <v>35</v>
      </c>
      <c r="M178" s="10" t="s">
        <v>36</v>
      </c>
      <c r="Z178" s="7" t="s">
        <v>37</v>
      </c>
      <c r="AC178" s="10" t="s">
        <v>38</v>
      </c>
    </row>
    <row r="179">
      <c r="A179" s="7" t="s">
        <v>962</v>
      </c>
      <c r="B179" s="7" t="s">
        <v>343</v>
      </c>
      <c r="C179" s="8" t="str">
        <f>HYPERLINK("mailto:rachaelfeldman@mail.adelphi.edu","rachaelfeldman@mail.adelphi.edu")</f>
        <v>rachaelfeldman@mail.adelphi.edu</v>
      </c>
      <c r="D179" s="7" t="s">
        <v>963</v>
      </c>
      <c r="E179" s="7" t="s">
        <v>964</v>
      </c>
      <c r="G179" s="7" t="s">
        <v>965</v>
      </c>
      <c r="H179" s="7" t="s">
        <v>881</v>
      </c>
      <c r="I179" s="9">
        <v>1701.0</v>
      </c>
      <c r="J179" s="7" t="s">
        <v>35</v>
      </c>
      <c r="S179" s="10" t="s">
        <v>36</v>
      </c>
      <c r="Z179" s="7" t="s">
        <v>37</v>
      </c>
      <c r="AC179" s="10" t="s">
        <v>38</v>
      </c>
    </row>
    <row r="180">
      <c r="A180" s="7" t="s">
        <v>966</v>
      </c>
      <c r="B180" s="7" t="s">
        <v>967</v>
      </c>
      <c r="C180" s="8" t="str">
        <f>HYPERLINK("mailto:ann.ferraro@comcast.net","ann.ferraro@comcast.net")</f>
        <v>ann.ferraro@comcast.net</v>
      </c>
      <c r="D180" s="7" t="s">
        <v>968</v>
      </c>
      <c r="E180" s="7" t="s">
        <v>969</v>
      </c>
      <c r="F180" s="7" t="s">
        <v>970</v>
      </c>
      <c r="G180" s="7" t="s">
        <v>971</v>
      </c>
      <c r="H180" s="7" t="s">
        <v>881</v>
      </c>
      <c r="I180" s="9">
        <v>2140.0</v>
      </c>
      <c r="J180" s="7" t="s">
        <v>35</v>
      </c>
      <c r="Z180" s="7" t="s">
        <v>241</v>
      </c>
      <c r="AC180" s="10" t="s">
        <v>38</v>
      </c>
    </row>
    <row r="181" hidden="1" customHeight="1"/>
    <row r="182">
      <c r="A182" s="7" t="s">
        <v>972</v>
      </c>
      <c r="B182" s="7" t="s">
        <v>973</v>
      </c>
      <c r="C182" s="7" t="s">
        <v>974</v>
      </c>
      <c r="D182" s="7" t="s">
        <v>975</v>
      </c>
      <c r="E182" s="7" t="s">
        <v>976</v>
      </c>
      <c r="G182" s="7" t="s">
        <v>33</v>
      </c>
      <c r="H182" s="7" t="s">
        <v>34</v>
      </c>
      <c r="I182" s="9">
        <v>11226.0</v>
      </c>
      <c r="J182" s="7" t="s">
        <v>35</v>
      </c>
      <c r="Q182" s="10" t="s">
        <v>36</v>
      </c>
      <c r="Z182" s="7" t="s">
        <v>37</v>
      </c>
      <c r="AC182" s="10" t="s">
        <v>38</v>
      </c>
    </row>
    <row r="183">
      <c r="A183" s="7" t="s">
        <v>977</v>
      </c>
      <c r="B183" s="7" t="s">
        <v>676</v>
      </c>
      <c r="C183" s="7" t="s">
        <v>978</v>
      </c>
      <c r="D183" s="7" t="s">
        <v>979</v>
      </c>
      <c r="E183" s="7" t="s">
        <v>980</v>
      </c>
      <c r="G183" s="7" t="s">
        <v>981</v>
      </c>
      <c r="H183" s="7" t="s">
        <v>34</v>
      </c>
      <c r="I183" s="9">
        <v>12901.0</v>
      </c>
      <c r="J183" s="7" t="s">
        <v>35</v>
      </c>
      <c r="N183" s="10" t="s">
        <v>36</v>
      </c>
      <c r="Z183" s="7" t="s">
        <v>37</v>
      </c>
      <c r="AC183" s="10" t="s">
        <v>38</v>
      </c>
    </row>
    <row r="184">
      <c r="A184" s="7" t="s">
        <v>982</v>
      </c>
      <c r="B184" s="7" t="s">
        <v>983</v>
      </c>
      <c r="C184" s="11" t="str">
        <f>HYPERLINK("mailto:vfeyder@yahoo.com","vfeyder@yahoo.com")</f>
        <v>vfeyder@yahoo.com</v>
      </c>
      <c r="D184" s="7" t="s">
        <v>984</v>
      </c>
      <c r="E184" s="7" t="s">
        <v>985</v>
      </c>
      <c r="F184" s="7" t="s">
        <v>986</v>
      </c>
      <c r="G184" s="7" t="s">
        <v>33</v>
      </c>
      <c r="H184" s="7" t="s">
        <v>34</v>
      </c>
      <c r="I184" s="9">
        <v>11229.0</v>
      </c>
      <c r="J184" s="7" t="s">
        <v>35</v>
      </c>
      <c r="S184" s="10" t="s">
        <v>36</v>
      </c>
      <c r="Z184" s="7" t="s">
        <v>37</v>
      </c>
      <c r="AC184" s="10" t="s">
        <v>38</v>
      </c>
    </row>
    <row r="185">
      <c r="A185" s="7" t="s">
        <v>987</v>
      </c>
      <c r="B185" s="7" t="s">
        <v>988</v>
      </c>
      <c r="C185" s="7" t="s">
        <v>989</v>
      </c>
      <c r="D185" s="7" t="s">
        <v>990</v>
      </c>
      <c r="E185" s="7" t="s">
        <v>991</v>
      </c>
      <c r="G185" s="7" t="s">
        <v>34</v>
      </c>
      <c r="H185" s="7" t="s">
        <v>34</v>
      </c>
      <c r="I185" s="9">
        <v>10014.0</v>
      </c>
      <c r="J185" s="7" t="s">
        <v>35</v>
      </c>
      <c r="K185" s="7" t="s">
        <v>992</v>
      </c>
      <c r="N185" s="10" t="s">
        <v>36</v>
      </c>
      <c r="Z185" s="7" t="s">
        <v>37</v>
      </c>
      <c r="AC185" s="10" t="s">
        <v>38</v>
      </c>
    </row>
    <row r="186">
      <c r="A186" s="7" t="s">
        <v>993</v>
      </c>
      <c r="B186" s="7" t="s">
        <v>994</v>
      </c>
      <c r="C186" s="7" t="s">
        <v>995</v>
      </c>
      <c r="D186" s="7" t="s">
        <v>996</v>
      </c>
      <c r="E186" s="7" t="s">
        <v>997</v>
      </c>
      <c r="F186" s="7" t="s">
        <v>998</v>
      </c>
      <c r="G186" s="7" t="s">
        <v>33</v>
      </c>
      <c r="H186" s="7" t="s">
        <v>34</v>
      </c>
      <c r="I186" s="9">
        <v>11211.0</v>
      </c>
      <c r="J186" s="7" t="s">
        <v>35</v>
      </c>
      <c r="X186" s="12">
        <v>757.67</v>
      </c>
      <c r="Y186" s="12">
        <v>100.0</v>
      </c>
      <c r="Z186" s="7" t="s">
        <v>37</v>
      </c>
      <c r="AA186" s="7" t="s">
        <v>999</v>
      </c>
    </row>
    <row r="187">
      <c r="A187" s="7" t="s">
        <v>1000</v>
      </c>
      <c r="B187" s="7" t="s">
        <v>46</v>
      </c>
      <c r="C187" s="7" t="s">
        <v>1001</v>
      </c>
      <c r="D187" s="17" t="s">
        <v>1002</v>
      </c>
      <c r="M187" s="10" t="s">
        <v>36</v>
      </c>
      <c r="Z187" s="7" t="s">
        <v>37</v>
      </c>
      <c r="AC187" s="10" t="s">
        <v>38</v>
      </c>
    </row>
    <row r="188">
      <c r="A188" s="7" t="s">
        <v>1003</v>
      </c>
      <c r="B188" s="7" t="s">
        <v>1004</v>
      </c>
      <c r="C188" s="7" t="s">
        <v>1005</v>
      </c>
      <c r="D188" s="7" t="s">
        <v>1006</v>
      </c>
      <c r="L188" s="7" t="s">
        <v>77</v>
      </c>
      <c r="V188" s="19">
        <v>5.0</v>
      </c>
      <c r="Z188" s="7" t="s">
        <v>45</v>
      </c>
      <c r="AC188" s="10" t="s">
        <v>38</v>
      </c>
    </row>
    <row r="189">
      <c r="A189" s="7" t="s">
        <v>1007</v>
      </c>
      <c r="B189" s="7" t="s">
        <v>430</v>
      </c>
      <c r="C189" s="7" t="s">
        <v>1008</v>
      </c>
      <c r="D189" s="17" t="s">
        <v>1009</v>
      </c>
      <c r="L189" s="7" t="s">
        <v>77</v>
      </c>
      <c r="Z189" s="7" t="s">
        <v>37</v>
      </c>
    </row>
    <row r="190">
      <c r="A190" s="7" t="s">
        <v>1010</v>
      </c>
      <c r="B190" s="7" t="s">
        <v>1011</v>
      </c>
      <c r="C190" s="8" t="str">
        <f>HYPERLINK("mailto:jasminefluhrer@hotmail.com","jasminefluhrer@hotmail.com")</f>
        <v>jasminefluhrer@hotmail.com</v>
      </c>
      <c r="D190" s="7" t="s">
        <v>1012</v>
      </c>
      <c r="T190" s="10" t="s">
        <v>36</v>
      </c>
      <c r="Z190" s="7" t="s">
        <v>37</v>
      </c>
      <c r="AC190" s="10" t="s">
        <v>38</v>
      </c>
    </row>
    <row r="191">
      <c r="A191" s="7" t="s">
        <v>1013</v>
      </c>
      <c r="B191" s="7" t="s">
        <v>1014</v>
      </c>
      <c r="C191" s="8" t="str">
        <f>HYPERLINK("mailto:kateflynn21@gmail.com","kateflynn21@gmail.com")</f>
        <v>kateflynn21@gmail.com</v>
      </c>
      <c r="D191" s="7" t="s">
        <v>1015</v>
      </c>
      <c r="E191" s="7" t="s">
        <v>1016</v>
      </c>
      <c r="F191" s="7" t="s">
        <v>1017</v>
      </c>
      <c r="G191" s="7" t="s">
        <v>1018</v>
      </c>
      <c r="H191" s="7" t="s">
        <v>235</v>
      </c>
      <c r="I191" s="9">
        <v>11373.0</v>
      </c>
      <c r="J191" s="7" t="s">
        <v>35</v>
      </c>
      <c r="T191" s="10" t="s">
        <v>36</v>
      </c>
      <c r="Z191" s="7" t="s">
        <v>37</v>
      </c>
      <c r="AC191" s="10" t="s">
        <v>38</v>
      </c>
    </row>
    <row r="192">
      <c r="A192" s="7" t="s">
        <v>1019</v>
      </c>
      <c r="B192" s="7" t="s">
        <v>1020</v>
      </c>
      <c r="C192" s="7" t="s">
        <v>1021</v>
      </c>
      <c r="D192" s="7" t="s">
        <v>1022</v>
      </c>
      <c r="E192" s="7" t="s">
        <v>1023</v>
      </c>
      <c r="F192" s="7" t="s">
        <v>1024</v>
      </c>
      <c r="G192" s="7" t="s">
        <v>34</v>
      </c>
      <c r="H192" s="7" t="s">
        <v>34</v>
      </c>
      <c r="I192" s="9">
        <v>10025.0</v>
      </c>
      <c r="J192" s="7" t="s">
        <v>35</v>
      </c>
      <c r="L192" s="7" t="s">
        <v>50</v>
      </c>
      <c r="Z192" s="7" t="s">
        <v>37</v>
      </c>
    </row>
    <row r="193">
      <c r="A193" s="7" t="s">
        <v>1025</v>
      </c>
      <c r="B193" s="7" t="s">
        <v>1026</v>
      </c>
      <c r="C193" s="8" t="str">
        <f>HYPERLINK("mailto:kaf339@nyu.edu","kaf339@nyu.edu")</f>
        <v>kaf339@nyu.edu</v>
      </c>
      <c r="D193" s="7" t="s">
        <v>1027</v>
      </c>
      <c r="E193" s="7" t="s">
        <v>1028</v>
      </c>
      <c r="F193" s="7" t="s">
        <v>1029</v>
      </c>
      <c r="G193" s="7" t="s">
        <v>34</v>
      </c>
      <c r="H193" s="7" t="s">
        <v>235</v>
      </c>
      <c r="I193" s="9">
        <v>10002.0</v>
      </c>
      <c r="J193" s="7" t="s">
        <v>35</v>
      </c>
      <c r="U193" s="13" t="s">
        <v>36</v>
      </c>
      <c r="W193" s="14">
        <v>20.0</v>
      </c>
      <c r="Z193" s="7" t="s">
        <v>186</v>
      </c>
      <c r="AC193" s="10" t="s">
        <v>38</v>
      </c>
    </row>
    <row r="194">
      <c r="A194" s="7" t="s">
        <v>1025</v>
      </c>
      <c r="B194" s="7" t="s">
        <v>1030</v>
      </c>
      <c r="C194" s="8" t="str">
        <f>HYPERLINK("mailto:Robin@Fomalont.com","Robin@Fomalont.com")</f>
        <v>Robin@Fomalont.com</v>
      </c>
      <c r="D194" s="7" t="s">
        <v>1031</v>
      </c>
      <c r="E194" s="7" t="s">
        <v>1032</v>
      </c>
      <c r="G194" s="7" t="s">
        <v>1033</v>
      </c>
      <c r="H194" s="7" t="s">
        <v>127</v>
      </c>
      <c r="I194" s="9">
        <v>90290.0</v>
      </c>
      <c r="J194" s="7" t="s">
        <v>35</v>
      </c>
      <c r="Z194" s="7" t="s">
        <v>241</v>
      </c>
      <c r="AC194" s="10" t="s">
        <v>38</v>
      </c>
    </row>
    <row r="195">
      <c r="A195" s="7" t="s">
        <v>1034</v>
      </c>
      <c r="B195" s="7" t="s">
        <v>1035</v>
      </c>
      <c r="C195" s="7" t="s">
        <v>1036</v>
      </c>
      <c r="D195" s="7" t="s">
        <v>1037</v>
      </c>
      <c r="L195" s="7" t="s">
        <v>77</v>
      </c>
      <c r="Z195" s="7" t="s">
        <v>37</v>
      </c>
    </row>
    <row r="196">
      <c r="A196" s="7" t="s">
        <v>1038</v>
      </c>
      <c r="B196" s="7" t="s">
        <v>1039</v>
      </c>
      <c r="E196" s="7" t="s">
        <v>1040</v>
      </c>
      <c r="G196" s="7" t="s">
        <v>1041</v>
      </c>
      <c r="H196" s="7" t="s">
        <v>558</v>
      </c>
      <c r="I196" s="9">
        <v>55110.0</v>
      </c>
      <c r="J196" s="7" t="s">
        <v>35</v>
      </c>
      <c r="K196" s="7" t="s">
        <v>1042</v>
      </c>
      <c r="W196" s="12">
        <v>2000.0</v>
      </c>
      <c r="Z196" s="7" t="s">
        <v>97</v>
      </c>
      <c r="AB196" s="7" t="s">
        <v>78</v>
      </c>
      <c r="AC196" s="10" t="s">
        <v>38</v>
      </c>
    </row>
    <row r="197">
      <c r="A197" s="7" t="s">
        <v>1038</v>
      </c>
      <c r="B197" s="7" t="s">
        <v>1043</v>
      </c>
      <c r="C197" s="7" t="s">
        <v>1044</v>
      </c>
      <c r="D197" s="7" t="s">
        <v>1045</v>
      </c>
      <c r="E197" s="7" t="s">
        <v>1046</v>
      </c>
      <c r="G197" s="7" t="s">
        <v>1047</v>
      </c>
      <c r="H197" s="7" t="s">
        <v>127</v>
      </c>
      <c r="I197" s="9">
        <v>94114.0</v>
      </c>
      <c r="J197" s="7" t="s">
        <v>35</v>
      </c>
      <c r="W197" s="12">
        <v>1750.0</v>
      </c>
      <c r="Z197" s="7" t="s">
        <v>97</v>
      </c>
      <c r="AB197" s="7" t="s">
        <v>385</v>
      </c>
      <c r="AC197" s="10" t="s">
        <v>38</v>
      </c>
    </row>
    <row r="198">
      <c r="A198" s="7" t="s">
        <v>1048</v>
      </c>
      <c r="B198" s="7" t="s">
        <v>1049</v>
      </c>
      <c r="C198" s="11" t="str">
        <f>HYPERLINK("mailto:abeforsythe@gmail.com","abeforsythe@gmail.com")</f>
        <v>abeforsythe@gmail.com</v>
      </c>
      <c r="E198" s="7" t="s">
        <v>1050</v>
      </c>
      <c r="G198" s="7" t="s">
        <v>1051</v>
      </c>
      <c r="H198" s="7" t="s">
        <v>1052</v>
      </c>
      <c r="I198" s="9">
        <v>2040.0</v>
      </c>
      <c r="J198" s="7" t="s">
        <v>469</v>
      </c>
      <c r="X198" s="12">
        <v>10.0</v>
      </c>
      <c r="Z198" s="7" t="s">
        <v>45</v>
      </c>
      <c r="AC198" s="10" t="s">
        <v>38</v>
      </c>
    </row>
    <row r="199" hidden="1" customHeight="1"/>
    <row r="200">
      <c r="A200" s="7" t="s">
        <v>1053</v>
      </c>
      <c r="B200" s="7" t="s">
        <v>1054</v>
      </c>
      <c r="X200" s="12">
        <v>20.0</v>
      </c>
      <c r="Z200" s="7" t="s">
        <v>45</v>
      </c>
    </row>
    <row r="201">
      <c r="A201" s="7" t="s">
        <v>1055</v>
      </c>
      <c r="B201" s="7" t="s">
        <v>792</v>
      </c>
      <c r="C201" s="7" t="s">
        <v>1056</v>
      </c>
      <c r="D201" s="7" t="s">
        <v>1057</v>
      </c>
      <c r="E201" s="7" t="s">
        <v>1058</v>
      </c>
      <c r="G201" s="7" t="s">
        <v>1059</v>
      </c>
      <c r="H201" s="7" t="s">
        <v>1060</v>
      </c>
      <c r="I201" s="9">
        <v>20037.0</v>
      </c>
      <c r="J201" s="7" t="s">
        <v>35</v>
      </c>
      <c r="L201" s="7" t="s">
        <v>50</v>
      </c>
      <c r="Z201" s="7" t="s">
        <v>37</v>
      </c>
    </row>
    <row r="202">
      <c r="A202" s="7" t="s">
        <v>1061</v>
      </c>
      <c r="B202" s="7" t="s">
        <v>1062</v>
      </c>
      <c r="C202" s="7" t="s">
        <v>1063</v>
      </c>
      <c r="D202" s="17" t="s">
        <v>1064</v>
      </c>
      <c r="E202" s="7" t="s">
        <v>1065</v>
      </c>
      <c r="F202" s="7" t="s">
        <v>1066</v>
      </c>
      <c r="G202" s="7" t="s">
        <v>34</v>
      </c>
      <c r="H202" s="7" t="s">
        <v>34</v>
      </c>
      <c r="I202" s="9">
        <v>10010.0</v>
      </c>
      <c r="J202" s="7" t="s">
        <v>35</v>
      </c>
      <c r="L202" s="7" t="s">
        <v>77</v>
      </c>
      <c r="N202" s="10" t="s">
        <v>36</v>
      </c>
      <c r="O202" s="10" t="s">
        <v>36</v>
      </c>
      <c r="S202" s="10" t="s">
        <v>36</v>
      </c>
      <c r="W202" s="12">
        <v>25.0</v>
      </c>
      <c r="Y202" s="12">
        <v>50.0</v>
      </c>
      <c r="Z202" s="7" t="s">
        <v>37</v>
      </c>
      <c r="AB202" s="7" t="s">
        <v>1067</v>
      </c>
      <c r="AC202" s="10" t="s">
        <v>38</v>
      </c>
    </row>
    <row r="203">
      <c r="A203" s="7" t="s">
        <v>1068</v>
      </c>
      <c r="B203" s="7" t="s">
        <v>29</v>
      </c>
      <c r="C203" s="8" t="str">
        <f>HYPERLINK("mailto:frostallison@gmail.com","frostallison@gmail.com")</f>
        <v>frostallison@gmail.com</v>
      </c>
      <c r="D203" s="7" t="s">
        <v>1069</v>
      </c>
      <c r="E203" s="7" t="s">
        <v>1070</v>
      </c>
      <c r="F203" s="7" t="s">
        <v>1071</v>
      </c>
      <c r="G203" s="7" t="s">
        <v>34</v>
      </c>
      <c r="H203" s="7" t="s">
        <v>34</v>
      </c>
      <c r="I203" s="9">
        <v>10016.0</v>
      </c>
      <c r="J203" s="7" t="s">
        <v>35</v>
      </c>
      <c r="S203" s="10" t="s">
        <v>36</v>
      </c>
      <c r="V203" s="19">
        <v>5.0</v>
      </c>
      <c r="Z203" s="7" t="s">
        <v>37</v>
      </c>
      <c r="AC203" s="10" t="s">
        <v>38</v>
      </c>
    </row>
    <row r="204">
      <c r="A204" s="7" t="s">
        <v>1072</v>
      </c>
      <c r="B204" s="7" t="s">
        <v>1073</v>
      </c>
      <c r="C204" s="7" t="s">
        <v>1074</v>
      </c>
      <c r="D204" s="7" t="s">
        <v>1075</v>
      </c>
      <c r="E204" s="7" t="s">
        <v>1076</v>
      </c>
      <c r="G204" s="7" t="s">
        <v>1077</v>
      </c>
      <c r="H204" s="7" t="s">
        <v>102</v>
      </c>
      <c r="I204" s="9">
        <v>80210.0</v>
      </c>
      <c r="J204" s="7" t="s">
        <v>35</v>
      </c>
      <c r="N204" s="10" t="s">
        <v>36</v>
      </c>
      <c r="Z204" s="7" t="s">
        <v>37</v>
      </c>
      <c r="AC204" s="10" t="s">
        <v>38</v>
      </c>
    </row>
    <row r="205">
      <c r="A205" s="7" t="s">
        <v>1078</v>
      </c>
      <c r="B205" s="7" t="s">
        <v>1035</v>
      </c>
      <c r="C205" s="7" t="s">
        <v>1079</v>
      </c>
      <c r="D205" s="7" t="s">
        <v>1080</v>
      </c>
      <c r="E205" s="7" t="s">
        <v>1081</v>
      </c>
      <c r="F205" s="7" t="s">
        <v>1082</v>
      </c>
      <c r="G205" s="7" t="s">
        <v>931</v>
      </c>
      <c r="H205" s="7" t="s">
        <v>881</v>
      </c>
      <c r="I205" s="9">
        <v>2113.0</v>
      </c>
      <c r="J205" s="7" t="s">
        <v>35</v>
      </c>
      <c r="Q205" s="10" t="s">
        <v>36</v>
      </c>
      <c r="Z205" s="7" t="s">
        <v>37</v>
      </c>
      <c r="AC205" s="10" t="s">
        <v>38</v>
      </c>
    </row>
    <row r="206">
      <c r="A206" s="7" t="s">
        <v>1083</v>
      </c>
      <c r="B206" s="7" t="s">
        <v>859</v>
      </c>
      <c r="C206" s="7" t="s">
        <v>1084</v>
      </c>
      <c r="D206" s="7" t="s">
        <v>1085</v>
      </c>
      <c r="E206" s="7" t="s">
        <v>1086</v>
      </c>
      <c r="F206" s="7" t="s">
        <v>905</v>
      </c>
      <c r="G206" s="7" t="s">
        <v>33</v>
      </c>
      <c r="H206" s="7" t="s">
        <v>34</v>
      </c>
      <c r="I206" s="9">
        <v>11218.0</v>
      </c>
      <c r="J206" s="7" t="s">
        <v>35</v>
      </c>
      <c r="R206" s="10" t="s">
        <v>36</v>
      </c>
      <c r="Z206" s="7" t="s">
        <v>37</v>
      </c>
      <c r="AC206" s="10" t="s">
        <v>38</v>
      </c>
    </row>
    <row r="207">
      <c r="A207" s="7" t="s">
        <v>1087</v>
      </c>
      <c r="B207" s="7" t="s">
        <v>507</v>
      </c>
      <c r="C207" s="7" t="s">
        <v>1088</v>
      </c>
      <c r="X207" s="12">
        <v>20.0</v>
      </c>
      <c r="Z207" s="7" t="s">
        <v>45</v>
      </c>
    </row>
    <row r="208">
      <c r="A208" s="7" t="s">
        <v>1089</v>
      </c>
      <c r="B208" s="7" t="s">
        <v>1090</v>
      </c>
      <c r="C208" s="11" t="str">
        <f>HYPERLINK("mailto:Secretagentgarcia@yahoo.com","Secretagentgarcia@yahoo.com")</f>
        <v>Secretagentgarcia@yahoo.com</v>
      </c>
      <c r="D208" s="7" t="s">
        <v>1091</v>
      </c>
      <c r="E208" s="7" t="s">
        <v>1092</v>
      </c>
      <c r="F208" s="7" t="s">
        <v>1093</v>
      </c>
      <c r="G208" s="7" t="s">
        <v>1094</v>
      </c>
      <c r="H208" s="7" t="s">
        <v>34</v>
      </c>
      <c r="I208" s="9">
        <v>10452.0</v>
      </c>
      <c r="J208" s="7" t="s">
        <v>35</v>
      </c>
      <c r="S208" s="10" t="s">
        <v>36</v>
      </c>
      <c r="Z208" s="7" t="s">
        <v>37</v>
      </c>
      <c r="AC208" s="10" t="s">
        <v>38</v>
      </c>
    </row>
    <row r="209">
      <c r="A209" s="7" t="s">
        <v>1095</v>
      </c>
      <c r="B209" s="7" t="s">
        <v>1096</v>
      </c>
      <c r="C209" s="7" t="s">
        <v>1097</v>
      </c>
      <c r="D209" s="7" t="s">
        <v>1098</v>
      </c>
      <c r="E209" s="7" t="s">
        <v>1099</v>
      </c>
      <c r="F209" s="7" t="s">
        <v>1100</v>
      </c>
      <c r="G209" s="7" t="s">
        <v>33</v>
      </c>
      <c r="H209" s="7" t="s">
        <v>34</v>
      </c>
      <c r="I209" s="9">
        <v>11216.0</v>
      </c>
      <c r="J209" s="7" t="s">
        <v>35</v>
      </c>
      <c r="Z209" s="7" t="s">
        <v>37</v>
      </c>
      <c r="AA209" s="7" t="s">
        <v>1101</v>
      </c>
    </row>
    <row r="210">
      <c r="A210" s="7" t="s">
        <v>1102</v>
      </c>
      <c r="B210" s="7" t="s">
        <v>1103</v>
      </c>
      <c r="C210" s="7" t="s">
        <v>1104</v>
      </c>
      <c r="D210" s="7" t="s">
        <v>1105</v>
      </c>
      <c r="Z210" s="7" t="s">
        <v>37</v>
      </c>
      <c r="AB210" s="7" t="s">
        <v>69</v>
      </c>
      <c r="AC210" s="10" t="s">
        <v>38</v>
      </c>
    </row>
    <row r="211">
      <c r="A211" s="7" t="s">
        <v>1106</v>
      </c>
      <c r="B211" s="7" t="s">
        <v>1107</v>
      </c>
      <c r="C211" s="7" t="s">
        <v>1108</v>
      </c>
      <c r="D211" s="7" t="s">
        <v>1109</v>
      </c>
      <c r="E211" s="7" t="s">
        <v>1110</v>
      </c>
      <c r="F211" s="7" t="s">
        <v>1111</v>
      </c>
      <c r="G211" s="7" t="s">
        <v>33</v>
      </c>
      <c r="H211" s="7" t="s">
        <v>34</v>
      </c>
      <c r="I211" s="9">
        <v>11238.0</v>
      </c>
      <c r="J211" s="7" t="s">
        <v>35</v>
      </c>
      <c r="M211" s="10" t="s">
        <v>36</v>
      </c>
      <c r="Z211" s="7" t="s">
        <v>37</v>
      </c>
      <c r="AC211" s="10" t="s">
        <v>38</v>
      </c>
    </row>
    <row r="212">
      <c r="A212" s="7" t="s">
        <v>1112</v>
      </c>
      <c r="B212" s="7" t="s">
        <v>1113</v>
      </c>
      <c r="C212" s="7" t="s">
        <v>1114</v>
      </c>
      <c r="D212" s="17" t="s">
        <v>1115</v>
      </c>
      <c r="L212" s="7" t="s">
        <v>77</v>
      </c>
      <c r="Z212" s="7" t="s">
        <v>37</v>
      </c>
    </row>
    <row r="213">
      <c r="A213" s="7" t="s">
        <v>1116</v>
      </c>
      <c r="B213" s="7" t="s">
        <v>1117</v>
      </c>
      <c r="D213" s="7" t="s">
        <v>1118</v>
      </c>
      <c r="E213" s="7" t="s">
        <v>1119</v>
      </c>
      <c r="G213" s="7" t="s">
        <v>34</v>
      </c>
      <c r="H213" s="7" t="s">
        <v>34</v>
      </c>
      <c r="I213" s="9">
        <v>10128.0</v>
      </c>
      <c r="J213" s="7" t="s">
        <v>35</v>
      </c>
      <c r="L213" s="7" t="s">
        <v>77</v>
      </c>
      <c r="Z213" s="7" t="s">
        <v>37</v>
      </c>
    </row>
    <row r="214">
      <c r="A214" s="7" t="s">
        <v>1120</v>
      </c>
      <c r="B214" s="7" t="s">
        <v>1121</v>
      </c>
      <c r="C214" s="11" t="str">
        <f>HYPERLINK("mailto:pagegentleman@hotmail.com","pagegentleman@hotmail.com")</f>
        <v>pagegentleman@hotmail.com</v>
      </c>
      <c r="D214" s="14" t="s">
        <v>1122</v>
      </c>
      <c r="E214" s="7" t="s">
        <v>1123</v>
      </c>
      <c r="G214" s="7" t="s">
        <v>1124</v>
      </c>
      <c r="H214" s="7" t="s">
        <v>881</v>
      </c>
      <c r="I214" s="9">
        <v>1944.0</v>
      </c>
      <c r="J214" s="7" t="s">
        <v>35</v>
      </c>
      <c r="W214" s="14">
        <v>100.0</v>
      </c>
      <c r="X214" s="12">
        <v>30.0</v>
      </c>
      <c r="Y214" s="12">
        <v>100.0</v>
      </c>
      <c r="Z214" s="7" t="s">
        <v>45</v>
      </c>
      <c r="AB214" s="7" t="s">
        <v>367</v>
      </c>
      <c r="AC214" s="10" t="s">
        <v>38</v>
      </c>
    </row>
    <row r="215">
      <c r="A215" s="7" t="s">
        <v>1125</v>
      </c>
      <c r="B215" s="7" t="s">
        <v>1126</v>
      </c>
      <c r="C215" s="8" t="str">
        <f>HYPERLINK("mailto:apricotjack@gmail.com","apricotjack@gmail.com")</f>
        <v>apricotjack@gmail.com</v>
      </c>
      <c r="D215" s="7" t="s">
        <v>1127</v>
      </c>
      <c r="E215" s="7" t="s">
        <v>1128</v>
      </c>
      <c r="G215" s="7" t="s">
        <v>34</v>
      </c>
      <c r="H215" s="7" t="s">
        <v>34</v>
      </c>
      <c r="I215" s="9">
        <v>10003.0</v>
      </c>
      <c r="J215" s="7" t="s">
        <v>35</v>
      </c>
      <c r="S215" s="10" t="s">
        <v>36</v>
      </c>
      <c r="Z215" s="7" t="s">
        <v>37</v>
      </c>
      <c r="AC215" s="10" t="s">
        <v>38</v>
      </c>
    </row>
    <row r="216">
      <c r="A216" s="7" t="s">
        <v>1129</v>
      </c>
      <c r="B216" s="7" t="s">
        <v>1130</v>
      </c>
      <c r="C216" s="7" t="s">
        <v>1131</v>
      </c>
      <c r="D216" s="7" t="s">
        <v>1132</v>
      </c>
      <c r="E216" s="7" t="s">
        <v>1133</v>
      </c>
      <c r="G216" s="7" t="s">
        <v>1134</v>
      </c>
      <c r="H216" s="7" t="s">
        <v>205</v>
      </c>
      <c r="I216" s="9">
        <v>6877.0</v>
      </c>
      <c r="J216" s="7" t="s">
        <v>35</v>
      </c>
      <c r="N216" s="10" t="s">
        <v>36</v>
      </c>
      <c r="Z216" s="7" t="s">
        <v>37</v>
      </c>
      <c r="AC216" s="10" t="s">
        <v>38</v>
      </c>
    </row>
    <row r="217">
      <c r="A217" s="7" t="s">
        <v>1135</v>
      </c>
      <c r="B217" s="7" t="s">
        <v>1136</v>
      </c>
      <c r="C217" s="7" t="s">
        <v>1137</v>
      </c>
      <c r="D217" s="7" t="s">
        <v>1138</v>
      </c>
      <c r="N217" s="10" t="s">
        <v>36</v>
      </c>
      <c r="Z217" s="7" t="s">
        <v>37</v>
      </c>
      <c r="AC217" s="10" t="s">
        <v>38</v>
      </c>
    </row>
    <row r="218">
      <c r="A218" s="7" t="s">
        <v>1139</v>
      </c>
      <c r="B218" s="7" t="s">
        <v>207</v>
      </c>
      <c r="C218" s="8" t="str">
        <f>HYPERLINK("mailto:adamg2279@yahoo.com","adamg2279@yahoo.com")</f>
        <v>adamg2279@yahoo.com</v>
      </c>
      <c r="D218" s="7" t="s">
        <v>1140</v>
      </c>
      <c r="E218" s="7" t="s">
        <v>1141</v>
      </c>
      <c r="G218" s="7" t="s">
        <v>1142</v>
      </c>
      <c r="H218" s="7" t="s">
        <v>34</v>
      </c>
      <c r="I218" s="9">
        <v>10595.0</v>
      </c>
      <c r="J218" s="7" t="s">
        <v>35</v>
      </c>
      <c r="S218" s="10" t="s">
        <v>36</v>
      </c>
      <c r="Z218" s="7" t="s">
        <v>37</v>
      </c>
      <c r="AC218" s="10" t="s">
        <v>38</v>
      </c>
    </row>
    <row r="219">
      <c r="A219" s="7" t="s">
        <v>1143</v>
      </c>
      <c r="B219" s="7" t="s">
        <v>1144</v>
      </c>
      <c r="D219" s="7" t="s">
        <v>1145</v>
      </c>
      <c r="E219" s="7" t="s">
        <v>1146</v>
      </c>
      <c r="G219" s="7" t="s">
        <v>1147</v>
      </c>
      <c r="H219" s="7" t="s">
        <v>34</v>
      </c>
      <c r="I219" s="9">
        <v>11385.0</v>
      </c>
      <c r="J219" s="7" t="s">
        <v>35</v>
      </c>
      <c r="M219" s="10" t="s">
        <v>36</v>
      </c>
      <c r="N219" s="10" t="s">
        <v>36</v>
      </c>
      <c r="O219" s="10" t="s">
        <v>36</v>
      </c>
      <c r="Z219" s="7" t="s">
        <v>37</v>
      </c>
      <c r="AC219" s="10" t="s">
        <v>38</v>
      </c>
    </row>
    <row r="220">
      <c r="A220" s="7" t="s">
        <v>1148</v>
      </c>
      <c r="B220" s="7" t="s">
        <v>312</v>
      </c>
      <c r="C220" s="11" t="str">
        <f>HYPERLINK("mailto:patlilkitty@hotmail.com","patlilkitty@hotmail.com")</f>
        <v>patlilkitty@hotmail.com</v>
      </c>
      <c r="D220" s="7" t="s">
        <v>1149</v>
      </c>
      <c r="E220" s="7" t="s">
        <v>1150</v>
      </c>
      <c r="G220" s="7" t="s">
        <v>1151</v>
      </c>
      <c r="H220" s="7" t="s">
        <v>34</v>
      </c>
      <c r="I220" s="9">
        <v>12538.0</v>
      </c>
      <c r="J220" s="7" t="s">
        <v>35</v>
      </c>
      <c r="S220" s="10" t="s">
        <v>36</v>
      </c>
      <c r="U220" s="13" t="s">
        <v>36</v>
      </c>
      <c r="Z220" s="7" t="s">
        <v>37</v>
      </c>
      <c r="AC220" s="10" t="s">
        <v>38</v>
      </c>
    </row>
    <row r="221">
      <c r="A221" s="7" t="s">
        <v>1152</v>
      </c>
      <c r="B221" s="7" t="s">
        <v>172</v>
      </c>
      <c r="C221" s="7" t="s">
        <v>1153</v>
      </c>
      <c r="D221" s="7" t="s">
        <v>1154</v>
      </c>
      <c r="E221" s="7" t="s">
        <v>1155</v>
      </c>
      <c r="G221" s="7" t="s">
        <v>83</v>
      </c>
      <c r="H221" s="7" t="s">
        <v>84</v>
      </c>
      <c r="I221" s="9">
        <v>7052.0</v>
      </c>
      <c r="J221" s="7" t="s">
        <v>35</v>
      </c>
      <c r="M221" s="10" t="s">
        <v>36</v>
      </c>
      <c r="N221" s="10" t="s">
        <v>36</v>
      </c>
      <c r="Z221" s="7" t="s">
        <v>37</v>
      </c>
      <c r="AC221" s="10" t="s">
        <v>38</v>
      </c>
    </row>
    <row r="222" hidden="1" customHeight="1"/>
    <row r="223">
      <c r="A223" s="7" t="s">
        <v>1156</v>
      </c>
      <c r="B223" s="7" t="s">
        <v>1157</v>
      </c>
      <c r="C223" s="7" t="s">
        <v>1158</v>
      </c>
      <c r="D223" s="7" t="s">
        <v>1159</v>
      </c>
      <c r="L223" s="7" t="s">
        <v>77</v>
      </c>
      <c r="Z223" s="7" t="s">
        <v>37</v>
      </c>
    </row>
    <row r="224">
      <c r="A224" s="7" t="s">
        <v>1160</v>
      </c>
      <c r="B224" s="7" t="s">
        <v>1161</v>
      </c>
      <c r="C224" s="7" t="s">
        <v>1162</v>
      </c>
      <c r="D224" s="7" t="s">
        <v>1163</v>
      </c>
      <c r="Z224" s="7" t="s">
        <v>37</v>
      </c>
      <c r="AA224" s="7" t="s">
        <v>265</v>
      </c>
    </row>
    <row r="225">
      <c r="A225" s="7" t="s">
        <v>1164</v>
      </c>
      <c r="B225" s="7" t="s">
        <v>172</v>
      </c>
      <c r="C225" s="7" t="s">
        <v>1165</v>
      </c>
      <c r="E225" s="7" t="s">
        <v>183</v>
      </c>
      <c r="F225" s="7" t="s">
        <v>1166</v>
      </c>
      <c r="G225" s="7" t="s">
        <v>185</v>
      </c>
      <c r="H225" s="7" t="s">
        <v>34</v>
      </c>
      <c r="I225" s="9">
        <v>12604.0</v>
      </c>
      <c r="J225" s="7" t="s">
        <v>35</v>
      </c>
      <c r="Z225" s="7" t="s">
        <v>37</v>
      </c>
      <c r="AA225" s="7" t="s">
        <v>621</v>
      </c>
      <c r="AB225" s="7" t="s">
        <v>78</v>
      </c>
      <c r="AC225" s="10" t="s">
        <v>38</v>
      </c>
    </row>
    <row r="226">
      <c r="A226" s="7" t="s">
        <v>1167</v>
      </c>
      <c r="B226" s="7" t="s">
        <v>1168</v>
      </c>
      <c r="C226" s="7" t="s">
        <v>1169</v>
      </c>
      <c r="D226" s="7" t="s">
        <v>1170</v>
      </c>
      <c r="E226" s="7" t="s">
        <v>1171</v>
      </c>
      <c r="F226" s="7" t="s">
        <v>1172</v>
      </c>
      <c r="G226" s="7" t="s">
        <v>33</v>
      </c>
      <c r="H226" s="7" t="s">
        <v>34</v>
      </c>
      <c r="I226" s="9">
        <v>11215.0</v>
      </c>
      <c r="J226" s="7" t="s">
        <v>35</v>
      </c>
      <c r="R226" s="10" t="s">
        <v>36</v>
      </c>
      <c r="V226" s="19">
        <v>50.0</v>
      </c>
      <c r="W226" s="12">
        <v>200.0</v>
      </c>
      <c r="Z226" s="7" t="s">
        <v>97</v>
      </c>
      <c r="AB226" s="7" t="s">
        <v>1173</v>
      </c>
      <c r="AC226" s="10" t="s">
        <v>38</v>
      </c>
    </row>
    <row r="227">
      <c r="A227" s="7" t="s">
        <v>1174</v>
      </c>
      <c r="B227" s="7" t="s">
        <v>1175</v>
      </c>
      <c r="C227" s="7" t="s">
        <v>1176</v>
      </c>
      <c r="D227" s="17" t="s">
        <v>1177</v>
      </c>
      <c r="L227" s="7" t="s">
        <v>77</v>
      </c>
      <c r="Z227" s="7" t="s">
        <v>37</v>
      </c>
    </row>
    <row r="228">
      <c r="A228" s="7" t="s">
        <v>1178</v>
      </c>
      <c r="B228" s="7" t="s">
        <v>1179</v>
      </c>
      <c r="C228" s="8" t="str">
        <f>HYPERLINK("mailto:hazawaste2@aol.com","hazawaste2@aol.com")</f>
        <v>hazawaste2@aol.com</v>
      </c>
      <c r="D228" s="7" t="s">
        <v>1180</v>
      </c>
      <c r="E228" s="7" t="s">
        <v>1181</v>
      </c>
      <c r="F228" s="7" t="s">
        <v>1182</v>
      </c>
      <c r="G228" s="7" t="s">
        <v>34</v>
      </c>
      <c r="H228" s="7" t="s">
        <v>235</v>
      </c>
      <c r="I228" s="9">
        <v>10025.0</v>
      </c>
      <c r="J228" s="7" t="s">
        <v>35</v>
      </c>
      <c r="T228" s="10" t="s">
        <v>36</v>
      </c>
      <c r="U228" s="13" t="s">
        <v>36</v>
      </c>
      <c r="Z228" s="7" t="s">
        <v>37</v>
      </c>
      <c r="AC228" s="10" t="s">
        <v>38</v>
      </c>
    </row>
    <row r="229">
      <c r="A229" s="7" t="s">
        <v>1183</v>
      </c>
      <c r="B229" s="7" t="s">
        <v>1184</v>
      </c>
      <c r="C229" s="8" t="str">
        <f>HYPERLINK("mailto:roadhat@earthlink.net","roadhat@earthlink.net")</f>
        <v>roadhat@earthlink.net</v>
      </c>
      <c r="D229" s="7" t="s">
        <v>1185</v>
      </c>
      <c r="E229" s="7" t="s">
        <v>1186</v>
      </c>
      <c r="G229" s="7" t="s">
        <v>33</v>
      </c>
      <c r="H229" s="7" t="s">
        <v>34</v>
      </c>
      <c r="I229" s="9">
        <v>11215.0</v>
      </c>
      <c r="J229" s="7" t="s">
        <v>35</v>
      </c>
      <c r="S229" s="10" t="s">
        <v>36</v>
      </c>
      <c r="Z229" s="7" t="s">
        <v>37</v>
      </c>
      <c r="AC229" s="10" t="s">
        <v>38</v>
      </c>
    </row>
    <row r="230">
      <c r="A230" s="7" t="s">
        <v>1187</v>
      </c>
      <c r="B230" s="7" t="s">
        <v>1188</v>
      </c>
      <c r="C230" s="7" t="s">
        <v>1189</v>
      </c>
      <c r="D230" s="7" t="s">
        <v>1190</v>
      </c>
      <c r="E230" s="7" t="s">
        <v>1191</v>
      </c>
      <c r="F230" s="7" t="s">
        <v>1192</v>
      </c>
      <c r="G230" s="7" t="s">
        <v>33</v>
      </c>
      <c r="H230" s="7" t="s">
        <v>34</v>
      </c>
      <c r="I230" s="9">
        <v>11215.0</v>
      </c>
      <c r="J230" s="7" t="s">
        <v>35</v>
      </c>
      <c r="N230" s="10" t="s">
        <v>36</v>
      </c>
      <c r="O230" s="10" t="s">
        <v>36</v>
      </c>
      <c r="Z230" s="7" t="s">
        <v>37</v>
      </c>
      <c r="AB230" s="7" t="s">
        <v>1193</v>
      </c>
      <c r="AC230" s="10" t="s">
        <v>38</v>
      </c>
    </row>
    <row r="231">
      <c r="A231" s="7" t="s">
        <v>1194</v>
      </c>
      <c r="B231" s="7" t="s">
        <v>958</v>
      </c>
      <c r="C231" s="11" t="str">
        <f>HYPERLINK("mailto:robertfgross@yahoo.com","robertfgross@yahoo.com")</f>
        <v>robertfgross@yahoo.com</v>
      </c>
      <c r="D231" s="7" t="s">
        <v>1195</v>
      </c>
      <c r="E231" s="7" t="s">
        <v>1196</v>
      </c>
      <c r="F231" s="7" t="s">
        <v>1197</v>
      </c>
      <c r="G231" s="7" t="s">
        <v>1198</v>
      </c>
      <c r="H231" s="7" t="s">
        <v>34</v>
      </c>
      <c r="I231" s="9">
        <v>14607.0</v>
      </c>
      <c r="J231" s="7" t="s">
        <v>35</v>
      </c>
      <c r="S231" s="10" t="s">
        <v>36</v>
      </c>
      <c r="Z231" s="7" t="s">
        <v>37</v>
      </c>
      <c r="AC231" s="10" t="s">
        <v>38</v>
      </c>
    </row>
    <row r="232">
      <c r="A232" s="7" t="s">
        <v>1199</v>
      </c>
      <c r="B232" s="7" t="s">
        <v>1200</v>
      </c>
      <c r="C232" s="7" t="s">
        <v>1201</v>
      </c>
      <c r="D232" s="7" t="s">
        <v>1202</v>
      </c>
      <c r="E232" s="7" t="s">
        <v>1203</v>
      </c>
      <c r="G232" s="7" t="s">
        <v>354</v>
      </c>
      <c r="H232" s="7" t="s">
        <v>205</v>
      </c>
      <c r="I232" s="9">
        <v>6902.0</v>
      </c>
      <c r="J232" s="7" t="s">
        <v>35</v>
      </c>
      <c r="R232" s="10" t="s">
        <v>36</v>
      </c>
      <c r="V232" s="19">
        <v>20.0</v>
      </c>
      <c r="Z232" s="7" t="s">
        <v>45</v>
      </c>
      <c r="AB232" s="7" t="s">
        <v>122</v>
      </c>
      <c r="AC232" s="10" t="s">
        <v>38</v>
      </c>
    </row>
    <row r="233">
      <c r="A233" s="7" t="s">
        <v>1204</v>
      </c>
      <c r="B233" s="7" t="s">
        <v>1205</v>
      </c>
      <c r="C233" s="7" t="s">
        <v>1206</v>
      </c>
      <c r="D233" s="7" t="s">
        <v>1207</v>
      </c>
      <c r="E233" s="7" t="s">
        <v>1208</v>
      </c>
      <c r="G233" s="7" t="s">
        <v>1209</v>
      </c>
      <c r="H233" s="7" t="s">
        <v>84</v>
      </c>
      <c r="I233" s="9">
        <v>8859.0</v>
      </c>
      <c r="J233" s="7" t="s">
        <v>35</v>
      </c>
      <c r="N233" s="10" t="s">
        <v>36</v>
      </c>
      <c r="Z233" s="7" t="s">
        <v>37</v>
      </c>
      <c r="AC233" s="10" t="s">
        <v>38</v>
      </c>
    </row>
    <row r="234">
      <c r="A234" s="7" t="s">
        <v>1210</v>
      </c>
      <c r="B234" s="7" t="s">
        <v>1211</v>
      </c>
      <c r="D234" s="7" t="s">
        <v>1212</v>
      </c>
      <c r="E234" s="7" t="s">
        <v>1213</v>
      </c>
      <c r="G234" s="7" t="s">
        <v>1214</v>
      </c>
      <c r="H234" s="7" t="s">
        <v>235</v>
      </c>
      <c r="I234" s="9">
        <v>11729.0</v>
      </c>
      <c r="J234" s="7" t="s">
        <v>35</v>
      </c>
      <c r="Z234" s="7" t="s">
        <v>241</v>
      </c>
      <c r="AC234" s="10" t="s">
        <v>38</v>
      </c>
    </row>
    <row r="235">
      <c r="A235" s="7" t="s">
        <v>1215</v>
      </c>
      <c r="B235" s="7" t="s">
        <v>1216</v>
      </c>
      <c r="C235" s="7" t="s">
        <v>1217</v>
      </c>
      <c r="D235" s="17" t="s">
        <v>1218</v>
      </c>
      <c r="E235" s="7" t="s">
        <v>1219</v>
      </c>
      <c r="F235" s="7" t="s">
        <v>1220</v>
      </c>
      <c r="G235" s="7" t="s">
        <v>34</v>
      </c>
      <c r="H235" s="7" t="s">
        <v>34</v>
      </c>
      <c r="I235" s="9">
        <v>10002.0</v>
      </c>
      <c r="J235" s="7" t="s">
        <v>35</v>
      </c>
      <c r="L235" s="7" t="s">
        <v>77</v>
      </c>
      <c r="P235" s="10" t="s">
        <v>36</v>
      </c>
      <c r="U235" s="13" t="s">
        <v>36</v>
      </c>
      <c r="Z235" s="7" t="s">
        <v>37</v>
      </c>
      <c r="AC235" s="10" t="s">
        <v>38</v>
      </c>
    </row>
    <row r="236">
      <c r="A236" s="7" t="s">
        <v>1221</v>
      </c>
      <c r="B236" s="7" t="s">
        <v>1205</v>
      </c>
      <c r="C236" s="8" t="str">
        <f>HYPERLINK("mailto:hancock.matthew@gmail.com","hancock.matthew@gmail.com")</f>
        <v>hancock.matthew@gmail.com</v>
      </c>
      <c r="D236" s="7" t="s">
        <v>1222</v>
      </c>
      <c r="E236" s="7" t="s">
        <v>1223</v>
      </c>
      <c r="F236" s="7" t="s">
        <v>1224</v>
      </c>
      <c r="G236" s="7" t="s">
        <v>33</v>
      </c>
      <c r="H236" s="7" t="s">
        <v>34</v>
      </c>
      <c r="I236" s="9">
        <v>11226.0</v>
      </c>
      <c r="J236" s="7" t="s">
        <v>35</v>
      </c>
      <c r="N236" s="10" t="s">
        <v>36</v>
      </c>
      <c r="O236" s="10" t="s">
        <v>36</v>
      </c>
      <c r="S236" s="10" t="s">
        <v>36</v>
      </c>
      <c r="Z236" s="7" t="s">
        <v>37</v>
      </c>
      <c r="AB236" s="7" t="s">
        <v>1225</v>
      </c>
      <c r="AC236" s="10" t="s">
        <v>38</v>
      </c>
    </row>
    <row r="237">
      <c r="A237" s="7" t="s">
        <v>1226</v>
      </c>
      <c r="B237" s="7" t="s">
        <v>1227</v>
      </c>
      <c r="C237" s="7" t="s">
        <v>1228</v>
      </c>
      <c r="D237" s="7" t="s">
        <v>1229</v>
      </c>
      <c r="Z237" s="7" t="s">
        <v>37</v>
      </c>
      <c r="AA237" s="7" t="s">
        <v>1230</v>
      </c>
      <c r="AB237" s="7" t="s">
        <v>505</v>
      </c>
      <c r="AC237" s="10" t="s">
        <v>38</v>
      </c>
    </row>
    <row r="238">
      <c r="A238" s="7" t="s">
        <v>1231</v>
      </c>
      <c r="B238" s="7" t="s">
        <v>1232</v>
      </c>
      <c r="C238" s="7" t="s">
        <v>1233</v>
      </c>
      <c r="D238" s="7" t="s">
        <v>1234</v>
      </c>
      <c r="M238" s="10" t="s">
        <v>36</v>
      </c>
      <c r="Z238" s="7" t="s">
        <v>37</v>
      </c>
      <c r="AC238" s="10" t="s">
        <v>38</v>
      </c>
    </row>
    <row r="239">
      <c r="A239" s="7" t="s">
        <v>1235</v>
      </c>
      <c r="B239" s="7" t="s">
        <v>1236</v>
      </c>
      <c r="D239" s="7" t="s">
        <v>1237</v>
      </c>
      <c r="E239" s="7" t="s">
        <v>1238</v>
      </c>
      <c r="G239" s="7" t="s">
        <v>1239</v>
      </c>
      <c r="H239" s="7" t="s">
        <v>1240</v>
      </c>
      <c r="I239" s="9">
        <v>20721.0</v>
      </c>
      <c r="J239" s="7" t="s">
        <v>35</v>
      </c>
      <c r="L239" s="7" t="s">
        <v>77</v>
      </c>
      <c r="Z239" s="7" t="s">
        <v>37</v>
      </c>
    </row>
    <row r="240">
      <c r="A240" s="7" t="s">
        <v>1241</v>
      </c>
      <c r="B240" s="7" t="s">
        <v>1242</v>
      </c>
      <c r="C240" s="11" t="str">
        <f>HYPERLINK("mailto:deadria.harrington@gmail.com","deadria.harrington@gmail.com")</f>
        <v>deadria.harrington@gmail.com</v>
      </c>
      <c r="D240" s="7" t="s">
        <v>1243</v>
      </c>
      <c r="E240" s="7" t="s">
        <v>1244</v>
      </c>
      <c r="F240" s="7" t="s">
        <v>1245</v>
      </c>
      <c r="G240" s="7" t="s">
        <v>34</v>
      </c>
      <c r="H240" s="7" t="s">
        <v>34</v>
      </c>
      <c r="I240" s="9">
        <v>10040.0</v>
      </c>
      <c r="J240" s="7" t="s">
        <v>35</v>
      </c>
      <c r="S240" s="10" t="s">
        <v>36</v>
      </c>
      <c r="Z240" s="7" t="s">
        <v>37</v>
      </c>
      <c r="AC240" s="10" t="s">
        <v>38</v>
      </c>
    </row>
    <row r="241">
      <c r="A241" s="7" t="s">
        <v>1246</v>
      </c>
      <c r="B241" s="7" t="s">
        <v>1247</v>
      </c>
      <c r="C241" s="11" t="str">
        <f>HYPERLINK("mailto:lucielharris@nyc.rr.com","lucielharris@nyc.rr.com")</f>
        <v>lucielharris@nyc.rr.com</v>
      </c>
      <c r="E241" s="7" t="s">
        <v>1248</v>
      </c>
      <c r="G241" s="7" t="s">
        <v>33</v>
      </c>
      <c r="H241" s="7" t="s">
        <v>34</v>
      </c>
      <c r="I241" s="9">
        <v>11215.0</v>
      </c>
      <c r="J241" s="7" t="s">
        <v>35</v>
      </c>
      <c r="X241" s="12">
        <v>30.0</v>
      </c>
      <c r="Z241" s="7" t="s">
        <v>45</v>
      </c>
      <c r="AC241" s="10" t="s">
        <v>38</v>
      </c>
    </row>
    <row r="242">
      <c r="A242" s="7" t="s">
        <v>1246</v>
      </c>
      <c r="B242" s="7" t="s">
        <v>1249</v>
      </c>
      <c r="C242" s="7" t="s">
        <v>1250</v>
      </c>
      <c r="D242" s="7" t="s">
        <v>1251</v>
      </c>
      <c r="E242" s="7" t="s">
        <v>1252</v>
      </c>
      <c r="G242" s="7" t="s">
        <v>1253</v>
      </c>
      <c r="H242" s="7" t="s">
        <v>1254</v>
      </c>
      <c r="I242" s="9" t="s">
        <v>1255</v>
      </c>
      <c r="J242" s="7" t="s">
        <v>1256</v>
      </c>
      <c r="N242" s="10" t="s">
        <v>36</v>
      </c>
      <c r="Z242" s="7" t="s">
        <v>37</v>
      </c>
      <c r="AC242" s="10" t="s">
        <v>38</v>
      </c>
    </row>
    <row r="243">
      <c r="A243" s="7" t="s">
        <v>1246</v>
      </c>
      <c r="B243" s="7" t="s">
        <v>1257</v>
      </c>
      <c r="C243" s="8" t="str">
        <f>HYPERLINK("mailto:mora.harris@gmail.com","mora.harris@gmail.com")</f>
        <v>mora.harris@gmail.com</v>
      </c>
      <c r="D243" s="7" t="s">
        <v>1258</v>
      </c>
      <c r="E243" s="7" t="s">
        <v>1259</v>
      </c>
      <c r="F243" s="7" t="s">
        <v>1260</v>
      </c>
      <c r="G243" s="7" t="s">
        <v>1261</v>
      </c>
      <c r="H243" s="7" t="s">
        <v>1262</v>
      </c>
      <c r="I243" s="9">
        <v>44074.0</v>
      </c>
      <c r="J243" s="7" t="s">
        <v>35</v>
      </c>
      <c r="W243" s="14">
        <v>20.0</v>
      </c>
      <c r="Z243" s="7" t="s">
        <v>186</v>
      </c>
      <c r="AC243" s="10" t="s">
        <v>38</v>
      </c>
    </row>
    <row r="244">
      <c r="A244" s="7" t="s">
        <v>1246</v>
      </c>
      <c r="B244" s="7" t="s">
        <v>1263</v>
      </c>
      <c r="C244" s="8" t="str">
        <f>HYPERLINK("mailto:jdharris@duke.edu","jdharris@duke.edu")</f>
        <v>jdharris@duke.edu</v>
      </c>
      <c r="D244" s="7" t="s">
        <v>1258</v>
      </c>
      <c r="E244" s="7" t="s">
        <v>1264</v>
      </c>
      <c r="G244" s="7" t="s">
        <v>876</v>
      </c>
      <c r="H244" s="7" t="s">
        <v>1265</v>
      </c>
      <c r="I244" s="9">
        <v>27707.0</v>
      </c>
      <c r="J244" s="7" t="s">
        <v>35</v>
      </c>
      <c r="Z244" s="7" t="s">
        <v>241</v>
      </c>
      <c r="AC244" s="10" t="s">
        <v>38</v>
      </c>
    </row>
    <row r="245">
      <c r="A245" s="7" t="s">
        <v>1266</v>
      </c>
      <c r="B245" s="7" t="s">
        <v>1267</v>
      </c>
      <c r="C245" s="8" t="str">
        <f>HYPERLINK("mailto:phartmanhaas@sbcglobal.net","phartmanhaas@sbcglobal.net")</f>
        <v>phartmanhaas@sbcglobal.net</v>
      </c>
      <c r="E245" s="7" t="s">
        <v>1268</v>
      </c>
      <c r="G245" s="7" t="s">
        <v>1269</v>
      </c>
      <c r="H245" s="7" t="s">
        <v>127</v>
      </c>
      <c r="I245" s="9">
        <v>91411.0</v>
      </c>
      <c r="J245" s="7" t="s">
        <v>35</v>
      </c>
      <c r="W245" s="14">
        <v>100.0</v>
      </c>
      <c r="Z245" s="7" t="s">
        <v>241</v>
      </c>
      <c r="AC245" s="10" t="s">
        <v>38</v>
      </c>
    </row>
    <row r="246">
      <c r="A246" s="7" t="s">
        <v>1270</v>
      </c>
      <c r="B246" s="7" t="s">
        <v>1271</v>
      </c>
      <c r="C246" s="7" t="s">
        <v>1272</v>
      </c>
      <c r="D246" s="7" t="s">
        <v>1273</v>
      </c>
      <c r="E246" s="7" t="s">
        <v>1274</v>
      </c>
      <c r="F246" s="7" t="s">
        <v>1275</v>
      </c>
      <c r="G246" s="7" t="s">
        <v>34</v>
      </c>
      <c r="H246" s="7" t="s">
        <v>34</v>
      </c>
      <c r="I246" s="9">
        <v>10009.0</v>
      </c>
      <c r="J246" s="7" t="s">
        <v>35</v>
      </c>
      <c r="N246" s="10" t="s">
        <v>36</v>
      </c>
      <c r="Z246" s="7" t="s">
        <v>37</v>
      </c>
      <c r="AC246" s="10" t="s">
        <v>38</v>
      </c>
    </row>
    <row r="247">
      <c r="A247" s="7" t="s">
        <v>1276</v>
      </c>
      <c r="B247" s="7" t="s">
        <v>774</v>
      </c>
      <c r="C247" s="7" t="s">
        <v>1277</v>
      </c>
      <c r="D247" s="7" t="s">
        <v>1278</v>
      </c>
      <c r="E247" s="7" t="s">
        <v>1279</v>
      </c>
      <c r="F247" s="7" t="s">
        <v>49</v>
      </c>
      <c r="G247" s="7" t="s">
        <v>34</v>
      </c>
      <c r="H247" s="7" t="s">
        <v>34</v>
      </c>
      <c r="I247" s="9">
        <v>10012.0</v>
      </c>
      <c r="J247" s="7" t="s">
        <v>35</v>
      </c>
      <c r="K247" s="7" t="s">
        <v>1280</v>
      </c>
      <c r="L247" s="7" t="s">
        <v>77</v>
      </c>
      <c r="Z247" s="7" t="s">
        <v>37</v>
      </c>
    </row>
    <row r="248">
      <c r="A248" s="7" t="s">
        <v>1281</v>
      </c>
      <c r="B248" s="7" t="s">
        <v>1282</v>
      </c>
      <c r="C248" s="7" t="s">
        <v>1283</v>
      </c>
      <c r="D248" s="7" t="s">
        <v>1284</v>
      </c>
      <c r="E248" s="7" t="s">
        <v>1285</v>
      </c>
      <c r="G248" s="7" t="s">
        <v>126</v>
      </c>
      <c r="H248" s="7" t="s">
        <v>127</v>
      </c>
      <c r="I248" s="9">
        <v>90019.0</v>
      </c>
      <c r="J248" s="7" t="s">
        <v>35</v>
      </c>
      <c r="L248" s="7" t="s">
        <v>50</v>
      </c>
      <c r="Z248" s="7" t="s">
        <v>37</v>
      </c>
    </row>
    <row r="249" hidden="1" customHeight="1">
      <c r="W249" s="21"/>
      <c r="AB249" s="7" t="s">
        <v>1286</v>
      </c>
    </row>
    <row r="250">
      <c r="A250" s="7" t="s">
        <v>1287</v>
      </c>
      <c r="B250" s="7" t="s">
        <v>1288</v>
      </c>
      <c r="C250" s="11" t="str">
        <f>HYPERLINK("mailto:drmheff@gmail.com","drmheff@gmail.com")</f>
        <v>drmheff@gmail.com</v>
      </c>
      <c r="D250" s="7" t="s">
        <v>1289</v>
      </c>
      <c r="E250" s="7" t="s">
        <v>1290</v>
      </c>
      <c r="G250" s="7" t="s">
        <v>1291</v>
      </c>
      <c r="H250" s="7" t="s">
        <v>881</v>
      </c>
      <c r="I250" s="9">
        <v>1602.0</v>
      </c>
      <c r="J250" s="7" t="s">
        <v>35</v>
      </c>
      <c r="S250" s="10" t="s">
        <v>36</v>
      </c>
      <c r="Z250" s="7" t="s">
        <v>37</v>
      </c>
      <c r="AC250" s="10" t="s">
        <v>38</v>
      </c>
    </row>
    <row r="251">
      <c r="A251" s="7" t="s">
        <v>1292</v>
      </c>
      <c r="B251" s="7" t="s">
        <v>1293</v>
      </c>
      <c r="C251" s="7" t="s">
        <v>1294</v>
      </c>
      <c r="D251" s="7" t="s">
        <v>1295</v>
      </c>
      <c r="E251" s="7" t="s">
        <v>1296</v>
      </c>
      <c r="G251" s="7" t="s">
        <v>1297</v>
      </c>
      <c r="H251" s="7" t="s">
        <v>1298</v>
      </c>
      <c r="I251" s="9">
        <v>48176.0</v>
      </c>
      <c r="J251" s="7" t="s">
        <v>35</v>
      </c>
      <c r="N251" s="10" t="s">
        <v>36</v>
      </c>
      <c r="Z251" s="7" t="s">
        <v>37</v>
      </c>
      <c r="AC251" s="10" t="s">
        <v>38</v>
      </c>
    </row>
    <row r="252">
      <c r="A252" s="7" t="s">
        <v>1299</v>
      </c>
      <c r="B252" s="7" t="s">
        <v>1300</v>
      </c>
      <c r="C252" s="8" t="str">
        <f>HYPERLINK("mailto:ellen.herman@am.jll.com","ellen.herman@am.jll.com")</f>
        <v>ellen.herman@am.jll.com</v>
      </c>
      <c r="D252" s="7" t="s">
        <v>1301</v>
      </c>
      <c r="E252" s="7" t="s">
        <v>1302</v>
      </c>
      <c r="F252" s="7" t="s">
        <v>1303</v>
      </c>
      <c r="G252" s="7" t="s">
        <v>34</v>
      </c>
      <c r="H252" s="7" t="s">
        <v>235</v>
      </c>
      <c r="I252" s="9">
        <v>10022.0</v>
      </c>
      <c r="J252" s="7" t="s">
        <v>35</v>
      </c>
      <c r="Z252" s="7" t="s">
        <v>37</v>
      </c>
      <c r="AC252" s="10" t="s">
        <v>38</v>
      </c>
    </row>
    <row r="253">
      <c r="A253" s="7" t="s">
        <v>1304</v>
      </c>
      <c r="B253" s="7" t="s">
        <v>1305</v>
      </c>
      <c r="X253" s="12">
        <v>30.0</v>
      </c>
      <c r="Y253" s="12">
        <v>100.0</v>
      </c>
      <c r="Z253" s="7" t="s">
        <v>97</v>
      </c>
      <c r="AA253" s="7" t="s">
        <v>159</v>
      </c>
      <c r="AC253" s="10" t="s">
        <v>38</v>
      </c>
    </row>
    <row r="254">
      <c r="A254" s="7" t="s">
        <v>1306</v>
      </c>
      <c r="B254" s="7" t="s">
        <v>1307</v>
      </c>
      <c r="C254" s="7" t="s">
        <v>1308</v>
      </c>
      <c r="D254" s="7" t="s">
        <v>1309</v>
      </c>
      <c r="E254" s="7" t="s">
        <v>1310</v>
      </c>
      <c r="F254" s="7" t="s">
        <v>1311</v>
      </c>
      <c r="G254" s="7" t="s">
        <v>34</v>
      </c>
      <c r="H254" s="7" t="s">
        <v>34</v>
      </c>
      <c r="I254" s="9">
        <v>10009.0</v>
      </c>
      <c r="J254" s="7" t="s">
        <v>35</v>
      </c>
      <c r="L254" s="7" t="s">
        <v>77</v>
      </c>
      <c r="Z254" s="7" t="s">
        <v>37</v>
      </c>
    </row>
    <row r="255">
      <c r="A255" s="7" t="s">
        <v>1306</v>
      </c>
      <c r="B255" s="7" t="s">
        <v>1312</v>
      </c>
      <c r="C255" s="8" t="str">
        <f>HYPERLINK("mailto:info.nathanherrera@gmail.com","info.nathanherrera@gmail.com")</f>
        <v>info.nathanherrera@gmail.com</v>
      </c>
      <c r="D255" s="7" t="s">
        <v>1313</v>
      </c>
      <c r="E255" s="7" t="s">
        <v>1314</v>
      </c>
      <c r="F255" s="7" t="s">
        <v>1315</v>
      </c>
      <c r="G255" s="7" t="s">
        <v>33</v>
      </c>
      <c r="H255" s="7" t="s">
        <v>34</v>
      </c>
      <c r="I255" s="9">
        <v>11211.0</v>
      </c>
      <c r="J255" s="7" t="s">
        <v>35</v>
      </c>
      <c r="S255" s="10" t="s">
        <v>36</v>
      </c>
      <c r="Z255" s="7" t="s">
        <v>37</v>
      </c>
      <c r="AC255" s="10" t="s">
        <v>38</v>
      </c>
    </row>
    <row r="256">
      <c r="A256" s="7" t="s">
        <v>1316</v>
      </c>
      <c r="B256" s="7" t="s">
        <v>1317</v>
      </c>
      <c r="C256" s="8" t="str">
        <f>HYPERLINK("mailto:clarachess@gmail.com","clarachess@gmail.com")</f>
        <v>clarachess@gmail.com</v>
      </c>
      <c r="D256" s="7" t="s">
        <v>1318</v>
      </c>
      <c r="E256" s="7" t="s">
        <v>1319</v>
      </c>
      <c r="G256" s="7" t="s">
        <v>1320</v>
      </c>
      <c r="H256" s="7" t="s">
        <v>34</v>
      </c>
      <c r="I256" s="9">
        <v>11222.0</v>
      </c>
      <c r="J256" s="7" t="s">
        <v>35</v>
      </c>
      <c r="S256" s="10" t="s">
        <v>36</v>
      </c>
      <c r="Z256" s="7" t="s">
        <v>37</v>
      </c>
      <c r="AC256" s="10" t="s">
        <v>38</v>
      </c>
    </row>
    <row r="257">
      <c r="A257" s="7" t="s">
        <v>1321</v>
      </c>
      <c r="B257" s="7" t="s">
        <v>1322</v>
      </c>
      <c r="D257" s="7" t="s">
        <v>1323</v>
      </c>
      <c r="E257" s="7" t="s">
        <v>1324</v>
      </c>
      <c r="F257" s="7" t="s">
        <v>1325</v>
      </c>
      <c r="G257" s="7" t="s">
        <v>34</v>
      </c>
      <c r="H257" s="7" t="s">
        <v>34</v>
      </c>
      <c r="I257" s="9">
        <v>10001.0</v>
      </c>
      <c r="J257" s="7" t="s">
        <v>35</v>
      </c>
      <c r="L257" s="7" t="s">
        <v>50</v>
      </c>
      <c r="Z257" s="7" t="s">
        <v>37</v>
      </c>
    </row>
    <row r="258">
      <c r="A258" s="7" t="s">
        <v>1326</v>
      </c>
      <c r="B258" s="7" t="s">
        <v>1327</v>
      </c>
      <c r="C258" s="7" t="s">
        <v>1328</v>
      </c>
      <c r="D258" s="7" t="s">
        <v>1329</v>
      </c>
      <c r="E258" s="7" t="s">
        <v>1330</v>
      </c>
      <c r="F258" s="7" t="s">
        <v>1331</v>
      </c>
      <c r="G258" s="7" t="s">
        <v>33</v>
      </c>
      <c r="H258" s="7" t="s">
        <v>34</v>
      </c>
      <c r="I258" s="9">
        <v>11238.0</v>
      </c>
      <c r="J258" s="7" t="s">
        <v>35</v>
      </c>
      <c r="Z258" s="7" t="s">
        <v>37</v>
      </c>
      <c r="AA258" s="7" t="s">
        <v>1332</v>
      </c>
      <c r="AB258" s="7" t="s">
        <v>505</v>
      </c>
      <c r="AC258" s="10" t="s">
        <v>38</v>
      </c>
    </row>
    <row r="259">
      <c r="A259" s="7" t="s">
        <v>1333</v>
      </c>
      <c r="B259" s="7" t="s">
        <v>410</v>
      </c>
      <c r="C259" s="7" t="s">
        <v>1334</v>
      </c>
      <c r="D259" s="7" t="s">
        <v>1335</v>
      </c>
      <c r="L259" s="7" t="s">
        <v>50</v>
      </c>
      <c r="V259" s="19">
        <v>20.0</v>
      </c>
      <c r="W259" s="12">
        <v>70.0</v>
      </c>
      <c r="Z259" s="7" t="s">
        <v>45</v>
      </c>
      <c r="AC259" s="10" t="s">
        <v>38</v>
      </c>
    </row>
    <row r="260">
      <c r="A260" s="7" t="s">
        <v>1336</v>
      </c>
      <c r="B260" s="7" t="s">
        <v>410</v>
      </c>
      <c r="C260" s="7" t="s">
        <v>1337</v>
      </c>
      <c r="D260" s="7" t="s">
        <v>1338</v>
      </c>
      <c r="E260" s="7" t="s">
        <v>1339</v>
      </c>
      <c r="F260" s="7" t="s">
        <v>1340</v>
      </c>
      <c r="G260" s="7" t="s">
        <v>34</v>
      </c>
      <c r="H260" s="7" t="s">
        <v>34</v>
      </c>
      <c r="I260" s="9">
        <v>10121.0</v>
      </c>
      <c r="J260" s="7" t="s">
        <v>35</v>
      </c>
      <c r="L260" s="7" t="s">
        <v>77</v>
      </c>
      <c r="M260" s="10" t="s">
        <v>36</v>
      </c>
      <c r="Z260" s="7" t="s">
        <v>37</v>
      </c>
      <c r="AC260" s="10" t="s">
        <v>38</v>
      </c>
    </row>
    <row r="261">
      <c r="A261" s="7" t="s">
        <v>1341</v>
      </c>
      <c r="B261" s="7" t="s">
        <v>1342</v>
      </c>
      <c r="C261" s="7" t="s">
        <v>1343</v>
      </c>
      <c r="D261" s="7" t="s">
        <v>1344</v>
      </c>
      <c r="E261" s="7" t="s">
        <v>1345</v>
      </c>
      <c r="F261" s="7" t="s">
        <v>1346</v>
      </c>
      <c r="G261" s="7" t="s">
        <v>34</v>
      </c>
      <c r="H261" s="7" t="s">
        <v>34</v>
      </c>
      <c r="I261" s="9">
        <v>10011.0</v>
      </c>
      <c r="J261" s="7" t="s">
        <v>35</v>
      </c>
      <c r="M261" s="10" t="s">
        <v>36</v>
      </c>
      <c r="Z261" s="7" t="s">
        <v>37</v>
      </c>
      <c r="AC261" s="10" t="s">
        <v>38</v>
      </c>
    </row>
    <row r="262">
      <c r="A262" s="7" t="s">
        <v>1347</v>
      </c>
      <c r="B262" s="7" t="s">
        <v>277</v>
      </c>
      <c r="C262" s="7" t="s">
        <v>1348</v>
      </c>
      <c r="D262" s="7" t="s">
        <v>1349</v>
      </c>
      <c r="E262" s="7" t="s">
        <v>1350</v>
      </c>
      <c r="F262" s="7" t="s">
        <v>1351</v>
      </c>
      <c r="G262" s="7" t="s">
        <v>34</v>
      </c>
      <c r="H262" s="7" t="s">
        <v>34</v>
      </c>
      <c r="I262" s="9">
        <v>10012.0</v>
      </c>
      <c r="J262" s="7" t="s">
        <v>35</v>
      </c>
      <c r="L262" s="7" t="s">
        <v>77</v>
      </c>
      <c r="Z262" s="7" t="s">
        <v>37</v>
      </c>
    </row>
    <row r="263">
      <c r="A263" s="7" t="s">
        <v>1352</v>
      </c>
      <c r="B263" s="7" t="s">
        <v>1353</v>
      </c>
      <c r="C263" s="7" t="s">
        <v>1354</v>
      </c>
      <c r="D263" s="7" t="s">
        <v>1355</v>
      </c>
      <c r="E263" s="7" t="s">
        <v>1356</v>
      </c>
      <c r="G263" s="7" t="s">
        <v>1357</v>
      </c>
      <c r="H263" s="7" t="s">
        <v>558</v>
      </c>
      <c r="I263" s="9">
        <v>55116.0</v>
      </c>
      <c r="J263" s="7" t="s">
        <v>35</v>
      </c>
      <c r="Z263" s="7" t="s">
        <v>37</v>
      </c>
      <c r="AA263" s="7" t="s">
        <v>186</v>
      </c>
      <c r="AB263" s="7" t="s">
        <v>1358</v>
      </c>
      <c r="AC263" s="10" t="s">
        <v>38</v>
      </c>
    </row>
    <row r="264">
      <c r="A264" s="7" t="s">
        <v>1352</v>
      </c>
      <c r="B264" s="7" t="s">
        <v>1359</v>
      </c>
      <c r="C264" s="7" t="s">
        <v>1360</v>
      </c>
      <c r="D264" s="7" t="s">
        <v>1361</v>
      </c>
      <c r="E264" s="7" t="s">
        <v>1356</v>
      </c>
      <c r="G264" s="7" t="s">
        <v>1357</v>
      </c>
      <c r="H264" s="7" t="s">
        <v>558</v>
      </c>
      <c r="I264" s="9">
        <v>55116.0</v>
      </c>
      <c r="J264" s="7" t="s">
        <v>35</v>
      </c>
      <c r="Z264" s="7" t="s">
        <v>37</v>
      </c>
      <c r="AB264" s="7" t="s">
        <v>1362</v>
      </c>
      <c r="AC264" s="10" t="s">
        <v>38</v>
      </c>
    </row>
    <row r="265">
      <c r="A265" s="7" t="s">
        <v>1363</v>
      </c>
      <c r="B265" s="7" t="s">
        <v>1364</v>
      </c>
      <c r="C265" s="8" t="str">
        <f>HYPERLINK("mailto:alisajhoughton@gmail.com","alisajhoughton@gmail.com")</f>
        <v>alisajhoughton@gmail.com</v>
      </c>
      <c r="D265" s="7" t="s">
        <v>1365</v>
      </c>
      <c r="E265" s="7" t="s">
        <v>1366</v>
      </c>
      <c r="G265" s="7" t="s">
        <v>1367</v>
      </c>
      <c r="H265" s="7" t="s">
        <v>127</v>
      </c>
      <c r="I265" s="9">
        <v>91436.0</v>
      </c>
      <c r="J265" s="7" t="s">
        <v>35</v>
      </c>
      <c r="S265" s="10" t="s">
        <v>36</v>
      </c>
      <c r="Z265" s="7" t="s">
        <v>37</v>
      </c>
      <c r="AC265" s="10" t="s">
        <v>38</v>
      </c>
    </row>
    <row r="266">
      <c r="A266" s="7" t="s">
        <v>1368</v>
      </c>
      <c r="B266" s="7" t="s">
        <v>1369</v>
      </c>
      <c r="X266" s="12">
        <v>2.0</v>
      </c>
      <c r="Z266" s="7" t="s">
        <v>45</v>
      </c>
    </row>
    <row r="267">
      <c r="A267" s="7" t="s">
        <v>1370</v>
      </c>
      <c r="B267" s="7" t="s">
        <v>410</v>
      </c>
      <c r="D267" s="7" t="s">
        <v>1371</v>
      </c>
      <c r="E267" s="7" t="s">
        <v>1372</v>
      </c>
      <c r="G267" s="7" t="s">
        <v>1373</v>
      </c>
      <c r="H267" s="7" t="s">
        <v>1059</v>
      </c>
      <c r="I267" s="9">
        <v>98110.0</v>
      </c>
      <c r="J267" s="7" t="s">
        <v>35</v>
      </c>
      <c r="Z267" s="7" t="s">
        <v>37</v>
      </c>
      <c r="AB267" s="7" t="s">
        <v>1374</v>
      </c>
      <c r="AC267" s="10" t="s">
        <v>38</v>
      </c>
    </row>
    <row r="268">
      <c r="A268" s="7" t="s">
        <v>1370</v>
      </c>
      <c r="B268" s="7" t="s">
        <v>648</v>
      </c>
      <c r="C268" s="7" t="s">
        <v>1375</v>
      </c>
      <c r="D268" s="7" t="s">
        <v>1376</v>
      </c>
      <c r="E268" s="7" t="s">
        <v>1377</v>
      </c>
      <c r="F268" s="7" t="s">
        <v>1378</v>
      </c>
      <c r="G268" s="7" t="s">
        <v>33</v>
      </c>
      <c r="H268" s="7" t="s">
        <v>34</v>
      </c>
      <c r="I268" s="9">
        <v>11238.0</v>
      </c>
      <c r="J268" s="7" t="s">
        <v>35</v>
      </c>
      <c r="W268" s="12">
        <v>1734.0</v>
      </c>
      <c r="Z268" s="7" t="s">
        <v>97</v>
      </c>
      <c r="AA268" s="7" t="s">
        <v>1379</v>
      </c>
    </row>
    <row r="269">
      <c r="A269" s="7" t="s">
        <v>1380</v>
      </c>
      <c r="B269" s="7" t="s">
        <v>1381</v>
      </c>
      <c r="C269" s="7" t="s">
        <v>1382</v>
      </c>
      <c r="D269" s="7" t="s">
        <v>1383</v>
      </c>
      <c r="E269" s="7" t="s">
        <v>1384</v>
      </c>
      <c r="F269" s="7" t="s">
        <v>1385</v>
      </c>
      <c r="G269" s="7" t="s">
        <v>1386</v>
      </c>
      <c r="H269" s="7" t="s">
        <v>84</v>
      </c>
      <c r="I269" s="9">
        <v>7102.0</v>
      </c>
      <c r="J269" s="7" t="s">
        <v>35</v>
      </c>
      <c r="N269" s="10" t="s">
        <v>36</v>
      </c>
      <c r="W269" s="14">
        <v>20.0</v>
      </c>
      <c r="Z269" s="7" t="s">
        <v>37</v>
      </c>
      <c r="AC269" s="10" t="s">
        <v>38</v>
      </c>
    </row>
    <row r="270">
      <c r="A270" s="7" t="s">
        <v>1387</v>
      </c>
      <c r="B270" s="7" t="s">
        <v>507</v>
      </c>
      <c r="C270" s="7" t="s">
        <v>1388</v>
      </c>
      <c r="D270" s="7" t="s">
        <v>1389</v>
      </c>
      <c r="E270" s="7" t="s">
        <v>1390</v>
      </c>
      <c r="G270" s="7" t="s">
        <v>1391</v>
      </c>
      <c r="H270" s="7" t="s">
        <v>34</v>
      </c>
      <c r="I270" s="9">
        <v>10530.0</v>
      </c>
      <c r="J270" s="7" t="s">
        <v>35</v>
      </c>
      <c r="N270" s="10" t="s">
        <v>36</v>
      </c>
      <c r="Z270" s="7" t="s">
        <v>37</v>
      </c>
      <c r="AC270" s="10" t="s">
        <v>38</v>
      </c>
    </row>
    <row r="271">
      <c r="A271" s="7" t="s">
        <v>1392</v>
      </c>
      <c r="B271" s="7" t="s">
        <v>1393</v>
      </c>
      <c r="C271" s="8" t="str">
        <f>HYPERLINK("mailto:lhj216@nyu.edu","lhj216@nyu.edu")</f>
        <v>lhj216@nyu.edu</v>
      </c>
      <c r="D271" s="7" t="s">
        <v>1394</v>
      </c>
      <c r="E271" s="7" t="s">
        <v>1395</v>
      </c>
      <c r="F271" s="7" t="s">
        <v>1396</v>
      </c>
      <c r="G271" s="7" t="s">
        <v>34</v>
      </c>
      <c r="H271" s="7" t="s">
        <v>235</v>
      </c>
      <c r="I271" s="9">
        <v>10038.0</v>
      </c>
      <c r="J271" s="7" t="s">
        <v>35</v>
      </c>
      <c r="U271" s="13" t="s">
        <v>36</v>
      </c>
      <c r="Z271" s="7" t="s">
        <v>186</v>
      </c>
      <c r="AC271" s="10" t="s">
        <v>38</v>
      </c>
    </row>
    <row r="272">
      <c r="A272" s="7" t="s">
        <v>1397</v>
      </c>
      <c r="B272" s="7" t="s">
        <v>1398</v>
      </c>
      <c r="C272" s="8" t="str">
        <f>HYPERLINK("mailto:kathleen.e.jacobs@gmail.com","kathleen.e.jacobs@gmail.com")</f>
        <v>kathleen.e.jacobs@gmail.com</v>
      </c>
      <c r="D272" s="7" t="s">
        <v>1399</v>
      </c>
      <c r="E272" s="7" t="s">
        <v>1400</v>
      </c>
      <c r="F272" s="7" t="s">
        <v>1401</v>
      </c>
      <c r="G272" s="7" t="s">
        <v>34</v>
      </c>
      <c r="H272" s="7" t="s">
        <v>34</v>
      </c>
      <c r="I272" s="9">
        <v>10013.0</v>
      </c>
      <c r="J272" s="7" t="s">
        <v>35</v>
      </c>
      <c r="S272" s="10" t="s">
        <v>36</v>
      </c>
      <c r="V272" s="19">
        <v>10.0</v>
      </c>
      <c r="Z272" s="7" t="s">
        <v>45</v>
      </c>
      <c r="AC272" s="10" t="s">
        <v>38</v>
      </c>
    </row>
    <row r="273">
      <c r="A273" s="7" t="s">
        <v>1402</v>
      </c>
      <c r="B273" s="7" t="s">
        <v>1403</v>
      </c>
      <c r="C273" s="7" t="s">
        <v>1404</v>
      </c>
      <c r="D273" s="7" t="s">
        <v>1405</v>
      </c>
      <c r="E273" s="7" t="s">
        <v>1406</v>
      </c>
      <c r="G273" s="7" t="s">
        <v>126</v>
      </c>
      <c r="H273" s="7" t="s">
        <v>127</v>
      </c>
      <c r="I273" s="9">
        <v>90045.0</v>
      </c>
      <c r="J273" s="7" t="s">
        <v>35</v>
      </c>
      <c r="L273" s="7" t="s">
        <v>50</v>
      </c>
      <c r="Z273" s="7" t="s">
        <v>37</v>
      </c>
    </row>
    <row r="274">
      <c r="A274" s="7" t="s">
        <v>1407</v>
      </c>
      <c r="B274" s="7" t="s">
        <v>1408</v>
      </c>
      <c r="C274" s="8" t="str">
        <f>HYPERLINK("mailto:JLJaski@aol.com","JLJaski@aol.com")</f>
        <v>JLJaski@aol.com</v>
      </c>
      <c r="D274" s="7" t="s">
        <v>1409</v>
      </c>
      <c r="E274" s="7" t="s">
        <v>1410</v>
      </c>
      <c r="F274" s="7" t="s">
        <v>1411</v>
      </c>
      <c r="G274" s="7" t="s">
        <v>34</v>
      </c>
      <c r="H274" s="7" t="s">
        <v>34</v>
      </c>
      <c r="I274" s="9">
        <v>10021.0</v>
      </c>
      <c r="J274" s="7" t="s">
        <v>35</v>
      </c>
      <c r="S274" s="10" t="s">
        <v>36</v>
      </c>
      <c r="T274" s="10" t="s">
        <v>36</v>
      </c>
      <c r="Z274" s="7" t="s">
        <v>37</v>
      </c>
      <c r="AC274" s="10" t="s">
        <v>38</v>
      </c>
    </row>
    <row r="275">
      <c r="A275" s="7" t="s">
        <v>1412</v>
      </c>
      <c r="B275" s="7" t="s">
        <v>1413</v>
      </c>
      <c r="C275" s="7" t="s">
        <v>1414</v>
      </c>
      <c r="D275" s="7" t="s">
        <v>1415</v>
      </c>
      <c r="E275" s="7" t="s">
        <v>1416</v>
      </c>
      <c r="G275" s="7" t="s">
        <v>34</v>
      </c>
      <c r="H275" s="7" t="s">
        <v>34</v>
      </c>
      <c r="I275" s="9">
        <v>10002.0</v>
      </c>
      <c r="J275" s="7" t="s">
        <v>35</v>
      </c>
      <c r="M275" s="10" t="s">
        <v>36</v>
      </c>
      <c r="Z275" s="7" t="s">
        <v>37</v>
      </c>
      <c r="AC275" s="10" t="s">
        <v>38</v>
      </c>
    </row>
    <row r="276">
      <c r="A276" s="7" t="s">
        <v>1417</v>
      </c>
      <c r="B276" s="7" t="s">
        <v>103</v>
      </c>
      <c r="C276" s="7" t="s">
        <v>1418</v>
      </c>
      <c r="E276" s="7" t="s">
        <v>1419</v>
      </c>
      <c r="G276" s="7" t="s">
        <v>1047</v>
      </c>
      <c r="H276" s="7" t="s">
        <v>127</v>
      </c>
      <c r="I276" s="9">
        <v>94117.0</v>
      </c>
      <c r="J276" s="7" t="s">
        <v>35</v>
      </c>
      <c r="W276" s="12">
        <v>4050.0</v>
      </c>
      <c r="Z276" s="7" t="s">
        <v>97</v>
      </c>
      <c r="AB276" s="7" t="s">
        <v>1420</v>
      </c>
      <c r="AC276" s="10" t="s">
        <v>38</v>
      </c>
    </row>
    <row r="277">
      <c r="A277" s="7" t="s">
        <v>1421</v>
      </c>
      <c r="B277" s="7" t="s">
        <v>1422</v>
      </c>
      <c r="C277" s="11" t="str">
        <f>HYPERLINK("mailto:I.jirasek@australiacouncil.gov.au","I.jirasek@australiacouncil.gov.au")</f>
        <v>I.jirasek@australiacouncil.gov.au</v>
      </c>
      <c r="D277" s="7" t="s">
        <v>1423</v>
      </c>
      <c r="E277" s="7" t="s">
        <v>1424</v>
      </c>
      <c r="G277" s="7" t="s">
        <v>1425</v>
      </c>
      <c r="H277" s="7" t="s">
        <v>468</v>
      </c>
      <c r="I277" s="9">
        <v>2010.0</v>
      </c>
      <c r="J277" s="7" t="s">
        <v>469</v>
      </c>
      <c r="S277" s="10" t="s">
        <v>36</v>
      </c>
      <c r="Z277" s="7" t="s">
        <v>37</v>
      </c>
      <c r="AC277" s="10" t="s">
        <v>38</v>
      </c>
    </row>
    <row r="278" hidden="1" customHeight="1"/>
    <row r="279">
      <c r="A279" s="7" t="s">
        <v>1426</v>
      </c>
      <c r="B279" s="7" t="s">
        <v>1300</v>
      </c>
      <c r="C279" s="7" t="s">
        <v>1427</v>
      </c>
      <c r="D279" s="7" t="s">
        <v>1428</v>
      </c>
      <c r="E279" s="7" t="s">
        <v>1429</v>
      </c>
      <c r="G279" s="7" t="s">
        <v>1430</v>
      </c>
      <c r="H279" s="7" t="s">
        <v>68</v>
      </c>
      <c r="I279" s="9">
        <v>19610.0</v>
      </c>
      <c r="J279" s="7" t="s">
        <v>35</v>
      </c>
      <c r="N279" s="10" t="s">
        <v>36</v>
      </c>
      <c r="Z279" s="7" t="s">
        <v>37</v>
      </c>
      <c r="AC279" s="10" t="s">
        <v>38</v>
      </c>
    </row>
    <row r="280">
      <c r="A280" s="7" t="s">
        <v>1426</v>
      </c>
      <c r="B280" s="7" t="s">
        <v>1300</v>
      </c>
      <c r="C280" s="11" t="str">
        <f>HYPERLINK("mailto:Joffrede@gmail.com","Joffrede@gmail.com")</f>
        <v>Joffrede@gmail.com</v>
      </c>
      <c r="D280" s="7" t="s">
        <v>1431</v>
      </c>
      <c r="E280" s="7" t="s">
        <v>1429</v>
      </c>
      <c r="G280" s="7" t="s">
        <v>1430</v>
      </c>
      <c r="H280" s="7" t="s">
        <v>68</v>
      </c>
      <c r="I280" s="9">
        <v>19610.0</v>
      </c>
      <c r="J280" s="7" t="s">
        <v>35</v>
      </c>
      <c r="S280" s="10" t="s">
        <v>36</v>
      </c>
      <c r="Z280" s="7" t="s">
        <v>37</v>
      </c>
      <c r="AC280" s="10" t="s">
        <v>38</v>
      </c>
    </row>
    <row r="281">
      <c r="A281" s="7" t="s">
        <v>226</v>
      </c>
      <c r="B281" s="7" t="s">
        <v>1432</v>
      </c>
      <c r="C281" s="11" t="str">
        <f>HYPERLINK("mailto:jjohn315@hotmail.com","jjohn315@hotmail.com")</f>
        <v>jjohn315@hotmail.com</v>
      </c>
      <c r="D281" s="7">
        <v>6.1412338085E10</v>
      </c>
      <c r="E281" s="7" t="s">
        <v>1433</v>
      </c>
      <c r="G281" s="7" t="s">
        <v>34</v>
      </c>
      <c r="H281" s="7" t="s">
        <v>34</v>
      </c>
      <c r="I281" s="9">
        <v>10022.0</v>
      </c>
      <c r="J281" s="7" t="s">
        <v>35</v>
      </c>
      <c r="S281" s="10" t="s">
        <v>36</v>
      </c>
      <c r="Z281" s="7" t="s">
        <v>37</v>
      </c>
      <c r="AC281" s="10" t="s">
        <v>38</v>
      </c>
    </row>
    <row r="282">
      <c r="A282" s="7" t="s">
        <v>1434</v>
      </c>
      <c r="B282" s="7" t="s">
        <v>172</v>
      </c>
      <c r="C282" s="7" t="s">
        <v>1435</v>
      </c>
      <c r="D282" s="17" t="s">
        <v>1436</v>
      </c>
      <c r="E282" s="7" t="s">
        <v>1437</v>
      </c>
      <c r="G282" s="7" t="s">
        <v>1438</v>
      </c>
      <c r="I282" s="9">
        <v>3113.0</v>
      </c>
      <c r="J282" s="7" t="s">
        <v>469</v>
      </c>
      <c r="K282" s="7" t="s">
        <v>1439</v>
      </c>
      <c r="L282" s="16"/>
      <c r="Z282" s="7" t="s">
        <v>37</v>
      </c>
    </row>
    <row r="283">
      <c r="A283" s="7" t="s">
        <v>1440</v>
      </c>
      <c r="B283" s="7" t="s">
        <v>373</v>
      </c>
      <c r="C283" s="7" t="s">
        <v>1441</v>
      </c>
      <c r="D283" s="7" t="s">
        <v>1442</v>
      </c>
      <c r="E283" s="7" t="s">
        <v>1443</v>
      </c>
      <c r="F283" s="7" t="s">
        <v>806</v>
      </c>
      <c r="G283" s="7" t="s">
        <v>33</v>
      </c>
      <c r="H283" s="7" t="s">
        <v>34</v>
      </c>
      <c r="I283" s="9">
        <v>11211.0</v>
      </c>
      <c r="J283" s="7" t="s">
        <v>35</v>
      </c>
      <c r="N283" s="10" t="s">
        <v>36</v>
      </c>
      <c r="Z283" s="7" t="s">
        <v>37</v>
      </c>
      <c r="AC283" s="10" t="s">
        <v>38</v>
      </c>
    </row>
    <row r="284">
      <c r="A284" s="7" t="s">
        <v>1440</v>
      </c>
      <c r="B284" s="7" t="s">
        <v>1444</v>
      </c>
      <c r="C284" s="8" t="str">
        <f>HYPERLINK("mailto:nellietinder@yahoo.com","nellietinder@yahoo.com")</f>
        <v>nellietinder@yahoo.com</v>
      </c>
      <c r="D284" s="7" t="s">
        <v>1442</v>
      </c>
      <c r="E284" s="7" t="s">
        <v>1445</v>
      </c>
      <c r="F284" s="7" t="s">
        <v>806</v>
      </c>
      <c r="G284" s="7" t="s">
        <v>33</v>
      </c>
      <c r="H284" s="7" t="s">
        <v>235</v>
      </c>
      <c r="I284" s="9">
        <v>11238.0</v>
      </c>
      <c r="J284" s="7" t="s">
        <v>35</v>
      </c>
      <c r="T284" s="10" t="s">
        <v>36</v>
      </c>
      <c r="Z284" s="7" t="s">
        <v>37</v>
      </c>
      <c r="AC284" s="10" t="s">
        <v>38</v>
      </c>
    </row>
    <row r="285" hidden="1" customHeight="1"/>
    <row r="286">
      <c r="A286" s="7" t="s">
        <v>1446</v>
      </c>
      <c r="B286" s="7" t="s">
        <v>1447</v>
      </c>
      <c r="C286" s="7" t="s">
        <v>1448</v>
      </c>
      <c r="D286" s="7" t="s">
        <v>1449</v>
      </c>
      <c r="E286" s="7" t="s">
        <v>1450</v>
      </c>
      <c r="F286" s="7" t="s">
        <v>1451</v>
      </c>
      <c r="G286" s="7" t="s">
        <v>33</v>
      </c>
      <c r="H286" s="7" t="s">
        <v>34</v>
      </c>
      <c r="I286" s="9">
        <v>11226.0</v>
      </c>
      <c r="J286" s="7" t="s">
        <v>35</v>
      </c>
      <c r="O286" s="10" t="s">
        <v>36</v>
      </c>
      <c r="Z286" s="7" t="s">
        <v>37</v>
      </c>
      <c r="AC286" s="10" t="s">
        <v>38</v>
      </c>
    </row>
    <row r="287">
      <c r="A287" s="7" t="s">
        <v>1446</v>
      </c>
      <c r="B287" s="7" t="s">
        <v>1452</v>
      </c>
      <c r="C287" s="7" t="s">
        <v>1453</v>
      </c>
      <c r="D287" s="7" t="s">
        <v>1454</v>
      </c>
      <c r="E287" s="7" t="s">
        <v>1455</v>
      </c>
      <c r="F287" s="7" t="s">
        <v>1456</v>
      </c>
      <c r="G287" s="7" t="s">
        <v>34</v>
      </c>
      <c r="H287" s="7" t="s">
        <v>34</v>
      </c>
      <c r="I287" s="9">
        <v>10019.0</v>
      </c>
      <c r="J287" s="7" t="s">
        <v>35</v>
      </c>
      <c r="O287" s="10" t="s">
        <v>36</v>
      </c>
      <c r="T287" s="10" t="s">
        <v>36</v>
      </c>
      <c r="Z287" s="7" t="s">
        <v>37</v>
      </c>
      <c r="AC287" s="10" t="s">
        <v>38</v>
      </c>
    </row>
    <row r="288">
      <c r="A288" s="7" t="s">
        <v>1446</v>
      </c>
      <c r="B288" s="7" t="s">
        <v>1452</v>
      </c>
      <c r="C288" s="8" t="str">
        <f>HYPERLINK("mailto:jurgenjones@gmail.com","jurgenjones@gmail.com")</f>
        <v>jurgenjones@gmail.com</v>
      </c>
      <c r="D288" s="7" t="s">
        <v>1457</v>
      </c>
      <c r="E288" s="7" t="s">
        <v>1455</v>
      </c>
      <c r="F288" s="7" t="s">
        <v>1456</v>
      </c>
      <c r="G288" s="7" t="s">
        <v>34</v>
      </c>
      <c r="H288" s="7" t="s">
        <v>34</v>
      </c>
      <c r="I288" s="9">
        <v>10019.0</v>
      </c>
      <c r="J288" s="7" t="s">
        <v>35</v>
      </c>
      <c r="S288" s="10" t="s">
        <v>36</v>
      </c>
      <c r="Z288" s="7" t="s">
        <v>37</v>
      </c>
      <c r="AC288" s="10" t="s">
        <v>38</v>
      </c>
    </row>
    <row r="289">
      <c r="A289" s="7" t="s">
        <v>1446</v>
      </c>
      <c r="B289" s="7" t="s">
        <v>1458</v>
      </c>
      <c r="C289" s="8" t="str">
        <f>HYPERLINK("mailto:trevjones00@gmail.com","trevjones00@gmail.com")</f>
        <v>trevjones00@gmail.com</v>
      </c>
      <c r="D289" s="7" t="s">
        <v>1459</v>
      </c>
      <c r="E289" s="7" t="s">
        <v>1460</v>
      </c>
      <c r="G289" s="7" t="s">
        <v>1461</v>
      </c>
      <c r="H289" s="7" t="s">
        <v>84</v>
      </c>
      <c r="I289" s="9">
        <v>7481.0</v>
      </c>
      <c r="J289" s="7" t="s">
        <v>35</v>
      </c>
      <c r="S289" s="10" t="s">
        <v>36</v>
      </c>
      <c r="Z289" s="7" t="s">
        <v>37</v>
      </c>
      <c r="AC289" s="10" t="s">
        <v>38</v>
      </c>
    </row>
    <row r="290">
      <c r="A290" s="7" t="s">
        <v>1462</v>
      </c>
      <c r="B290" s="7" t="s">
        <v>1463</v>
      </c>
      <c r="C290" s="7" t="s">
        <v>1464</v>
      </c>
      <c r="D290" s="7" t="s">
        <v>1465</v>
      </c>
      <c r="E290" s="7" t="s">
        <v>1466</v>
      </c>
      <c r="F290" s="7" t="s">
        <v>1467</v>
      </c>
      <c r="G290" s="7" t="s">
        <v>33</v>
      </c>
      <c r="H290" s="7" t="s">
        <v>34</v>
      </c>
      <c r="I290" s="9">
        <v>11215.0</v>
      </c>
      <c r="J290" s="7" t="s">
        <v>35</v>
      </c>
      <c r="N290" s="10" t="s">
        <v>36</v>
      </c>
      <c r="Z290" s="7" t="s">
        <v>37</v>
      </c>
      <c r="AC290" s="10" t="s">
        <v>38</v>
      </c>
    </row>
    <row r="291">
      <c r="A291" s="7" t="s">
        <v>1468</v>
      </c>
      <c r="B291" s="7" t="s">
        <v>1469</v>
      </c>
      <c r="C291" s="7" t="s">
        <v>1470</v>
      </c>
      <c r="D291" s="7" t="s">
        <v>1471</v>
      </c>
      <c r="E291" s="7" t="s">
        <v>1472</v>
      </c>
      <c r="F291" s="7" t="s">
        <v>1473</v>
      </c>
      <c r="G291" s="7" t="s">
        <v>34</v>
      </c>
      <c r="H291" s="7" t="s">
        <v>34</v>
      </c>
      <c r="I291" s="9">
        <v>10003.0</v>
      </c>
      <c r="J291" s="7" t="s">
        <v>35</v>
      </c>
      <c r="N291" s="10" t="s">
        <v>36</v>
      </c>
      <c r="Z291" s="7" t="s">
        <v>37</v>
      </c>
      <c r="AC291" s="10" t="s">
        <v>38</v>
      </c>
    </row>
    <row r="292">
      <c r="A292" s="7" t="s">
        <v>1474</v>
      </c>
      <c r="B292" s="7" t="s">
        <v>1232</v>
      </c>
      <c r="C292" s="7" t="s">
        <v>1475</v>
      </c>
      <c r="D292" s="7" t="s">
        <v>1476</v>
      </c>
      <c r="E292" s="7" t="s">
        <v>1477</v>
      </c>
      <c r="F292" s="7" t="s">
        <v>1478</v>
      </c>
      <c r="G292" s="7" t="s">
        <v>34</v>
      </c>
      <c r="H292" s="7" t="s">
        <v>34</v>
      </c>
      <c r="I292" s="9">
        <v>10003.0</v>
      </c>
      <c r="J292" s="7" t="s">
        <v>35</v>
      </c>
      <c r="L292" s="7" t="s">
        <v>77</v>
      </c>
      <c r="Z292" s="7" t="s">
        <v>37</v>
      </c>
    </row>
    <row r="293">
      <c r="A293" s="7" t="s">
        <v>1479</v>
      </c>
      <c r="B293" s="7" t="s">
        <v>1480</v>
      </c>
      <c r="C293" s="11" t="str">
        <f>HYPERLINK("mailto:s_kallipolitis@hotmail.com","s_kallipolitis@hotmail.com")</f>
        <v>s_kallipolitis@hotmail.com</v>
      </c>
      <c r="D293" s="7" t="s">
        <v>1481</v>
      </c>
      <c r="E293" s="7" t="s">
        <v>1482</v>
      </c>
      <c r="F293" s="7" t="s">
        <v>1483</v>
      </c>
      <c r="G293" s="7" t="s">
        <v>34</v>
      </c>
      <c r="H293" s="7" t="s">
        <v>34</v>
      </c>
      <c r="I293" s="9">
        <v>10011.0</v>
      </c>
      <c r="J293" s="7" t="s">
        <v>35</v>
      </c>
      <c r="S293" s="10" t="s">
        <v>36</v>
      </c>
      <c r="Z293" s="7" t="s">
        <v>37</v>
      </c>
      <c r="AC293" s="10" t="s">
        <v>38</v>
      </c>
    </row>
    <row r="294">
      <c r="A294" s="7" t="s">
        <v>1484</v>
      </c>
      <c r="B294" s="7" t="s">
        <v>1485</v>
      </c>
      <c r="C294" s="7" t="s">
        <v>1486</v>
      </c>
      <c r="D294" s="7" t="s">
        <v>1487</v>
      </c>
      <c r="L294" s="7" t="s">
        <v>50</v>
      </c>
      <c r="Z294" s="7" t="s">
        <v>37</v>
      </c>
    </row>
    <row r="295">
      <c r="A295" s="7" t="s">
        <v>1488</v>
      </c>
      <c r="B295" s="7" t="s">
        <v>1489</v>
      </c>
      <c r="C295" s="7" t="s">
        <v>1490</v>
      </c>
      <c r="D295" s="17" t="s">
        <v>1491</v>
      </c>
      <c r="E295" s="7" t="s">
        <v>1492</v>
      </c>
      <c r="G295" s="7" t="s">
        <v>1493</v>
      </c>
      <c r="H295" s="7" t="s">
        <v>34</v>
      </c>
      <c r="I295" s="9">
        <v>11358.0</v>
      </c>
      <c r="J295" s="7" t="s">
        <v>35</v>
      </c>
      <c r="L295" s="7" t="s">
        <v>50</v>
      </c>
      <c r="M295" s="10" t="s">
        <v>36</v>
      </c>
      <c r="S295" s="10" t="s">
        <v>36</v>
      </c>
      <c r="T295" s="10" t="s">
        <v>36</v>
      </c>
      <c r="V295" s="19">
        <v>70.0</v>
      </c>
      <c r="W295" s="12">
        <v>250.0</v>
      </c>
      <c r="Z295" s="7" t="s">
        <v>45</v>
      </c>
      <c r="AB295" s="7" t="s">
        <v>78</v>
      </c>
      <c r="AC295" s="10" t="s">
        <v>38</v>
      </c>
    </row>
    <row r="296">
      <c r="A296" s="7" t="s">
        <v>1494</v>
      </c>
      <c r="B296" s="7" t="s">
        <v>1495</v>
      </c>
      <c r="C296" s="7" t="s">
        <v>1496</v>
      </c>
      <c r="D296" s="7" t="s">
        <v>1497</v>
      </c>
      <c r="E296" s="7" t="s">
        <v>1498</v>
      </c>
      <c r="F296" s="7" t="s">
        <v>1499</v>
      </c>
      <c r="G296" s="7" t="s">
        <v>126</v>
      </c>
      <c r="H296" s="7" t="s">
        <v>127</v>
      </c>
      <c r="I296" s="9">
        <v>90036.0</v>
      </c>
      <c r="J296" s="7" t="s">
        <v>35</v>
      </c>
      <c r="Z296" s="7" t="s">
        <v>37</v>
      </c>
      <c r="AA296" s="7" t="s">
        <v>265</v>
      </c>
      <c r="AC296" s="10" t="s">
        <v>38</v>
      </c>
    </row>
    <row r="297">
      <c r="A297" s="7" t="s">
        <v>1500</v>
      </c>
      <c r="B297" s="7" t="s">
        <v>774</v>
      </c>
      <c r="C297" s="7" t="s">
        <v>1501</v>
      </c>
      <c r="D297" s="7" t="s">
        <v>1502</v>
      </c>
      <c r="E297" s="7" t="s">
        <v>1503</v>
      </c>
      <c r="F297" s="7" t="s">
        <v>957</v>
      </c>
      <c r="G297" s="7" t="s">
        <v>34</v>
      </c>
      <c r="H297" s="7" t="s">
        <v>34</v>
      </c>
      <c r="I297" s="9">
        <v>10036.0</v>
      </c>
      <c r="J297" s="7" t="s">
        <v>35</v>
      </c>
      <c r="N297" s="10" t="s">
        <v>36</v>
      </c>
      <c r="Z297" s="7" t="s">
        <v>37</v>
      </c>
      <c r="AC297" s="10" t="s">
        <v>38</v>
      </c>
    </row>
    <row r="298">
      <c r="A298" s="7" t="s">
        <v>1504</v>
      </c>
      <c r="B298" s="7" t="s">
        <v>1505</v>
      </c>
      <c r="C298" s="7" t="s">
        <v>1506</v>
      </c>
      <c r="D298" s="7" t="s">
        <v>1507</v>
      </c>
      <c r="L298" s="7" t="s">
        <v>77</v>
      </c>
      <c r="Z298" s="7" t="s">
        <v>37</v>
      </c>
    </row>
    <row r="299">
      <c r="A299" s="7" t="s">
        <v>1508</v>
      </c>
      <c r="B299" s="7" t="s">
        <v>1035</v>
      </c>
      <c r="C299" s="14" t="s">
        <v>1509</v>
      </c>
      <c r="E299" s="14" t="s">
        <v>1510</v>
      </c>
      <c r="G299" s="14" t="s">
        <v>126</v>
      </c>
      <c r="H299" s="14" t="s">
        <v>127</v>
      </c>
      <c r="I299" s="14">
        <v>90019.0</v>
      </c>
      <c r="J299" s="14" t="s">
        <v>35</v>
      </c>
      <c r="W299" s="12">
        <v>125.0</v>
      </c>
      <c r="Z299" s="7" t="s">
        <v>45</v>
      </c>
      <c r="AB299" s="7" t="s">
        <v>1511</v>
      </c>
      <c r="AC299" s="10" t="s">
        <v>38</v>
      </c>
    </row>
    <row r="300">
      <c r="A300" s="7" t="s">
        <v>1512</v>
      </c>
      <c r="B300" s="7" t="s">
        <v>1513</v>
      </c>
      <c r="C300" s="8" t="str">
        <f>HYPERLINK("mailto:akaplow@aol.com","akaplow@aol.com")</f>
        <v>akaplow@aol.com</v>
      </c>
      <c r="D300" s="7" t="s">
        <v>1514</v>
      </c>
      <c r="E300" s="7" t="s">
        <v>106</v>
      </c>
      <c r="G300" s="7" t="s">
        <v>34</v>
      </c>
      <c r="H300" s="7" t="s">
        <v>34</v>
      </c>
      <c r="I300" s="9">
        <v>10024.0</v>
      </c>
      <c r="J300" s="7" t="s">
        <v>35</v>
      </c>
      <c r="N300" s="10" t="s">
        <v>36</v>
      </c>
      <c r="T300" s="10" t="s">
        <v>36</v>
      </c>
      <c r="Z300" s="7" t="s">
        <v>37</v>
      </c>
      <c r="AB300" s="7" t="s">
        <v>568</v>
      </c>
      <c r="AC300" s="10" t="s">
        <v>38</v>
      </c>
    </row>
    <row r="301">
      <c r="A301" s="7" t="s">
        <v>1515</v>
      </c>
      <c r="B301" s="7" t="s">
        <v>1413</v>
      </c>
      <c r="C301" s="7" t="s">
        <v>1516</v>
      </c>
      <c r="D301" s="7" t="s">
        <v>1517</v>
      </c>
      <c r="L301" s="7" t="s">
        <v>50</v>
      </c>
      <c r="Z301" s="7" t="s">
        <v>37</v>
      </c>
    </row>
    <row r="302">
      <c r="A302" s="7" t="s">
        <v>1518</v>
      </c>
      <c r="B302" s="7" t="s">
        <v>1519</v>
      </c>
      <c r="C302" s="7" t="s">
        <v>1520</v>
      </c>
      <c r="E302" s="7" t="s">
        <v>1521</v>
      </c>
      <c r="G302" s="7" t="s">
        <v>1522</v>
      </c>
      <c r="H302" s="7" t="s">
        <v>1523</v>
      </c>
      <c r="I302" s="9">
        <v>3016.0</v>
      </c>
      <c r="J302" s="7" t="s">
        <v>469</v>
      </c>
      <c r="Z302" s="7" t="s">
        <v>37</v>
      </c>
      <c r="AA302" s="7" t="s">
        <v>585</v>
      </c>
      <c r="AB302" s="7" t="s">
        <v>1524</v>
      </c>
      <c r="AC302" s="10" t="s">
        <v>38</v>
      </c>
    </row>
    <row r="303">
      <c r="A303" s="7" t="s">
        <v>1525</v>
      </c>
      <c r="B303" s="7" t="s">
        <v>1236</v>
      </c>
      <c r="C303" s="7" t="s">
        <v>1526</v>
      </c>
      <c r="D303" s="7" t="s">
        <v>1527</v>
      </c>
      <c r="N303" s="10" t="s">
        <v>36</v>
      </c>
      <c r="Z303" s="7" t="s">
        <v>37</v>
      </c>
      <c r="AC303" s="10" t="s">
        <v>38</v>
      </c>
    </row>
    <row r="304">
      <c r="A304" s="7" t="s">
        <v>1528</v>
      </c>
      <c r="B304" s="7" t="s">
        <v>312</v>
      </c>
      <c r="C304" s="7" t="s">
        <v>1529</v>
      </c>
      <c r="D304" s="7" t="s">
        <v>1530</v>
      </c>
      <c r="E304" s="7" t="s">
        <v>1531</v>
      </c>
      <c r="G304" s="7" t="s">
        <v>1532</v>
      </c>
      <c r="H304" s="7" t="s">
        <v>84</v>
      </c>
      <c r="I304" s="9">
        <v>7078.0</v>
      </c>
      <c r="J304" s="7" t="s">
        <v>35</v>
      </c>
      <c r="N304" s="10" t="s">
        <v>36</v>
      </c>
      <c r="S304" s="10" t="s">
        <v>36</v>
      </c>
      <c r="V304" s="19">
        <v>10.0</v>
      </c>
      <c r="Z304" s="7" t="s">
        <v>37</v>
      </c>
      <c r="AC304" s="10" t="s">
        <v>38</v>
      </c>
    </row>
    <row r="305">
      <c r="A305" s="7" t="s">
        <v>1533</v>
      </c>
      <c r="B305" s="7" t="s">
        <v>1035</v>
      </c>
      <c r="C305" s="11" t="str">
        <f>HYPERLINK("mailto:kester.lauren@gmail.com","kester.lauren@gmail.com")</f>
        <v>kester.lauren@gmail.com</v>
      </c>
      <c r="D305" s="7" t="s">
        <v>1534</v>
      </c>
      <c r="E305" s="7" t="s">
        <v>1535</v>
      </c>
      <c r="F305" s="7" t="s">
        <v>700</v>
      </c>
      <c r="G305" s="7" t="s">
        <v>33</v>
      </c>
      <c r="H305" s="7" t="s">
        <v>34</v>
      </c>
      <c r="I305" s="9">
        <v>11206.0</v>
      </c>
      <c r="J305" s="7" t="s">
        <v>35</v>
      </c>
      <c r="S305" s="10" t="s">
        <v>36</v>
      </c>
      <c r="Z305" s="7" t="s">
        <v>37</v>
      </c>
      <c r="AC305" s="10" t="s">
        <v>38</v>
      </c>
    </row>
    <row r="306">
      <c r="A306" s="7" t="s">
        <v>1536</v>
      </c>
      <c r="B306" s="7" t="s">
        <v>325</v>
      </c>
      <c r="C306" s="7" t="s">
        <v>1537</v>
      </c>
      <c r="D306" s="7" t="s">
        <v>1538</v>
      </c>
      <c r="M306" s="10" t="s">
        <v>36</v>
      </c>
      <c r="Z306" s="7" t="s">
        <v>37</v>
      </c>
      <c r="AC306" s="10" t="s">
        <v>38</v>
      </c>
    </row>
    <row r="307">
      <c r="A307" s="7" t="s">
        <v>1539</v>
      </c>
      <c r="B307" s="7" t="s">
        <v>1540</v>
      </c>
      <c r="C307" s="7" t="s">
        <v>1541</v>
      </c>
      <c r="D307" s="7" t="s">
        <v>1542</v>
      </c>
      <c r="E307" s="7" t="s">
        <v>1543</v>
      </c>
      <c r="F307" s="7" t="s">
        <v>1544</v>
      </c>
      <c r="G307" s="7" t="s">
        <v>34</v>
      </c>
      <c r="H307" s="7" t="s">
        <v>34</v>
      </c>
      <c r="I307" s="9">
        <v>10033.0</v>
      </c>
      <c r="J307" s="7" t="s">
        <v>35</v>
      </c>
      <c r="N307" s="10" t="s">
        <v>36</v>
      </c>
      <c r="O307" s="10" t="s">
        <v>36</v>
      </c>
      <c r="R307" s="10" t="s">
        <v>36</v>
      </c>
      <c r="S307" s="10" t="s">
        <v>36</v>
      </c>
      <c r="Z307" s="7" t="s">
        <v>37</v>
      </c>
      <c r="AC307" s="10" t="s">
        <v>38</v>
      </c>
    </row>
    <row r="308">
      <c r="A308" s="7" t="s">
        <v>1545</v>
      </c>
      <c r="B308" s="7" t="s">
        <v>1546</v>
      </c>
      <c r="C308" s="7" t="s">
        <v>1547</v>
      </c>
      <c r="D308" s="7" t="s">
        <v>1548</v>
      </c>
      <c r="E308" s="7" t="s">
        <v>1549</v>
      </c>
      <c r="F308" s="7" t="s">
        <v>1550</v>
      </c>
      <c r="G308" s="7" t="s">
        <v>34</v>
      </c>
      <c r="H308" s="7" t="s">
        <v>34</v>
      </c>
      <c r="I308" s="9">
        <v>10021.0</v>
      </c>
      <c r="J308" s="7" t="s">
        <v>35</v>
      </c>
      <c r="M308" s="10" t="s">
        <v>36</v>
      </c>
      <c r="Z308" s="7" t="s">
        <v>37</v>
      </c>
      <c r="AC308" s="10" t="s">
        <v>38</v>
      </c>
    </row>
    <row r="309">
      <c r="A309" s="7" t="s">
        <v>1551</v>
      </c>
      <c r="B309" s="7" t="s">
        <v>1552</v>
      </c>
      <c r="C309" s="7" t="s">
        <v>1553</v>
      </c>
      <c r="D309" s="7" t="s">
        <v>1554</v>
      </c>
      <c r="E309" s="7" t="s">
        <v>1555</v>
      </c>
      <c r="G309" s="7" t="s">
        <v>1556</v>
      </c>
      <c r="H309" s="7" t="s">
        <v>84</v>
      </c>
      <c r="I309" s="9">
        <v>7726.0</v>
      </c>
      <c r="J309" s="7" t="s">
        <v>35</v>
      </c>
      <c r="Q309" s="10" t="s">
        <v>36</v>
      </c>
      <c r="V309" s="19">
        <v>5.0</v>
      </c>
      <c r="Z309" s="7" t="s">
        <v>45</v>
      </c>
      <c r="AC309" s="10" t="s">
        <v>38</v>
      </c>
    </row>
    <row r="310">
      <c r="A310" s="7" t="s">
        <v>1557</v>
      </c>
      <c r="B310" s="7" t="s">
        <v>1558</v>
      </c>
      <c r="C310" s="7" t="s">
        <v>1559</v>
      </c>
      <c r="D310" s="7" t="s">
        <v>1560</v>
      </c>
      <c r="N310" s="10" t="s">
        <v>36</v>
      </c>
      <c r="Z310" s="7" t="s">
        <v>37</v>
      </c>
      <c r="AC310" s="10" t="s">
        <v>38</v>
      </c>
    </row>
    <row r="311">
      <c r="A311" s="7" t="s">
        <v>1561</v>
      </c>
      <c r="B311" s="7" t="s">
        <v>1552</v>
      </c>
      <c r="C311" s="8" t="str">
        <f>HYPERLINK("mailto:babyaga44@aol.com","babyaga44@aol.com")</f>
        <v>babyaga44@aol.com</v>
      </c>
      <c r="D311" s="7" t="s">
        <v>1562</v>
      </c>
      <c r="E311" s="7" t="s">
        <v>1563</v>
      </c>
      <c r="G311" s="7" t="s">
        <v>1564</v>
      </c>
      <c r="H311" s="7" t="s">
        <v>84</v>
      </c>
      <c r="I311" s="9">
        <v>7666.0</v>
      </c>
      <c r="J311" s="7" t="s">
        <v>35</v>
      </c>
      <c r="S311" s="10" t="s">
        <v>36</v>
      </c>
      <c r="V311" s="19">
        <v>15.0</v>
      </c>
      <c r="Z311" s="7" t="s">
        <v>37</v>
      </c>
      <c r="AC311" s="10" t="s">
        <v>38</v>
      </c>
    </row>
    <row r="312">
      <c r="A312" s="7" t="s">
        <v>1565</v>
      </c>
      <c r="B312" s="7" t="s">
        <v>1566</v>
      </c>
      <c r="E312" s="7" t="s">
        <v>1567</v>
      </c>
      <c r="G312" s="7" t="s">
        <v>1059</v>
      </c>
      <c r="H312" s="7" t="s">
        <v>1060</v>
      </c>
      <c r="I312" s="9">
        <v>20011.0</v>
      </c>
      <c r="J312" s="7" t="s">
        <v>35</v>
      </c>
      <c r="W312" s="12">
        <v>100.0</v>
      </c>
      <c r="Z312" s="7" t="s">
        <v>45</v>
      </c>
      <c r="AA312" s="7" t="s">
        <v>1568</v>
      </c>
      <c r="AB312" s="7" t="s">
        <v>1569</v>
      </c>
      <c r="AC312" s="10" t="s">
        <v>38</v>
      </c>
    </row>
    <row r="313">
      <c r="A313" s="7" t="s">
        <v>1570</v>
      </c>
      <c r="B313" s="7" t="s">
        <v>1571</v>
      </c>
      <c r="C313" s="11" t="str">
        <f>HYPERLINK("mailto:kristel.lisa@gmail.com","kristel.lisa@gmail.com")</f>
        <v>kristel.lisa@gmail.com</v>
      </c>
      <c r="E313" s="7" t="s">
        <v>1572</v>
      </c>
      <c r="G313" s="7" t="s">
        <v>1573</v>
      </c>
      <c r="H313" s="7" t="s">
        <v>34</v>
      </c>
      <c r="I313" s="9">
        <v>11791.0</v>
      </c>
      <c r="J313" s="7" t="s">
        <v>35</v>
      </c>
      <c r="X313" s="12">
        <v>150.0</v>
      </c>
      <c r="Z313" s="7" t="s">
        <v>45</v>
      </c>
      <c r="AC313" s="10" t="s">
        <v>38</v>
      </c>
    </row>
    <row r="314">
      <c r="A314" s="7" t="s">
        <v>1570</v>
      </c>
      <c r="B314" s="7" t="s">
        <v>1574</v>
      </c>
      <c r="C314" s="7" t="s">
        <v>1575</v>
      </c>
      <c r="D314" s="7" t="s">
        <v>1576</v>
      </c>
      <c r="E314" s="7" t="s">
        <v>1577</v>
      </c>
      <c r="F314" s="7" t="s">
        <v>1578</v>
      </c>
      <c r="G314" s="7" t="s">
        <v>34</v>
      </c>
      <c r="H314" s="7" t="s">
        <v>34</v>
      </c>
      <c r="I314" s="9">
        <v>10021.0</v>
      </c>
      <c r="J314" s="7" t="s">
        <v>35</v>
      </c>
      <c r="M314" s="10" t="s">
        <v>36</v>
      </c>
      <c r="N314" s="10" t="s">
        <v>36</v>
      </c>
      <c r="O314" s="10" t="s">
        <v>36</v>
      </c>
      <c r="P314" s="10" t="s">
        <v>36</v>
      </c>
      <c r="Q314" s="10" t="s">
        <v>36</v>
      </c>
      <c r="R314" s="10" t="s">
        <v>36</v>
      </c>
      <c r="W314" s="12">
        <v>500.0</v>
      </c>
      <c r="X314" s="12">
        <v>100.0</v>
      </c>
      <c r="Z314" s="7" t="s">
        <v>45</v>
      </c>
      <c r="AA314" s="7" t="s">
        <v>159</v>
      </c>
      <c r="AC314" s="10" t="s">
        <v>38</v>
      </c>
    </row>
    <row r="315">
      <c r="A315" s="7" t="s">
        <v>1579</v>
      </c>
      <c r="B315" s="7" t="s">
        <v>28</v>
      </c>
      <c r="C315" s="7" t="s">
        <v>1580</v>
      </c>
      <c r="D315" s="7" t="s">
        <v>1581</v>
      </c>
      <c r="E315" s="7" t="s">
        <v>1582</v>
      </c>
      <c r="G315" s="7" t="s">
        <v>1583</v>
      </c>
      <c r="H315" s="7" t="s">
        <v>1240</v>
      </c>
      <c r="I315" s="9">
        <v>21212.0</v>
      </c>
      <c r="J315" s="7" t="s">
        <v>35</v>
      </c>
      <c r="M315" s="10" t="s">
        <v>36</v>
      </c>
      <c r="Z315" s="7" t="s">
        <v>37</v>
      </c>
      <c r="AC315" s="10" t="s">
        <v>38</v>
      </c>
    </row>
    <row r="316">
      <c r="A316" s="7" t="s">
        <v>1584</v>
      </c>
      <c r="B316" s="7" t="s">
        <v>1489</v>
      </c>
      <c r="C316" s="7" t="s">
        <v>1585</v>
      </c>
      <c r="D316" s="7" t="s">
        <v>1586</v>
      </c>
      <c r="E316" s="7" t="s">
        <v>1587</v>
      </c>
      <c r="F316" s="7" t="s">
        <v>414</v>
      </c>
      <c r="G316" s="7" t="s">
        <v>33</v>
      </c>
      <c r="H316" s="7" t="s">
        <v>34</v>
      </c>
      <c r="I316" s="9">
        <v>11238.0</v>
      </c>
      <c r="J316" s="7" t="s">
        <v>35</v>
      </c>
      <c r="L316" s="7" t="s">
        <v>50</v>
      </c>
      <c r="Z316" s="7" t="s">
        <v>37</v>
      </c>
    </row>
    <row r="317">
      <c r="A317" s="7" t="s">
        <v>1588</v>
      </c>
      <c r="B317" s="7" t="s">
        <v>1589</v>
      </c>
      <c r="C317" s="7" t="s">
        <v>1590</v>
      </c>
      <c r="D317" s="7" t="s">
        <v>1591</v>
      </c>
      <c r="L317" s="7" t="s">
        <v>50</v>
      </c>
      <c r="Z317" s="7" t="s">
        <v>37</v>
      </c>
    </row>
    <row r="318">
      <c r="A318" s="7" t="s">
        <v>1592</v>
      </c>
      <c r="B318" s="7" t="s">
        <v>1593</v>
      </c>
      <c r="C318" s="8" t="str">
        <f>HYPERLINK("mailto:lucyunplugged@gmail.com","lucyunplugged@gmail.com")</f>
        <v>lucyunplugged@gmail.com</v>
      </c>
      <c r="D318" s="7" t="s">
        <v>1594</v>
      </c>
      <c r="E318" s="7" t="s">
        <v>1595</v>
      </c>
      <c r="F318" s="7" t="s">
        <v>772</v>
      </c>
      <c r="G318" s="7" t="s">
        <v>34</v>
      </c>
      <c r="H318" s="7" t="s">
        <v>34</v>
      </c>
      <c r="I318" s="9">
        <v>10002.0</v>
      </c>
      <c r="J318" s="7" t="s">
        <v>35</v>
      </c>
      <c r="S318" s="10" t="s">
        <v>36</v>
      </c>
      <c r="Z318" s="7" t="s">
        <v>37</v>
      </c>
      <c r="AC318" s="10" t="s">
        <v>38</v>
      </c>
    </row>
    <row r="319">
      <c r="A319" s="7" t="s">
        <v>1596</v>
      </c>
      <c r="B319" s="7" t="s">
        <v>859</v>
      </c>
      <c r="C319" s="7" t="s">
        <v>1597</v>
      </c>
      <c r="D319" s="7" t="s">
        <v>1598</v>
      </c>
      <c r="E319" s="7" t="s">
        <v>1599</v>
      </c>
      <c r="F319" s="7" t="s">
        <v>1600</v>
      </c>
      <c r="G319" s="7" t="s">
        <v>34</v>
      </c>
      <c r="H319" s="7" t="s">
        <v>34</v>
      </c>
      <c r="I319" s="9">
        <v>10036.0</v>
      </c>
      <c r="J319" s="7" t="s">
        <v>35</v>
      </c>
      <c r="M319" s="10" t="s">
        <v>36</v>
      </c>
      <c r="Z319" s="7" t="s">
        <v>37</v>
      </c>
      <c r="AC319" s="10" t="s">
        <v>38</v>
      </c>
    </row>
    <row r="320">
      <c r="A320" s="7" t="s">
        <v>1601</v>
      </c>
      <c r="B320" s="7" t="s">
        <v>1602</v>
      </c>
      <c r="E320" s="7" t="s">
        <v>1603</v>
      </c>
      <c r="F320" s="7" t="s">
        <v>1604</v>
      </c>
      <c r="G320" s="7" t="s">
        <v>126</v>
      </c>
      <c r="H320" s="7" t="s">
        <v>127</v>
      </c>
      <c r="I320" s="9">
        <v>90019.0</v>
      </c>
      <c r="J320" s="7" t="s">
        <v>35</v>
      </c>
      <c r="X320" s="12">
        <v>30.0</v>
      </c>
      <c r="Z320" s="7" t="s">
        <v>45</v>
      </c>
      <c r="AC320" s="10" t="s">
        <v>38</v>
      </c>
    </row>
    <row r="321">
      <c r="A321" s="7" t="s">
        <v>1605</v>
      </c>
      <c r="B321" s="7" t="s">
        <v>1606</v>
      </c>
      <c r="C321" s="11" t="str">
        <f>HYPERLINK("mailto:AndyLaub7@gmail.com","AndyLaub7@gmail.com")</f>
        <v>AndyLaub7@gmail.com</v>
      </c>
      <c r="D321" s="7" t="s">
        <v>1607</v>
      </c>
      <c r="E321" s="7" t="s">
        <v>1608</v>
      </c>
      <c r="G321" s="7" t="s">
        <v>1609</v>
      </c>
      <c r="H321" s="7" t="s">
        <v>68</v>
      </c>
      <c r="I321" s="9">
        <v>19053.0</v>
      </c>
      <c r="J321" s="7" t="s">
        <v>35</v>
      </c>
      <c r="S321" s="10" t="s">
        <v>36</v>
      </c>
      <c r="Z321" s="7" t="s">
        <v>37</v>
      </c>
      <c r="AC321" s="10" t="s">
        <v>38</v>
      </c>
    </row>
    <row r="322">
      <c r="A322" s="7" t="s">
        <v>1610</v>
      </c>
      <c r="B322" s="7" t="s">
        <v>1611</v>
      </c>
      <c r="C322" s="11" t="str">
        <f>HYPERLINK("mailto:alazalde@gmail.com","alazalde@gmail.com")</f>
        <v>alazalde@gmail.com</v>
      </c>
      <c r="D322" s="7" t="s">
        <v>1612</v>
      </c>
      <c r="E322" s="7" t="s">
        <v>1613</v>
      </c>
      <c r="F322" s="7" t="s">
        <v>1614</v>
      </c>
      <c r="G322" s="7" t="s">
        <v>34</v>
      </c>
      <c r="H322" s="7" t="s">
        <v>34</v>
      </c>
      <c r="I322" s="9">
        <v>10026.0</v>
      </c>
      <c r="J322" s="7" t="s">
        <v>35</v>
      </c>
      <c r="S322" s="10" t="s">
        <v>36</v>
      </c>
      <c r="Z322" s="7" t="s">
        <v>37</v>
      </c>
      <c r="AC322" s="10" t="s">
        <v>38</v>
      </c>
    </row>
    <row r="323">
      <c r="A323" s="7" t="s">
        <v>1615</v>
      </c>
      <c r="B323" s="7" t="s">
        <v>1616</v>
      </c>
      <c r="C323" s="7" t="s">
        <v>1617</v>
      </c>
      <c r="D323" s="7" t="s">
        <v>1618</v>
      </c>
      <c r="E323" s="7" t="s">
        <v>1619</v>
      </c>
      <c r="F323" s="7" t="s">
        <v>1620</v>
      </c>
      <c r="G323" s="7" t="s">
        <v>34</v>
      </c>
      <c r="H323" s="7" t="s">
        <v>34</v>
      </c>
      <c r="I323" s="9">
        <v>10002.0</v>
      </c>
      <c r="J323" s="7" t="s">
        <v>35</v>
      </c>
      <c r="L323" s="7" t="s">
        <v>77</v>
      </c>
      <c r="Z323" s="7" t="s">
        <v>37</v>
      </c>
      <c r="AC323" s="10" t="s">
        <v>38</v>
      </c>
    </row>
    <row r="324">
      <c r="A324" s="7" t="s">
        <v>1615</v>
      </c>
      <c r="B324" s="7" t="s">
        <v>1611</v>
      </c>
      <c r="C324" s="7" t="s">
        <v>1621</v>
      </c>
      <c r="D324" s="7" t="s">
        <v>1622</v>
      </c>
      <c r="L324" s="7" t="s">
        <v>77</v>
      </c>
      <c r="Z324" s="7" t="s">
        <v>37</v>
      </c>
    </row>
    <row r="325">
      <c r="A325" s="7" t="s">
        <v>1623</v>
      </c>
      <c r="B325" s="7" t="s">
        <v>1624</v>
      </c>
      <c r="C325" s="11" t="str">
        <f>HYPERLINK("mailto:ylee73@gmail.com","ylee73@gmail.com")</f>
        <v>ylee73@gmail.com</v>
      </c>
      <c r="E325" s="7" t="s">
        <v>1625</v>
      </c>
      <c r="F325" s="7" t="s">
        <v>1614</v>
      </c>
      <c r="G325" s="7" t="s">
        <v>33</v>
      </c>
      <c r="H325" s="7" t="s">
        <v>34</v>
      </c>
      <c r="I325" s="9">
        <v>11201.0</v>
      </c>
      <c r="J325" s="7" t="s">
        <v>35</v>
      </c>
      <c r="X325" s="12">
        <v>50.0</v>
      </c>
      <c r="Z325" s="7" t="s">
        <v>37</v>
      </c>
      <c r="AA325" s="7" t="s">
        <v>265</v>
      </c>
      <c r="AC325" s="10" t="s">
        <v>38</v>
      </c>
    </row>
    <row r="326">
      <c r="A326" s="7" t="s">
        <v>1623</v>
      </c>
      <c r="B326" s="7" t="s">
        <v>1626</v>
      </c>
      <c r="C326" s="7" t="s">
        <v>1627</v>
      </c>
      <c r="D326" s="7" t="s">
        <v>1628</v>
      </c>
      <c r="E326" s="7" t="s">
        <v>1629</v>
      </c>
      <c r="G326" s="7" t="s">
        <v>164</v>
      </c>
      <c r="H326" s="7" t="s">
        <v>127</v>
      </c>
      <c r="I326" s="9">
        <v>90404.0</v>
      </c>
      <c r="J326" s="7" t="s">
        <v>35</v>
      </c>
      <c r="Z326" s="7" t="s">
        <v>37</v>
      </c>
      <c r="AA326" s="7" t="s">
        <v>504</v>
      </c>
      <c r="AC326" s="10" t="s">
        <v>38</v>
      </c>
    </row>
    <row r="327">
      <c r="A327" s="7" t="s">
        <v>1630</v>
      </c>
      <c r="B327" s="7" t="s">
        <v>1631</v>
      </c>
      <c r="C327" s="7" t="s">
        <v>1632</v>
      </c>
      <c r="D327" s="7" t="s">
        <v>1633</v>
      </c>
      <c r="E327" s="7" t="s">
        <v>1634</v>
      </c>
      <c r="F327" s="7" t="s">
        <v>1635</v>
      </c>
      <c r="G327" s="7" t="s">
        <v>1059</v>
      </c>
      <c r="H327" s="7" t="s">
        <v>1060</v>
      </c>
      <c r="I327" s="9">
        <v>20015.0</v>
      </c>
      <c r="J327" s="7" t="s">
        <v>35</v>
      </c>
      <c r="M327" s="10" t="s">
        <v>36</v>
      </c>
      <c r="Z327" s="7" t="s">
        <v>37</v>
      </c>
      <c r="AC327" s="10" t="s">
        <v>38</v>
      </c>
    </row>
    <row r="328">
      <c r="A328" s="7" t="s">
        <v>1636</v>
      </c>
      <c r="B328" s="7" t="s">
        <v>1312</v>
      </c>
      <c r="C328" s="7" t="s">
        <v>1637</v>
      </c>
      <c r="D328" s="7" t="s">
        <v>1638</v>
      </c>
      <c r="Z328" s="7" t="s">
        <v>37</v>
      </c>
      <c r="AA328" s="7" t="s">
        <v>1639</v>
      </c>
      <c r="AB328" s="7" t="s">
        <v>1640</v>
      </c>
    </row>
    <row r="329">
      <c r="A329" s="7" t="s">
        <v>1103</v>
      </c>
      <c r="B329" s="7" t="s">
        <v>648</v>
      </c>
      <c r="C329" s="7" t="s">
        <v>1641</v>
      </c>
      <c r="D329" s="7" t="s">
        <v>1642</v>
      </c>
      <c r="N329" s="10" t="s">
        <v>36</v>
      </c>
      <c r="Q329" s="10" t="s">
        <v>36</v>
      </c>
      <c r="Z329" s="7" t="s">
        <v>37</v>
      </c>
      <c r="AB329" s="7" t="s">
        <v>367</v>
      </c>
      <c r="AC329" s="10" t="s">
        <v>38</v>
      </c>
    </row>
    <row r="330">
      <c r="A330" s="7" t="s">
        <v>1643</v>
      </c>
      <c r="B330" s="7" t="s">
        <v>343</v>
      </c>
      <c r="C330" s="7" t="s">
        <v>1644</v>
      </c>
      <c r="D330" s="22" t="s">
        <v>1645</v>
      </c>
      <c r="E330" s="7" t="s">
        <v>1646</v>
      </c>
      <c r="G330" s="7" t="s">
        <v>1647</v>
      </c>
      <c r="H330" s="7" t="s">
        <v>1648</v>
      </c>
      <c r="I330" s="9">
        <v>1002.0</v>
      </c>
      <c r="J330" s="7" t="s">
        <v>35</v>
      </c>
      <c r="L330" s="7" t="s">
        <v>50</v>
      </c>
      <c r="Z330" s="7" t="s">
        <v>37</v>
      </c>
    </row>
    <row r="331">
      <c r="A331" s="7" t="s">
        <v>1649</v>
      </c>
      <c r="B331" s="7" t="s">
        <v>1650</v>
      </c>
      <c r="C331" s="7" t="s">
        <v>1651</v>
      </c>
      <c r="D331" s="7" t="s">
        <v>1652</v>
      </c>
      <c r="E331" s="7" t="s">
        <v>1653</v>
      </c>
      <c r="G331" s="7" t="s">
        <v>348</v>
      </c>
      <c r="H331" s="7" t="s">
        <v>34</v>
      </c>
      <c r="I331" s="9">
        <v>11105.0</v>
      </c>
      <c r="J331" s="7" t="s">
        <v>35</v>
      </c>
      <c r="N331" s="10" t="s">
        <v>36</v>
      </c>
      <c r="Z331" s="7" t="s">
        <v>37</v>
      </c>
      <c r="AC331" s="10" t="s">
        <v>38</v>
      </c>
    </row>
    <row r="332">
      <c r="A332" s="7" t="s">
        <v>1654</v>
      </c>
      <c r="B332" s="7" t="s">
        <v>1236</v>
      </c>
      <c r="C332" s="7" t="s">
        <v>1655</v>
      </c>
      <c r="D332" s="7" t="s">
        <v>1656</v>
      </c>
      <c r="E332" s="7" t="s">
        <v>1657</v>
      </c>
      <c r="F332" s="7" t="s">
        <v>1658</v>
      </c>
      <c r="G332" s="7" t="s">
        <v>34</v>
      </c>
      <c r="H332" s="7" t="s">
        <v>34</v>
      </c>
      <c r="I332" s="9">
        <v>10033.0</v>
      </c>
      <c r="J332" s="7" t="s">
        <v>35</v>
      </c>
      <c r="N332" s="10" t="s">
        <v>36</v>
      </c>
      <c r="Z332" s="7" t="s">
        <v>37</v>
      </c>
      <c r="AC332" s="10" t="s">
        <v>38</v>
      </c>
    </row>
    <row r="333">
      <c r="A333" s="7" t="s">
        <v>1659</v>
      </c>
      <c r="B333" s="7" t="s">
        <v>1660</v>
      </c>
      <c r="C333" s="7" t="s">
        <v>1661</v>
      </c>
      <c r="D333" s="7" t="s">
        <v>1662</v>
      </c>
      <c r="E333" s="7" t="s">
        <v>1663</v>
      </c>
      <c r="G333" s="7" t="s">
        <v>33</v>
      </c>
      <c r="H333" s="7" t="s">
        <v>34</v>
      </c>
      <c r="I333" s="9">
        <v>11215.0</v>
      </c>
      <c r="J333" s="7" t="s">
        <v>35</v>
      </c>
      <c r="O333" s="10" t="s">
        <v>36</v>
      </c>
      <c r="Z333" s="7" t="s">
        <v>37</v>
      </c>
      <c r="AC333" s="10" t="s">
        <v>38</v>
      </c>
    </row>
    <row r="334">
      <c r="A334" s="7" t="s">
        <v>1664</v>
      </c>
      <c r="B334" s="7" t="s">
        <v>337</v>
      </c>
      <c r="C334" s="7" t="s">
        <v>1665</v>
      </c>
      <c r="D334" s="7" t="s">
        <v>1666</v>
      </c>
      <c r="E334" s="7" t="s">
        <v>1667</v>
      </c>
      <c r="F334" s="7" t="s">
        <v>1668</v>
      </c>
      <c r="G334" s="7" t="s">
        <v>33</v>
      </c>
      <c r="H334" s="7" t="s">
        <v>34</v>
      </c>
      <c r="I334" s="9">
        <v>11215.0</v>
      </c>
      <c r="J334" s="7" t="s">
        <v>35</v>
      </c>
      <c r="N334" s="10" t="s">
        <v>36</v>
      </c>
      <c r="Z334" s="7" t="s">
        <v>37</v>
      </c>
      <c r="AC334" s="10" t="s">
        <v>38</v>
      </c>
    </row>
    <row r="335">
      <c r="A335" s="7" t="s">
        <v>1669</v>
      </c>
      <c r="B335" s="7" t="s">
        <v>792</v>
      </c>
      <c r="C335" s="7" t="s">
        <v>1670</v>
      </c>
      <c r="D335" s="15" t="s">
        <v>1671</v>
      </c>
      <c r="E335" s="7" t="s">
        <v>1672</v>
      </c>
      <c r="F335" s="7" t="s">
        <v>1673</v>
      </c>
      <c r="G335" s="7" t="s">
        <v>1674</v>
      </c>
      <c r="H335" s="7" t="s">
        <v>127</v>
      </c>
      <c r="I335" s="9">
        <v>91204.0</v>
      </c>
      <c r="J335" s="7" t="s">
        <v>35</v>
      </c>
      <c r="L335" s="7" t="s">
        <v>50</v>
      </c>
      <c r="X335" s="12">
        <v>50.0</v>
      </c>
      <c r="Y335" s="12">
        <v>50.0</v>
      </c>
      <c r="Z335" s="7" t="s">
        <v>37</v>
      </c>
      <c r="AB335" s="7" t="s">
        <v>259</v>
      </c>
      <c r="AC335" s="10" t="s">
        <v>38</v>
      </c>
    </row>
    <row r="336">
      <c r="A336" s="7" t="s">
        <v>1669</v>
      </c>
      <c r="B336" s="7" t="s">
        <v>1359</v>
      </c>
      <c r="C336" s="7" t="s">
        <v>1675</v>
      </c>
      <c r="D336" s="7" t="s">
        <v>1676</v>
      </c>
      <c r="E336" s="7" t="s">
        <v>1677</v>
      </c>
      <c r="F336" s="7" t="s">
        <v>334</v>
      </c>
      <c r="G336" s="7" t="s">
        <v>1678</v>
      </c>
      <c r="H336" s="7" t="s">
        <v>158</v>
      </c>
      <c r="I336" s="9">
        <v>1060.0</v>
      </c>
      <c r="J336" s="7" t="s">
        <v>35</v>
      </c>
      <c r="O336" s="10" t="s">
        <v>36</v>
      </c>
      <c r="Z336" s="7" t="s">
        <v>37</v>
      </c>
      <c r="AB336" s="7" t="s">
        <v>1679</v>
      </c>
      <c r="AC336" s="10" t="s">
        <v>38</v>
      </c>
    </row>
    <row r="337">
      <c r="A337" s="7" t="s">
        <v>1669</v>
      </c>
      <c r="B337" s="7" t="s">
        <v>1680</v>
      </c>
      <c r="C337" s="7" t="s">
        <v>1681</v>
      </c>
      <c r="D337" s="7" t="s">
        <v>1682</v>
      </c>
      <c r="E337" s="7" t="s">
        <v>1683</v>
      </c>
      <c r="G337" s="7" t="s">
        <v>1684</v>
      </c>
      <c r="H337" s="7" t="s">
        <v>84</v>
      </c>
      <c r="I337" s="9">
        <v>7079.0</v>
      </c>
      <c r="J337" s="7" t="s">
        <v>35</v>
      </c>
      <c r="M337" s="10" t="s">
        <v>36</v>
      </c>
      <c r="N337" s="10" t="s">
        <v>36</v>
      </c>
      <c r="O337" s="10" t="s">
        <v>36</v>
      </c>
      <c r="Q337" s="10" t="s">
        <v>36</v>
      </c>
      <c r="W337" s="12">
        <v>50.0</v>
      </c>
      <c r="Z337" s="7" t="s">
        <v>45</v>
      </c>
      <c r="AB337" s="7" t="s">
        <v>1685</v>
      </c>
      <c r="AC337" s="10" t="s">
        <v>38</v>
      </c>
    </row>
    <row r="338">
      <c r="A338" s="7" t="s">
        <v>1686</v>
      </c>
      <c r="B338" s="7" t="s">
        <v>1687</v>
      </c>
      <c r="C338" s="7" t="s">
        <v>1688</v>
      </c>
      <c r="D338" s="7" t="s">
        <v>1689</v>
      </c>
      <c r="E338" s="7" t="s">
        <v>1690</v>
      </c>
      <c r="F338" s="7" t="s">
        <v>806</v>
      </c>
      <c r="G338" s="7" t="s">
        <v>33</v>
      </c>
      <c r="H338" s="7" t="s">
        <v>34</v>
      </c>
      <c r="I338" s="9">
        <v>11211.0</v>
      </c>
      <c r="J338" s="7" t="s">
        <v>35</v>
      </c>
      <c r="N338" s="10" t="s">
        <v>36</v>
      </c>
      <c r="Z338" s="7" t="s">
        <v>37</v>
      </c>
      <c r="AC338" s="10" t="s">
        <v>38</v>
      </c>
    </row>
    <row r="339">
      <c r="A339" s="7" t="s">
        <v>1691</v>
      </c>
      <c r="B339" s="7" t="s">
        <v>277</v>
      </c>
      <c r="C339" s="11" t="str">
        <f>HYPERLINK("mailto:nikeziti@yahoo.com","nikeziti@yahoo.com")</f>
        <v>nikeziti@yahoo.com</v>
      </c>
      <c r="E339" s="7" t="s">
        <v>1692</v>
      </c>
      <c r="G339" s="7" t="s">
        <v>658</v>
      </c>
      <c r="H339" s="7" t="s">
        <v>34</v>
      </c>
      <c r="I339" s="9">
        <v>11579.0</v>
      </c>
      <c r="J339" s="7" t="s">
        <v>35</v>
      </c>
      <c r="S339" s="10" t="s">
        <v>36</v>
      </c>
      <c r="W339" s="14">
        <v>25.0</v>
      </c>
      <c r="X339" s="12">
        <v>100.0</v>
      </c>
      <c r="Z339" s="7" t="s">
        <v>45</v>
      </c>
      <c r="AC339" s="10" t="s">
        <v>38</v>
      </c>
    </row>
    <row r="340" hidden="1" customHeight="1"/>
    <row r="341">
      <c r="A341" s="7" t="s">
        <v>1693</v>
      </c>
      <c r="B341" s="7" t="s">
        <v>1694</v>
      </c>
      <c r="C341" s="7" t="s">
        <v>1695</v>
      </c>
      <c r="D341" s="17" t="s">
        <v>1696</v>
      </c>
      <c r="E341" s="7" t="s">
        <v>1697</v>
      </c>
      <c r="G341" s="7" t="s">
        <v>33</v>
      </c>
      <c r="H341" s="7" t="s">
        <v>34</v>
      </c>
      <c r="I341" s="9">
        <v>11222.0</v>
      </c>
      <c r="J341" s="7" t="s">
        <v>35</v>
      </c>
      <c r="L341" s="7" t="s">
        <v>50</v>
      </c>
      <c r="Z341" s="7" t="s">
        <v>37</v>
      </c>
    </row>
    <row r="342">
      <c r="A342" s="7" t="s">
        <v>1693</v>
      </c>
      <c r="B342" s="7" t="s">
        <v>1408</v>
      </c>
      <c r="C342" s="7" t="s">
        <v>1698</v>
      </c>
      <c r="D342" s="17" t="s">
        <v>1696</v>
      </c>
      <c r="E342" s="7" t="s">
        <v>1697</v>
      </c>
      <c r="G342" s="7" t="s">
        <v>33</v>
      </c>
      <c r="H342" s="7" t="s">
        <v>34</v>
      </c>
      <c r="I342" s="9">
        <v>11222.0</v>
      </c>
      <c r="J342" s="7" t="s">
        <v>35</v>
      </c>
      <c r="L342" s="7" t="s">
        <v>50</v>
      </c>
      <c r="Z342" s="7" t="s">
        <v>37</v>
      </c>
      <c r="AC342" s="10" t="s">
        <v>38</v>
      </c>
    </row>
    <row r="343">
      <c r="A343" s="7" t="s">
        <v>1699</v>
      </c>
      <c r="B343" s="7" t="s">
        <v>161</v>
      </c>
      <c r="C343" s="7" t="s">
        <v>1700</v>
      </c>
      <c r="D343" s="7" t="s">
        <v>1701</v>
      </c>
      <c r="E343" s="7" t="s">
        <v>1702</v>
      </c>
      <c r="F343" s="7" t="s">
        <v>1703</v>
      </c>
      <c r="G343" s="7" t="s">
        <v>34</v>
      </c>
      <c r="H343" s="7" t="s">
        <v>34</v>
      </c>
      <c r="I343" s="9"/>
      <c r="J343" s="7" t="s">
        <v>35</v>
      </c>
      <c r="L343" s="7" t="s">
        <v>1704</v>
      </c>
      <c r="Z343" s="7" t="s">
        <v>37</v>
      </c>
      <c r="AC343" s="10" t="s">
        <v>38</v>
      </c>
    </row>
    <row r="344">
      <c r="A344" s="7" t="s">
        <v>1705</v>
      </c>
      <c r="B344" s="7" t="s">
        <v>1706</v>
      </c>
      <c r="X344" s="12">
        <v>100.0</v>
      </c>
      <c r="Z344" s="7" t="s">
        <v>37</v>
      </c>
      <c r="AB344" s="7" t="s">
        <v>259</v>
      </c>
      <c r="AC344" s="10" t="s">
        <v>38</v>
      </c>
    </row>
    <row r="345">
      <c r="A345" s="7" t="s">
        <v>1707</v>
      </c>
      <c r="B345" s="7" t="s">
        <v>1708</v>
      </c>
      <c r="C345" s="7" t="s">
        <v>1709</v>
      </c>
      <c r="D345" s="7" t="s">
        <v>1710</v>
      </c>
      <c r="E345" s="7" t="s">
        <v>1711</v>
      </c>
      <c r="F345" s="7" t="s">
        <v>1712</v>
      </c>
      <c r="G345" s="7" t="s">
        <v>1713</v>
      </c>
      <c r="H345" s="7" t="s">
        <v>84</v>
      </c>
      <c r="I345" s="9">
        <v>7302.0</v>
      </c>
      <c r="J345" s="7" t="s">
        <v>35</v>
      </c>
      <c r="Z345" s="7" t="s">
        <v>1714</v>
      </c>
      <c r="AA345" s="7" t="s">
        <v>265</v>
      </c>
    </row>
    <row r="346">
      <c r="A346" s="7" t="s">
        <v>1715</v>
      </c>
      <c r="B346" s="7" t="s">
        <v>29</v>
      </c>
      <c r="C346" s="7" t="s">
        <v>1716</v>
      </c>
      <c r="D346" s="7" t="s">
        <v>1717</v>
      </c>
      <c r="E346" s="7" t="s">
        <v>1718</v>
      </c>
      <c r="F346" s="7" t="s">
        <v>1719</v>
      </c>
      <c r="G346" s="7" t="s">
        <v>1720</v>
      </c>
      <c r="H346" s="7" t="s">
        <v>34</v>
      </c>
      <c r="I346" s="9">
        <v>11104.0</v>
      </c>
      <c r="J346" s="7" t="s">
        <v>35</v>
      </c>
      <c r="N346" s="10" t="s">
        <v>36</v>
      </c>
      <c r="Z346" s="7" t="s">
        <v>37</v>
      </c>
      <c r="AC346" s="10" t="s">
        <v>38</v>
      </c>
    </row>
    <row r="347">
      <c r="A347" s="7" t="s">
        <v>1721</v>
      </c>
      <c r="B347" s="7" t="s">
        <v>1722</v>
      </c>
      <c r="C347" s="7" t="s">
        <v>1723</v>
      </c>
      <c r="E347" s="7" t="s">
        <v>1724</v>
      </c>
      <c r="G347" s="7" t="s">
        <v>1725</v>
      </c>
      <c r="H347" s="7" t="s">
        <v>1726</v>
      </c>
      <c r="I347" s="9">
        <v>4152.0</v>
      </c>
      <c r="J347" s="7" t="s">
        <v>469</v>
      </c>
      <c r="X347" s="12">
        <v>50.0</v>
      </c>
      <c r="Z347" s="7" t="s">
        <v>37</v>
      </c>
      <c r="AB347" s="7" t="s">
        <v>1727</v>
      </c>
      <c r="AC347" s="10" t="s">
        <v>38</v>
      </c>
    </row>
    <row r="348">
      <c r="A348" s="7" t="s">
        <v>1728</v>
      </c>
      <c r="B348" s="7" t="s">
        <v>207</v>
      </c>
      <c r="C348" s="7" t="s">
        <v>1729</v>
      </c>
      <c r="D348" s="7" t="s">
        <v>1730</v>
      </c>
      <c r="E348" s="7" t="s">
        <v>1731</v>
      </c>
      <c r="F348" s="7" t="s">
        <v>1732</v>
      </c>
      <c r="G348" s="7" t="s">
        <v>34</v>
      </c>
      <c r="H348" s="7" t="s">
        <v>34</v>
      </c>
      <c r="I348" s="9">
        <v>10128.0</v>
      </c>
      <c r="J348" s="7" t="s">
        <v>35</v>
      </c>
      <c r="M348" s="10" t="s">
        <v>36</v>
      </c>
      <c r="Z348" s="7" t="s">
        <v>37</v>
      </c>
      <c r="AC348" s="10" t="s">
        <v>38</v>
      </c>
    </row>
    <row r="349">
      <c r="A349" s="7" t="s">
        <v>1733</v>
      </c>
      <c r="B349" s="7" t="s">
        <v>1205</v>
      </c>
      <c r="C349" s="7" t="s">
        <v>1734</v>
      </c>
      <c r="E349" s="7" t="s">
        <v>1735</v>
      </c>
      <c r="F349" s="7" t="s">
        <v>1736</v>
      </c>
      <c r="G349" s="7" t="s">
        <v>34</v>
      </c>
      <c r="H349" s="7" t="s">
        <v>34</v>
      </c>
      <c r="I349" s="9">
        <v>10023.0</v>
      </c>
      <c r="J349" s="7" t="s">
        <v>35</v>
      </c>
      <c r="Z349" s="7" t="s">
        <v>37</v>
      </c>
      <c r="AA349" s="7" t="s">
        <v>585</v>
      </c>
      <c r="AB349" s="7" t="s">
        <v>1737</v>
      </c>
      <c r="AC349" s="10" t="s">
        <v>38</v>
      </c>
    </row>
    <row r="350">
      <c r="A350" s="7" t="s">
        <v>1738</v>
      </c>
      <c r="B350" s="7" t="s">
        <v>1739</v>
      </c>
      <c r="C350" s="7" t="s">
        <v>1740</v>
      </c>
      <c r="D350" s="7" t="s">
        <v>1741</v>
      </c>
      <c r="E350" s="7" t="s">
        <v>1742</v>
      </c>
      <c r="G350" s="7" t="s">
        <v>1743</v>
      </c>
      <c r="H350" s="7" t="s">
        <v>34</v>
      </c>
      <c r="I350" s="9">
        <v>11724.0</v>
      </c>
      <c r="J350" s="7" t="s">
        <v>35</v>
      </c>
      <c r="L350" s="7" t="s">
        <v>77</v>
      </c>
      <c r="Z350" s="7" t="s">
        <v>37</v>
      </c>
    </row>
    <row r="351">
      <c r="A351" s="7" t="s">
        <v>1744</v>
      </c>
      <c r="B351" s="7" t="s">
        <v>46</v>
      </c>
      <c r="C351" s="11" t="str">
        <f>HYPERLINK("mailto:emannen@mac.com","emannen@mac.com")</f>
        <v>emannen@mac.com</v>
      </c>
      <c r="E351" s="7" t="s">
        <v>1745</v>
      </c>
      <c r="G351" s="7" t="s">
        <v>1746</v>
      </c>
      <c r="H351" s="7" t="s">
        <v>1747</v>
      </c>
      <c r="I351" s="9">
        <v>63017.0</v>
      </c>
      <c r="J351" s="7" t="s">
        <v>35</v>
      </c>
      <c r="X351" s="12">
        <v>30.0</v>
      </c>
      <c r="Z351" s="7" t="s">
        <v>45</v>
      </c>
      <c r="AA351" s="7" t="s">
        <v>585</v>
      </c>
      <c r="AB351" s="7" t="s">
        <v>505</v>
      </c>
      <c r="AC351" s="10" t="s">
        <v>38</v>
      </c>
    </row>
    <row r="352">
      <c r="A352" s="7" t="s">
        <v>1748</v>
      </c>
      <c r="B352" s="7" t="s">
        <v>1749</v>
      </c>
      <c r="X352" s="12">
        <v>10.0</v>
      </c>
      <c r="Z352" s="7" t="s">
        <v>45</v>
      </c>
    </row>
    <row r="353">
      <c r="A353" s="7" t="s">
        <v>1750</v>
      </c>
      <c r="B353" s="7" t="s">
        <v>1751</v>
      </c>
      <c r="C353" s="11" t="str">
        <f>HYPERLINK("mailto:davidamarion@gmail.com","davidamarion@gmail.com")</f>
        <v>davidamarion@gmail.com</v>
      </c>
      <c r="E353" s="7" t="s">
        <v>1752</v>
      </c>
      <c r="F353" s="7" t="s">
        <v>1753</v>
      </c>
      <c r="G353" s="7" t="s">
        <v>1754</v>
      </c>
      <c r="H353" s="7" t="s">
        <v>127</v>
      </c>
      <c r="I353" s="9">
        <v>92782.0</v>
      </c>
      <c r="J353" s="7" t="s">
        <v>35</v>
      </c>
      <c r="X353" s="12">
        <v>10.0</v>
      </c>
      <c r="Z353" s="7" t="s">
        <v>45</v>
      </c>
      <c r="AC353" s="10" t="s">
        <v>38</v>
      </c>
    </row>
    <row r="354">
      <c r="A354" s="7" t="s">
        <v>1755</v>
      </c>
      <c r="B354" s="7" t="s">
        <v>1756</v>
      </c>
      <c r="C354" s="7" t="s">
        <v>1757</v>
      </c>
      <c r="D354" s="7" t="s">
        <v>1758</v>
      </c>
      <c r="E354" s="7" t="s">
        <v>1759</v>
      </c>
      <c r="F354" s="7" t="s">
        <v>1760</v>
      </c>
      <c r="G354" s="7" t="s">
        <v>33</v>
      </c>
      <c r="H354" s="7" t="s">
        <v>34</v>
      </c>
      <c r="I354" s="9">
        <v>11206.0</v>
      </c>
      <c r="J354" s="7" t="s">
        <v>35</v>
      </c>
      <c r="L354" s="7" t="s">
        <v>50</v>
      </c>
      <c r="Z354" s="7" t="s">
        <v>37</v>
      </c>
    </row>
    <row r="355">
      <c r="A355" s="7" t="s">
        <v>1755</v>
      </c>
      <c r="B355" s="7" t="s">
        <v>1761</v>
      </c>
      <c r="D355" s="7" t="s">
        <v>1762</v>
      </c>
      <c r="E355" s="7" t="s">
        <v>1763</v>
      </c>
      <c r="F355" s="7" t="s">
        <v>1764</v>
      </c>
      <c r="G355" s="7" t="s">
        <v>126</v>
      </c>
      <c r="H355" s="7" t="s">
        <v>127</v>
      </c>
      <c r="I355" s="9">
        <v>90013.0</v>
      </c>
      <c r="J355" s="7" t="s">
        <v>35</v>
      </c>
      <c r="L355" s="7" t="s">
        <v>77</v>
      </c>
      <c r="Z355" s="7" t="s">
        <v>37</v>
      </c>
    </row>
    <row r="356">
      <c r="A356" s="7" t="s">
        <v>1765</v>
      </c>
      <c r="B356" s="7" t="s">
        <v>1211</v>
      </c>
      <c r="X356" s="12">
        <v>50.0</v>
      </c>
      <c r="Z356" s="7" t="s">
        <v>45</v>
      </c>
      <c r="AC356" s="10" t="s">
        <v>38</v>
      </c>
    </row>
    <row r="357">
      <c r="A357" s="7" t="s">
        <v>1766</v>
      </c>
      <c r="B357" s="7" t="s">
        <v>1540</v>
      </c>
      <c r="X357" s="12">
        <v>10.0</v>
      </c>
      <c r="Z357" s="7" t="s">
        <v>45</v>
      </c>
    </row>
    <row r="358">
      <c r="A358" s="7" t="s">
        <v>1767</v>
      </c>
      <c r="B358" s="7" t="s">
        <v>1768</v>
      </c>
      <c r="D358" s="7" t="s">
        <v>1769</v>
      </c>
      <c r="E358" s="7" t="s">
        <v>1770</v>
      </c>
      <c r="G358" s="7" t="s">
        <v>1771</v>
      </c>
      <c r="H358" s="7" t="s">
        <v>34</v>
      </c>
      <c r="I358" s="9">
        <v>11787.0</v>
      </c>
      <c r="J358" s="7" t="s">
        <v>35</v>
      </c>
      <c r="L358" s="7" t="s">
        <v>77</v>
      </c>
      <c r="Z358" s="7" t="s">
        <v>37</v>
      </c>
    </row>
    <row r="359">
      <c r="A359" s="7" t="s">
        <v>1772</v>
      </c>
      <c r="B359" s="7" t="s">
        <v>1773</v>
      </c>
      <c r="C359" s="11" t="str">
        <f>HYPERLINK("mailto:liese.mayer@gmail.com","liese.mayer@gmail.com")</f>
        <v>liese.mayer@gmail.com</v>
      </c>
      <c r="D359" s="7" t="s">
        <v>1774</v>
      </c>
      <c r="E359" s="7" t="s">
        <v>1775</v>
      </c>
      <c r="F359" s="7" t="s">
        <v>1776</v>
      </c>
      <c r="G359" s="7" t="s">
        <v>34</v>
      </c>
      <c r="H359" s="7" t="s">
        <v>34</v>
      </c>
      <c r="I359" s="9">
        <v>11238.0</v>
      </c>
      <c r="J359" s="7" t="s">
        <v>35</v>
      </c>
      <c r="S359" s="10" t="s">
        <v>36</v>
      </c>
      <c r="Z359" s="7" t="s">
        <v>37</v>
      </c>
      <c r="AC359" s="10" t="s">
        <v>38</v>
      </c>
    </row>
    <row r="360">
      <c r="A360" s="7" t="s">
        <v>1777</v>
      </c>
      <c r="B360" s="7" t="s">
        <v>1778</v>
      </c>
      <c r="C360" s="7" t="s">
        <v>1779</v>
      </c>
      <c r="D360" s="7" t="s">
        <v>1780</v>
      </c>
      <c r="E360" s="7" t="s">
        <v>1781</v>
      </c>
      <c r="F360" s="7" t="s">
        <v>247</v>
      </c>
      <c r="G360" s="7" t="s">
        <v>34</v>
      </c>
      <c r="H360" s="7" t="s">
        <v>34</v>
      </c>
      <c r="I360" s="9">
        <v>10002.0</v>
      </c>
      <c r="J360" s="7" t="s">
        <v>35</v>
      </c>
      <c r="M360" s="10" t="s">
        <v>36</v>
      </c>
      <c r="Z360" s="7" t="s">
        <v>37</v>
      </c>
      <c r="AB360" s="7" t="s">
        <v>78</v>
      </c>
      <c r="AC360" s="10" t="s">
        <v>38</v>
      </c>
    </row>
    <row r="361">
      <c r="A361" s="7" t="s">
        <v>1782</v>
      </c>
      <c r="B361" s="7" t="s">
        <v>1783</v>
      </c>
      <c r="C361" s="8" t="str">
        <f>HYPERLINK("mailto:morganlmcaslan@gmail.com","morganlmcaslan@gmail.com")</f>
        <v>morganlmcaslan@gmail.com</v>
      </c>
      <c r="D361" s="7" t="s">
        <v>1784</v>
      </c>
      <c r="E361" s="7" t="s">
        <v>1785</v>
      </c>
      <c r="F361" s="7" t="s">
        <v>475</v>
      </c>
      <c r="G361" s="7" t="s">
        <v>348</v>
      </c>
      <c r="H361" s="7" t="s">
        <v>235</v>
      </c>
      <c r="I361" s="9">
        <v>11105.0</v>
      </c>
      <c r="J361" s="7" t="s">
        <v>35</v>
      </c>
      <c r="T361" s="10" t="s">
        <v>36</v>
      </c>
      <c r="Z361" s="7" t="s">
        <v>37</v>
      </c>
      <c r="AC361" s="10" t="s">
        <v>38</v>
      </c>
    </row>
    <row r="362">
      <c r="A362" s="7" t="s">
        <v>1786</v>
      </c>
      <c r="B362" s="7" t="s">
        <v>1787</v>
      </c>
      <c r="C362" s="7" t="s">
        <v>1788</v>
      </c>
      <c r="D362" s="7" t="s">
        <v>1789</v>
      </c>
      <c r="E362" s="7" t="s">
        <v>1790</v>
      </c>
      <c r="F362" s="7" t="s">
        <v>1791</v>
      </c>
      <c r="G362" s="7" t="s">
        <v>34</v>
      </c>
      <c r="H362" s="7" t="s">
        <v>34</v>
      </c>
      <c r="I362" s="9">
        <v>10011.0</v>
      </c>
      <c r="J362" s="7" t="s">
        <v>35</v>
      </c>
      <c r="K362" s="7" t="s">
        <v>1792</v>
      </c>
      <c r="N362" s="10" t="s">
        <v>36</v>
      </c>
      <c r="Z362" s="7" t="s">
        <v>37</v>
      </c>
      <c r="AA362" s="7" t="s">
        <v>1793</v>
      </c>
      <c r="AB362" s="7" t="s">
        <v>1794</v>
      </c>
      <c r="AC362" s="10" t="s">
        <v>38</v>
      </c>
    </row>
    <row r="363">
      <c r="A363" s="7" t="s">
        <v>1795</v>
      </c>
      <c r="B363" s="7" t="s">
        <v>1796</v>
      </c>
      <c r="C363" s="7" t="s">
        <v>1797</v>
      </c>
      <c r="D363" s="7" t="s">
        <v>1798</v>
      </c>
      <c r="E363" s="7" t="s">
        <v>1799</v>
      </c>
      <c r="G363" s="7" t="s">
        <v>1800</v>
      </c>
      <c r="H363" s="7" t="s">
        <v>68</v>
      </c>
      <c r="I363" s="9">
        <v>19086.0</v>
      </c>
      <c r="J363" s="7" t="s">
        <v>35</v>
      </c>
      <c r="L363" s="7" t="s">
        <v>50</v>
      </c>
      <c r="Z363" s="7" t="s">
        <v>37</v>
      </c>
    </row>
    <row r="364">
      <c r="A364" s="7" t="s">
        <v>1801</v>
      </c>
      <c r="B364" s="7" t="s">
        <v>1802</v>
      </c>
      <c r="C364" s="7" t="s">
        <v>1803</v>
      </c>
      <c r="D364" s="7" t="s">
        <v>1804</v>
      </c>
      <c r="L364" s="7" t="s">
        <v>77</v>
      </c>
      <c r="Z364" s="7" t="s">
        <v>37</v>
      </c>
    </row>
    <row r="365">
      <c r="A365" s="7" t="s">
        <v>1805</v>
      </c>
      <c r="B365" s="7" t="s">
        <v>1806</v>
      </c>
      <c r="C365" s="7" t="s">
        <v>1807</v>
      </c>
      <c r="D365" s="7" t="s">
        <v>1808</v>
      </c>
      <c r="E365" s="7" t="s">
        <v>1809</v>
      </c>
      <c r="F365" s="7" t="s">
        <v>1810</v>
      </c>
      <c r="G365" s="7" t="s">
        <v>34</v>
      </c>
      <c r="H365" s="7" t="s">
        <v>34</v>
      </c>
      <c r="I365" s="9">
        <v>10021.0</v>
      </c>
      <c r="J365" s="7" t="s">
        <v>35</v>
      </c>
      <c r="M365" s="10" t="s">
        <v>36</v>
      </c>
      <c r="Q365" s="10" t="s">
        <v>36</v>
      </c>
      <c r="S365" s="10" t="s">
        <v>36</v>
      </c>
      <c r="Z365" s="7" t="s">
        <v>37</v>
      </c>
      <c r="AB365" s="7" t="s">
        <v>78</v>
      </c>
      <c r="AC365" s="10" t="s">
        <v>38</v>
      </c>
    </row>
    <row r="366">
      <c r="A366" s="7" t="s">
        <v>1811</v>
      </c>
      <c r="B366" s="7" t="s">
        <v>748</v>
      </c>
      <c r="C366" s="7" t="s">
        <v>1812</v>
      </c>
      <c r="D366" s="7" t="s">
        <v>1813</v>
      </c>
      <c r="E366" s="7" t="s">
        <v>1814</v>
      </c>
      <c r="F366" s="7" t="s">
        <v>1815</v>
      </c>
      <c r="G366" s="7" t="s">
        <v>96</v>
      </c>
      <c r="H366" s="7" t="s">
        <v>68</v>
      </c>
      <c r="I366" s="9">
        <v>19147.0</v>
      </c>
      <c r="J366" s="7" t="s">
        <v>35</v>
      </c>
      <c r="N366" s="10" t="s">
        <v>36</v>
      </c>
      <c r="Z366" s="7" t="s">
        <v>37</v>
      </c>
      <c r="AC366" s="10" t="s">
        <v>38</v>
      </c>
    </row>
    <row r="367">
      <c r="A367" s="7" t="s">
        <v>1816</v>
      </c>
      <c r="B367" s="7" t="s">
        <v>1073</v>
      </c>
      <c r="C367" s="7" t="s">
        <v>1817</v>
      </c>
      <c r="D367" s="7" t="s">
        <v>1818</v>
      </c>
      <c r="E367" s="7" t="s">
        <v>1819</v>
      </c>
      <c r="G367" s="7" t="s">
        <v>34</v>
      </c>
      <c r="H367" s="7" t="s">
        <v>34</v>
      </c>
      <c r="I367" s="9">
        <v>10003.0</v>
      </c>
      <c r="J367" s="7" t="s">
        <v>35</v>
      </c>
      <c r="L367" s="7" t="s">
        <v>50</v>
      </c>
      <c r="Z367" s="7" t="s">
        <v>37</v>
      </c>
    </row>
    <row r="368">
      <c r="A368" s="7" t="s">
        <v>1820</v>
      </c>
      <c r="B368" s="7" t="s">
        <v>958</v>
      </c>
      <c r="C368" s="7" t="s">
        <v>1821</v>
      </c>
      <c r="D368" s="7" t="s">
        <v>1822</v>
      </c>
      <c r="E368" s="7" t="s">
        <v>1823</v>
      </c>
      <c r="F368" s="7" t="s">
        <v>758</v>
      </c>
      <c r="G368" s="7" t="s">
        <v>34</v>
      </c>
      <c r="H368" s="7" t="s">
        <v>34</v>
      </c>
      <c r="I368" s="9">
        <v>10036.0</v>
      </c>
      <c r="J368" s="7" t="s">
        <v>35</v>
      </c>
      <c r="L368" s="7" t="s">
        <v>50</v>
      </c>
      <c r="M368" s="10" t="s">
        <v>36</v>
      </c>
      <c r="N368" s="10" t="s">
        <v>36</v>
      </c>
      <c r="O368" s="10" t="s">
        <v>36</v>
      </c>
      <c r="Z368" s="7" t="s">
        <v>37</v>
      </c>
      <c r="AC368" s="10" t="s">
        <v>38</v>
      </c>
    </row>
    <row r="369">
      <c r="A369" s="7" t="s">
        <v>1824</v>
      </c>
      <c r="B369" s="7" t="s">
        <v>1540</v>
      </c>
      <c r="C369" s="7" t="s">
        <v>1825</v>
      </c>
      <c r="E369" s="7" t="s">
        <v>1826</v>
      </c>
      <c r="F369" s="14" t="s">
        <v>1827</v>
      </c>
      <c r="G369" s="7" t="s">
        <v>33</v>
      </c>
      <c r="H369" s="7" t="s">
        <v>34</v>
      </c>
      <c r="I369" s="9">
        <v>11217.0</v>
      </c>
      <c r="J369" s="7" t="s">
        <v>35</v>
      </c>
      <c r="W369" s="12">
        <v>275.0</v>
      </c>
      <c r="X369" s="12">
        <v>50.0</v>
      </c>
      <c r="Z369" s="7" t="s">
        <v>45</v>
      </c>
      <c r="AC369" s="10" t="s">
        <v>38</v>
      </c>
    </row>
    <row r="370">
      <c r="A370" s="7" t="s">
        <v>1828</v>
      </c>
      <c r="B370" s="7" t="s">
        <v>648</v>
      </c>
      <c r="C370" s="7" t="s">
        <v>1829</v>
      </c>
      <c r="D370" s="15" t="s">
        <v>1830</v>
      </c>
      <c r="E370" s="7" t="s">
        <v>1831</v>
      </c>
      <c r="F370" s="7" t="s">
        <v>1832</v>
      </c>
      <c r="G370" s="7" t="s">
        <v>34</v>
      </c>
      <c r="H370" s="7" t="s">
        <v>34</v>
      </c>
      <c r="I370" s="9">
        <v>10033.0</v>
      </c>
      <c r="J370" s="7" t="s">
        <v>35</v>
      </c>
      <c r="N370" s="10" t="s">
        <v>36</v>
      </c>
      <c r="Z370" s="7" t="s">
        <v>37</v>
      </c>
      <c r="AC370" s="10" t="s">
        <v>38</v>
      </c>
    </row>
    <row r="371">
      <c r="A371" s="7" t="s">
        <v>1833</v>
      </c>
      <c r="B371" s="7" t="s">
        <v>1004</v>
      </c>
      <c r="C371" s="7" t="s">
        <v>1834</v>
      </c>
      <c r="D371" s="7" t="s">
        <v>1835</v>
      </c>
      <c r="E371" s="7" t="s">
        <v>1836</v>
      </c>
      <c r="F371" s="7" t="s">
        <v>1837</v>
      </c>
      <c r="G371" s="7" t="s">
        <v>33</v>
      </c>
      <c r="H371" s="7" t="s">
        <v>34</v>
      </c>
      <c r="I371" s="9">
        <v>11222.0</v>
      </c>
      <c r="J371" s="7" t="s">
        <v>35</v>
      </c>
      <c r="N371" s="10" t="s">
        <v>36</v>
      </c>
      <c r="Z371" s="7" t="s">
        <v>37</v>
      </c>
      <c r="AC371" s="10" t="s">
        <v>38</v>
      </c>
    </row>
    <row r="372" hidden="1" customHeight="1">
      <c r="E372" s="7" t="s">
        <v>1838</v>
      </c>
      <c r="F372" s="7" t="s">
        <v>1839</v>
      </c>
      <c r="G372" s="7" t="s">
        <v>33</v>
      </c>
      <c r="H372" s="7" t="s">
        <v>34</v>
      </c>
      <c r="I372" s="9">
        <v>11211.0</v>
      </c>
      <c r="J372" s="7" t="s">
        <v>35</v>
      </c>
      <c r="AB372" s="7" t="s">
        <v>1840</v>
      </c>
    </row>
    <row r="373">
      <c r="A373" s="7" t="s">
        <v>1841</v>
      </c>
      <c r="B373" s="7" t="s">
        <v>1842</v>
      </c>
      <c r="C373" s="7" t="s">
        <v>1843</v>
      </c>
      <c r="D373" s="7" t="s">
        <v>1844</v>
      </c>
      <c r="E373" s="7" t="s">
        <v>1845</v>
      </c>
      <c r="F373" s="7" t="s">
        <v>1846</v>
      </c>
      <c r="G373" s="7" t="s">
        <v>34</v>
      </c>
      <c r="H373" s="7" t="s">
        <v>34</v>
      </c>
      <c r="I373" s="9">
        <v>10038.0</v>
      </c>
      <c r="J373" s="7" t="s">
        <v>35</v>
      </c>
      <c r="M373" s="10" t="s">
        <v>36</v>
      </c>
      <c r="Q373" s="10" t="s">
        <v>36</v>
      </c>
      <c r="V373" s="19">
        <v>5.0</v>
      </c>
      <c r="Z373" s="7" t="s">
        <v>45</v>
      </c>
      <c r="AC373" s="10" t="s">
        <v>38</v>
      </c>
    </row>
    <row r="374">
      <c r="A374" s="7" t="s">
        <v>1847</v>
      </c>
      <c r="B374" s="7" t="s">
        <v>1848</v>
      </c>
      <c r="C374" s="11" t="str">
        <f>HYPERLINK("mailto:jmelnich@yahoo.com","jmelnich@yahoo.com")</f>
        <v>jmelnich@yahoo.com</v>
      </c>
      <c r="D374" s="7" t="s">
        <v>1849</v>
      </c>
      <c r="E374" s="7" t="s">
        <v>1850</v>
      </c>
      <c r="F374" s="7" t="s">
        <v>1851</v>
      </c>
      <c r="G374" s="7" t="s">
        <v>348</v>
      </c>
      <c r="H374" s="7" t="s">
        <v>34</v>
      </c>
      <c r="I374" s="9">
        <v>11102.0</v>
      </c>
      <c r="J374" s="7" t="s">
        <v>35</v>
      </c>
      <c r="S374" s="10" t="s">
        <v>36</v>
      </c>
      <c r="W374" s="12">
        <v>160.0</v>
      </c>
      <c r="Z374" s="7" t="s">
        <v>45</v>
      </c>
      <c r="AC374" s="10" t="s">
        <v>38</v>
      </c>
    </row>
    <row r="375">
      <c r="A375" s="7" t="s">
        <v>1852</v>
      </c>
      <c r="B375" s="7" t="s">
        <v>1853</v>
      </c>
      <c r="C375" s="7" t="s">
        <v>1854</v>
      </c>
      <c r="D375" s="7" t="s">
        <v>1855</v>
      </c>
      <c r="E375" s="7" t="s">
        <v>1856</v>
      </c>
      <c r="G375" s="7" t="s">
        <v>1857</v>
      </c>
      <c r="H375" s="7" t="s">
        <v>1648</v>
      </c>
      <c r="I375" s="9">
        <v>2472.0</v>
      </c>
      <c r="J375" s="7" t="s">
        <v>35</v>
      </c>
      <c r="L375" s="7" t="s">
        <v>50</v>
      </c>
      <c r="V375" s="19">
        <v>50.0</v>
      </c>
      <c r="Z375" s="7" t="s">
        <v>45</v>
      </c>
      <c r="AC375" s="10" t="s">
        <v>38</v>
      </c>
    </row>
    <row r="376">
      <c r="A376" s="7" t="s">
        <v>1858</v>
      </c>
      <c r="B376" s="7" t="s">
        <v>1859</v>
      </c>
      <c r="C376" s="7" t="s">
        <v>1860</v>
      </c>
      <c r="D376" s="7" t="s">
        <v>1861</v>
      </c>
      <c r="Z376" s="7" t="s">
        <v>37</v>
      </c>
      <c r="AB376" s="7" t="s">
        <v>1862</v>
      </c>
      <c r="AC376" s="10" t="s">
        <v>38</v>
      </c>
    </row>
    <row r="377">
      <c r="A377" s="7" t="s">
        <v>1863</v>
      </c>
      <c r="B377" s="7" t="s">
        <v>1864</v>
      </c>
      <c r="C377" s="8" t="str">
        <f>HYPERLINK("mailto:ksmerboth@gmail.com","ksmerboth@gmail.com")</f>
        <v>ksmerboth@gmail.com</v>
      </c>
      <c r="D377" s="7" t="s">
        <v>1865</v>
      </c>
      <c r="U377" s="13" t="s">
        <v>36</v>
      </c>
      <c r="Z377" s="7" t="s">
        <v>186</v>
      </c>
      <c r="AC377" s="10" t="s">
        <v>38</v>
      </c>
    </row>
    <row r="378">
      <c r="A378" s="7" t="s">
        <v>1863</v>
      </c>
      <c r="B378" s="7" t="s">
        <v>1866</v>
      </c>
      <c r="C378" s="8" t="str">
        <f>HYPERLINK("mailto:lmerboth@yahoo.com","lmerboth@yahoo.com")</f>
        <v>lmerboth@yahoo.com</v>
      </c>
      <c r="D378" s="7" t="s">
        <v>1867</v>
      </c>
      <c r="E378" s="7" t="s">
        <v>1868</v>
      </c>
      <c r="G378" s="7" t="s">
        <v>1869</v>
      </c>
      <c r="H378" s="7" t="s">
        <v>702</v>
      </c>
      <c r="I378" s="9">
        <v>8807.0</v>
      </c>
      <c r="J378" s="7" t="s">
        <v>35</v>
      </c>
      <c r="Z378" s="7" t="s">
        <v>241</v>
      </c>
      <c r="AC378" s="10" t="s">
        <v>38</v>
      </c>
    </row>
    <row r="379">
      <c r="A379" s="7" t="s">
        <v>1870</v>
      </c>
      <c r="B379" s="7" t="s">
        <v>867</v>
      </c>
      <c r="C379" s="8" t="str">
        <f>HYPERLINK("mailto:emertens@westnet.com","emertens@westnet.com")</f>
        <v>emertens@westnet.com</v>
      </c>
      <c r="D379" s="7" t="s">
        <v>1871</v>
      </c>
      <c r="E379" s="7" t="s">
        <v>1872</v>
      </c>
      <c r="G379" s="7" t="s">
        <v>1873</v>
      </c>
      <c r="H379" s="7" t="s">
        <v>235</v>
      </c>
      <c r="I379" s="9">
        <v>10510.0</v>
      </c>
      <c r="J379" s="7" t="s">
        <v>35</v>
      </c>
      <c r="T379" s="10" t="s">
        <v>36</v>
      </c>
      <c r="Z379" s="7" t="s">
        <v>37</v>
      </c>
      <c r="AC379" s="10" t="s">
        <v>38</v>
      </c>
    </row>
    <row r="380">
      <c r="A380" s="7" t="s">
        <v>1874</v>
      </c>
      <c r="B380" s="7" t="s">
        <v>1875</v>
      </c>
      <c r="C380" s="11" t="str">
        <f>HYPERLINK("mailto:riggsmeyer@sbcglobal.net","riggsmeyer@sbcglobal.net")</f>
        <v>riggsmeyer@sbcglobal.net</v>
      </c>
      <c r="E380" s="7" t="s">
        <v>1876</v>
      </c>
      <c r="G380" s="7" t="s">
        <v>1877</v>
      </c>
      <c r="H380" s="7" t="s">
        <v>1878</v>
      </c>
      <c r="I380" s="9">
        <v>46240.0</v>
      </c>
      <c r="J380" s="7" t="s">
        <v>35</v>
      </c>
      <c r="W380" s="14">
        <v>25.0</v>
      </c>
      <c r="X380" s="12">
        <v>50.0</v>
      </c>
      <c r="Z380" s="7" t="s">
        <v>45</v>
      </c>
      <c r="AC380" s="10" t="s">
        <v>38</v>
      </c>
    </row>
    <row r="381">
      <c r="A381" s="7" t="s">
        <v>1874</v>
      </c>
      <c r="B381" s="7" t="s">
        <v>1879</v>
      </c>
      <c r="C381" s="11" t="str">
        <f>HYPERLINK("mailto:hmaxial@gmail.com","hmaxial@gmail.com")</f>
        <v>hmaxial@gmail.com</v>
      </c>
      <c r="D381" s="7" t="s">
        <v>1880</v>
      </c>
      <c r="E381" s="7" t="s">
        <v>1881</v>
      </c>
      <c r="G381" s="7" t="s">
        <v>1882</v>
      </c>
      <c r="H381" s="7" t="s">
        <v>34</v>
      </c>
      <c r="I381" s="9">
        <v>10598.0</v>
      </c>
      <c r="J381" s="7" t="s">
        <v>35</v>
      </c>
      <c r="S381" s="10" t="s">
        <v>36</v>
      </c>
      <c r="Z381" s="7" t="s">
        <v>37</v>
      </c>
      <c r="AC381" s="10" t="s">
        <v>38</v>
      </c>
    </row>
    <row r="382">
      <c r="A382" s="7" t="s">
        <v>1883</v>
      </c>
      <c r="B382" s="7" t="s">
        <v>1300</v>
      </c>
      <c r="C382" s="8" t="str">
        <f>HYPERLINK("mailto:emezzera@gmail.com","emezzera@gmail.com")</f>
        <v>emezzera@gmail.com</v>
      </c>
      <c r="D382" s="7" t="s">
        <v>1884</v>
      </c>
      <c r="E382" s="7" t="s">
        <v>1885</v>
      </c>
      <c r="F382" s="7" t="s">
        <v>1886</v>
      </c>
      <c r="G382" s="7" t="s">
        <v>34</v>
      </c>
      <c r="H382" s="7" t="s">
        <v>235</v>
      </c>
      <c r="I382" s="9">
        <v>10025.0</v>
      </c>
      <c r="J382" s="7" t="s">
        <v>35</v>
      </c>
      <c r="T382" s="10" t="s">
        <v>36</v>
      </c>
      <c r="Z382" s="7" t="s">
        <v>37</v>
      </c>
      <c r="AC382" s="10" t="s">
        <v>38</v>
      </c>
    </row>
    <row r="383">
      <c r="A383" s="7" t="s">
        <v>1887</v>
      </c>
      <c r="B383" s="7" t="s">
        <v>1888</v>
      </c>
      <c r="C383" s="7" t="s">
        <v>1889</v>
      </c>
      <c r="D383" s="7" t="s">
        <v>1890</v>
      </c>
      <c r="E383" s="7" t="s">
        <v>1891</v>
      </c>
      <c r="F383" s="7" t="s">
        <v>1892</v>
      </c>
      <c r="G383" s="7" t="s">
        <v>34</v>
      </c>
      <c r="H383" s="7" t="s">
        <v>34</v>
      </c>
      <c r="I383" s="9">
        <v>10009.0</v>
      </c>
      <c r="J383" s="7" t="s">
        <v>35</v>
      </c>
      <c r="L383" s="7" t="s">
        <v>1704</v>
      </c>
      <c r="Z383" s="7" t="s">
        <v>37</v>
      </c>
    </row>
    <row r="384">
      <c r="A384" s="7" t="s">
        <v>1893</v>
      </c>
      <c r="B384" s="7" t="s">
        <v>1894</v>
      </c>
      <c r="C384" s="7" t="s">
        <v>1895</v>
      </c>
      <c r="D384" s="7" t="s">
        <v>1896</v>
      </c>
      <c r="E384" s="7" t="s">
        <v>1897</v>
      </c>
      <c r="F384" s="7" t="s">
        <v>1898</v>
      </c>
      <c r="G384" s="7" t="s">
        <v>34</v>
      </c>
      <c r="H384" s="7" t="s">
        <v>34</v>
      </c>
      <c r="I384" s="9">
        <v>10016.0</v>
      </c>
      <c r="J384" s="7" t="s">
        <v>35</v>
      </c>
      <c r="M384" s="10" t="s">
        <v>36</v>
      </c>
      <c r="Z384" s="7" t="s">
        <v>37</v>
      </c>
      <c r="AC384" s="10" t="s">
        <v>38</v>
      </c>
    </row>
    <row r="385">
      <c r="A385" s="7" t="s">
        <v>1899</v>
      </c>
      <c r="B385" s="7" t="s">
        <v>260</v>
      </c>
      <c r="C385" s="7" t="s">
        <v>1900</v>
      </c>
      <c r="D385" s="7" t="s">
        <v>1901</v>
      </c>
      <c r="E385" s="7" t="s">
        <v>1902</v>
      </c>
      <c r="F385" s="7" t="s">
        <v>1903</v>
      </c>
      <c r="G385" s="7" t="s">
        <v>34</v>
      </c>
      <c r="H385" s="7" t="s">
        <v>34</v>
      </c>
      <c r="I385" s="9">
        <v>10025.0</v>
      </c>
      <c r="J385" s="7" t="s">
        <v>35</v>
      </c>
      <c r="S385" s="10" t="s">
        <v>36</v>
      </c>
      <c r="Z385" s="7" t="s">
        <v>37</v>
      </c>
      <c r="AA385" s="7" t="s">
        <v>585</v>
      </c>
      <c r="AB385" s="7" t="s">
        <v>1904</v>
      </c>
      <c r="AC385" s="10" t="s">
        <v>38</v>
      </c>
    </row>
    <row r="386">
      <c r="A386" s="7" t="s">
        <v>1905</v>
      </c>
      <c r="B386" s="7" t="s">
        <v>1906</v>
      </c>
      <c r="C386" s="7" t="s">
        <v>1907</v>
      </c>
      <c r="D386" s="7" t="s">
        <v>1908</v>
      </c>
      <c r="E386" s="7" t="s">
        <v>1909</v>
      </c>
      <c r="F386" s="7" t="s">
        <v>1910</v>
      </c>
      <c r="G386" s="7" t="s">
        <v>34</v>
      </c>
      <c r="H386" s="7" t="s">
        <v>34</v>
      </c>
      <c r="I386" s="9">
        <v>10003.0</v>
      </c>
      <c r="J386" s="7" t="s">
        <v>35</v>
      </c>
      <c r="M386" s="10" t="s">
        <v>36</v>
      </c>
      <c r="V386" s="19">
        <v>25.0</v>
      </c>
      <c r="Z386" s="7" t="s">
        <v>37</v>
      </c>
      <c r="AB386" s="7" t="s">
        <v>1911</v>
      </c>
    </row>
    <row r="387">
      <c r="A387" s="7" t="s">
        <v>1912</v>
      </c>
      <c r="B387" s="7" t="s">
        <v>103</v>
      </c>
      <c r="C387" s="7" t="s">
        <v>1913</v>
      </c>
      <c r="D387" s="7" t="s">
        <v>1914</v>
      </c>
      <c r="E387" s="7" t="s">
        <v>1915</v>
      </c>
      <c r="G387" s="7" t="s">
        <v>1916</v>
      </c>
      <c r="H387" s="7" t="s">
        <v>34</v>
      </c>
      <c r="I387" s="9">
        <v>11364.0</v>
      </c>
      <c r="J387" s="7" t="s">
        <v>35</v>
      </c>
      <c r="L387" s="7" t="s">
        <v>77</v>
      </c>
      <c r="N387" s="10" t="s">
        <v>36</v>
      </c>
      <c r="Z387" s="7" t="s">
        <v>37</v>
      </c>
      <c r="AB387" s="7" t="s">
        <v>1917</v>
      </c>
      <c r="AC387" s="10" t="s">
        <v>38</v>
      </c>
    </row>
    <row r="388">
      <c r="A388" s="7" t="s">
        <v>1918</v>
      </c>
      <c r="B388" s="7" t="s">
        <v>135</v>
      </c>
      <c r="C388" s="7" t="s">
        <v>1919</v>
      </c>
      <c r="D388" s="7" t="s">
        <v>1920</v>
      </c>
      <c r="M388" s="10" t="s">
        <v>36</v>
      </c>
      <c r="Z388" s="7" t="s">
        <v>37</v>
      </c>
      <c r="AC388" s="10" t="s">
        <v>38</v>
      </c>
    </row>
    <row r="389">
      <c r="A389" s="7" t="s">
        <v>1921</v>
      </c>
      <c r="B389" s="7" t="s">
        <v>1922</v>
      </c>
      <c r="C389" s="7" t="s">
        <v>1923</v>
      </c>
      <c r="D389" s="7" t="s">
        <v>1924</v>
      </c>
      <c r="E389" s="7" t="s">
        <v>1925</v>
      </c>
      <c r="G389" s="7" t="s">
        <v>1926</v>
      </c>
      <c r="H389" s="7" t="s">
        <v>205</v>
      </c>
      <c r="I389" s="9">
        <v>6812.0</v>
      </c>
      <c r="J389" s="7" t="s">
        <v>35</v>
      </c>
      <c r="N389" s="10" t="s">
        <v>36</v>
      </c>
      <c r="Z389" s="7" t="s">
        <v>37</v>
      </c>
      <c r="AC389" s="10" t="s">
        <v>38</v>
      </c>
    </row>
    <row r="390">
      <c r="A390" s="7" t="s">
        <v>1927</v>
      </c>
      <c r="B390" s="7" t="s">
        <v>1928</v>
      </c>
      <c r="C390" s="7" t="s">
        <v>1929</v>
      </c>
      <c r="D390" s="7" t="s">
        <v>1930</v>
      </c>
      <c r="N390" s="10" t="s">
        <v>36</v>
      </c>
      <c r="Z390" s="7" t="s">
        <v>37</v>
      </c>
      <c r="AC390" s="10" t="s">
        <v>38</v>
      </c>
    </row>
    <row r="391">
      <c r="A391" s="7" t="s">
        <v>1931</v>
      </c>
      <c r="B391" s="7" t="s">
        <v>409</v>
      </c>
      <c r="C391" s="7" t="s">
        <v>1932</v>
      </c>
      <c r="D391" s="7" t="s">
        <v>1933</v>
      </c>
      <c r="E391" s="7" t="s">
        <v>1934</v>
      </c>
      <c r="G391" s="7" t="s">
        <v>1935</v>
      </c>
      <c r="H391" s="7" t="s">
        <v>1936</v>
      </c>
      <c r="I391" s="9">
        <v>37663.0</v>
      </c>
      <c r="J391" s="7" t="s">
        <v>35</v>
      </c>
      <c r="N391" s="10" t="s">
        <v>36</v>
      </c>
      <c r="Z391" s="7" t="s">
        <v>37</v>
      </c>
      <c r="AC391" s="10" t="s">
        <v>38</v>
      </c>
    </row>
    <row r="392">
      <c r="A392" s="7" t="s">
        <v>1937</v>
      </c>
      <c r="B392" s="7" t="s">
        <v>1938</v>
      </c>
      <c r="C392" s="7" t="s">
        <v>1939</v>
      </c>
      <c r="D392" s="7" t="s">
        <v>1940</v>
      </c>
      <c r="E392" s="7" t="s">
        <v>1941</v>
      </c>
      <c r="F392" s="7" t="s">
        <v>1942</v>
      </c>
      <c r="G392" s="7" t="s">
        <v>1094</v>
      </c>
      <c r="H392" s="7" t="s">
        <v>34</v>
      </c>
      <c r="I392" s="9">
        <v>10462.0</v>
      </c>
      <c r="J392" s="7" t="s">
        <v>35</v>
      </c>
      <c r="N392" s="10" t="s">
        <v>36</v>
      </c>
      <c r="Z392" s="7" t="s">
        <v>37</v>
      </c>
      <c r="AC392" s="10" t="s">
        <v>38</v>
      </c>
    </row>
    <row r="393">
      <c r="A393" s="7" t="s">
        <v>1783</v>
      </c>
      <c r="B393" s="7" t="s">
        <v>615</v>
      </c>
      <c r="C393" s="7" t="s">
        <v>1943</v>
      </c>
      <c r="D393" s="7" t="s">
        <v>1944</v>
      </c>
      <c r="L393" s="7" t="s">
        <v>77</v>
      </c>
      <c r="Z393" s="7" t="s">
        <v>37</v>
      </c>
    </row>
    <row r="394">
      <c r="A394" s="7" t="s">
        <v>1945</v>
      </c>
      <c r="B394" s="7" t="s">
        <v>1946</v>
      </c>
      <c r="C394" s="7" t="s">
        <v>1947</v>
      </c>
      <c r="D394" s="7" t="s">
        <v>1948</v>
      </c>
      <c r="E394" s="7" t="s">
        <v>1949</v>
      </c>
      <c r="G394" s="7" t="s">
        <v>33</v>
      </c>
      <c r="H394" s="7" t="s">
        <v>34</v>
      </c>
      <c r="I394" s="9">
        <v>11205.0</v>
      </c>
      <c r="J394" s="7" t="s">
        <v>35</v>
      </c>
      <c r="M394" s="10" t="s">
        <v>36</v>
      </c>
      <c r="Z394" s="7" t="s">
        <v>37</v>
      </c>
      <c r="AC394" s="10" t="s">
        <v>38</v>
      </c>
    </row>
    <row r="395">
      <c r="A395" s="7" t="s">
        <v>1950</v>
      </c>
      <c r="B395" s="7" t="s">
        <v>615</v>
      </c>
      <c r="C395" s="11" t="str">
        <f>HYPERLINK("mailto:meguva@gmail.com","meguva@gmail.com")</f>
        <v>meguva@gmail.com</v>
      </c>
      <c r="E395" s="7" t="s">
        <v>1951</v>
      </c>
      <c r="F395" s="7" t="s">
        <v>1952</v>
      </c>
      <c r="G395" s="7" t="s">
        <v>34</v>
      </c>
      <c r="H395" s="7" t="s">
        <v>34</v>
      </c>
      <c r="I395" s="9">
        <v>10004.0</v>
      </c>
      <c r="J395" s="7" t="s">
        <v>35</v>
      </c>
      <c r="X395" s="12">
        <v>50.0</v>
      </c>
      <c r="Z395" s="7" t="s">
        <v>45</v>
      </c>
      <c r="AC395" s="10" t="s">
        <v>38</v>
      </c>
    </row>
    <row r="396">
      <c r="A396" s="7" t="s">
        <v>1950</v>
      </c>
      <c r="B396" s="7" t="s">
        <v>1953</v>
      </c>
      <c r="C396" s="7" t="s">
        <v>1954</v>
      </c>
      <c r="D396" s="7" t="s">
        <v>1955</v>
      </c>
      <c r="E396" s="7" t="s">
        <v>1956</v>
      </c>
      <c r="F396" s="7" t="s">
        <v>1957</v>
      </c>
      <c r="G396" s="7" t="s">
        <v>33</v>
      </c>
      <c r="H396" s="7" t="s">
        <v>34</v>
      </c>
      <c r="I396" s="9">
        <v>11211.0</v>
      </c>
      <c r="J396" s="7" t="s">
        <v>35</v>
      </c>
      <c r="L396" s="7" t="s">
        <v>77</v>
      </c>
      <c r="Z396" s="7" t="s">
        <v>37</v>
      </c>
    </row>
    <row r="397">
      <c r="A397" s="7" t="s">
        <v>1958</v>
      </c>
      <c r="B397" s="7" t="s">
        <v>1959</v>
      </c>
      <c r="C397" s="8" t="str">
        <f>HYPERLINK("mailto:miamountain@me.com","miamountain@me.com")</f>
        <v>miamountain@me.com</v>
      </c>
      <c r="D397" s="7" t="s">
        <v>1960</v>
      </c>
      <c r="E397" s="7" t="s">
        <v>1961</v>
      </c>
      <c r="F397" s="7" t="s">
        <v>1962</v>
      </c>
      <c r="G397" s="7" t="s">
        <v>34</v>
      </c>
      <c r="H397" s="7" t="s">
        <v>34</v>
      </c>
      <c r="I397" s="9">
        <v>10003.0</v>
      </c>
      <c r="J397" s="7" t="s">
        <v>35</v>
      </c>
      <c r="S397" s="10" t="s">
        <v>36</v>
      </c>
      <c r="Z397" s="7" t="s">
        <v>37</v>
      </c>
      <c r="AC397" s="10" t="s">
        <v>38</v>
      </c>
    </row>
    <row r="398">
      <c r="A398" s="7" t="s">
        <v>1963</v>
      </c>
      <c r="B398" s="7" t="s">
        <v>1964</v>
      </c>
      <c r="C398" s="7" t="s">
        <v>1965</v>
      </c>
      <c r="D398" s="7" t="s">
        <v>1966</v>
      </c>
      <c r="E398" s="7" t="s">
        <v>1967</v>
      </c>
      <c r="F398" s="7" t="s">
        <v>414</v>
      </c>
      <c r="G398" s="7" t="s">
        <v>33</v>
      </c>
      <c r="H398" s="7" t="s">
        <v>34</v>
      </c>
      <c r="I398" s="9">
        <v>11211.0</v>
      </c>
      <c r="J398" s="7" t="s">
        <v>35</v>
      </c>
      <c r="L398" s="7" t="s">
        <v>77</v>
      </c>
      <c r="Z398" s="7" t="s">
        <v>37</v>
      </c>
    </row>
    <row r="399">
      <c r="A399" s="7" t="s">
        <v>1968</v>
      </c>
      <c r="B399" s="7" t="s">
        <v>153</v>
      </c>
      <c r="C399" s="8" t="str">
        <f>HYPERLINK("mailto:arimyrtaj@hotmail.com","arimyrtaj@hotmail.com")</f>
        <v>arimyrtaj@hotmail.com</v>
      </c>
      <c r="D399" s="7" t="s">
        <v>1969</v>
      </c>
      <c r="E399" s="7" t="s">
        <v>1970</v>
      </c>
      <c r="F399" s="7" t="s">
        <v>1971</v>
      </c>
      <c r="G399" s="7" t="s">
        <v>34</v>
      </c>
      <c r="H399" s="7" t="s">
        <v>34</v>
      </c>
      <c r="I399" s="9">
        <v>10029.0</v>
      </c>
      <c r="J399" s="7" t="s">
        <v>35</v>
      </c>
      <c r="S399" s="10" t="s">
        <v>36</v>
      </c>
      <c r="Z399" s="7" t="s">
        <v>37</v>
      </c>
      <c r="AC399" s="10" t="s">
        <v>38</v>
      </c>
    </row>
    <row r="400">
      <c r="A400" s="7" t="s">
        <v>1972</v>
      </c>
      <c r="B400" s="7" t="s">
        <v>1973</v>
      </c>
      <c r="D400" s="7" t="s">
        <v>1974</v>
      </c>
      <c r="E400" s="7" t="s">
        <v>1975</v>
      </c>
      <c r="F400" s="7" t="s">
        <v>1976</v>
      </c>
      <c r="G400" s="7" t="s">
        <v>34</v>
      </c>
      <c r="H400" s="7" t="s">
        <v>34</v>
      </c>
      <c r="I400" s="9">
        <v>10024.0</v>
      </c>
      <c r="J400" s="7" t="s">
        <v>35</v>
      </c>
      <c r="L400" s="7" t="s">
        <v>77</v>
      </c>
      <c r="Z400" s="7" t="s">
        <v>37</v>
      </c>
    </row>
    <row r="401">
      <c r="A401" s="7" t="s">
        <v>1977</v>
      </c>
      <c r="B401" s="7" t="s">
        <v>1293</v>
      </c>
      <c r="C401" s="7" t="s">
        <v>1978</v>
      </c>
      <c r="D401" s="7" t="s">
        <v>1979</v>
      </c>
      <c r="Q401" s="10" t="s">
        <v>36</v>
      </c>
      <c r="V401" s="19">
        <v>5.0</v>
      </c>
      <c r="Z401" s="7" t="s">
        <v>45</v>
      </c>
      <c r="AC401" s="10" t="s">
        <v>38</v>
      </c>
    </row>
    <row r="402">
      <c r="A402" s="7" t="s">
        <v>1980</v>
      </c>
      <c r="B402" s="7" t="s">
        <v>1981</v>
      </c>
      <c r="C402" s="7" t="s">
        <v>1982</v>
      </c>
      <c r="D402" s="7" t="s">
        <v>1983</v>
      </c>
      <c r="E402" s="7" t="s">
        <v>183</v>
      </c>
      <c r="F402" s="7" t="s">
        <v>1984</v>
      </c>
      <c r="G402" s="7" t="s">
        <v>185</v>
      </c>
      <c r="H402" s="7" t="s">
        <v>34</v>
      </c>
      <c r="I402" s="9">
        <v>12604.0</v>
      </c>
      <c r="J402" s="7" t="s">
        <v>35</v>
      </c>
      <c r="T402" s="10" t="s">
        <v>36</v>
      </c>
      <c r="Z402" s="7" t="s">
        <v>186</v>
      </c>
      <c r="AB402" s="7" t="s">
        <v>187</v>
      </c>
      <c r="AC402" s="10" t="s">
        <v>38</v>
      </c>
    </row>
    <row r="403">
      <c r="A403" s="7" t="s">
        <v>1980</v>
      </c>
      <c r="B403" s="7" t="s">
        <v>1985</v>
      </c>
      <c r="C403" s="7" t="s">
        <v>1986</v>
      </c>
      <c r="D403" s="7" t="s">
        <v>1987</v>
      </c>
      <c r="E403" s="7" t="s">
        <v>1988</v>
      </c>
      <c r="G403" s="7" t="s">
        <v>1989</v>
      </c>
      <c r="H403" s="7" t="s">
        <v>34</v>
      </c>
      <c r="I403" s="9">
        <v>10583.0</v>
      </c>
      <c r="J403" s="7" t="s">
        <v>35</v>
      </c>
      <c r="Z403" s="7" t="s">
        <v>186</v>
      </c>
      <c r="AB403" s="7" t="s">
        <v>1990</v>
      </c>
      <c r="AC403" s="10" t="s">
        <v>38</v>
      </c>
    </row>
    <row r="404">
      <c r="A404" s="7" t="s">
        <v>1991</v>
      </c>
      <c r="B404" s="7" t="s">
        <v>859</v>
      </c>
      <c r="C404" s="11" t="str">
        <f>HYPERLINK("mailto:Mikefight@gmail.com","Mikefight@gmail.com")</f>
        <v>Mikefight@gmail.com</v>
      </c>
      <c r="D404" s="7" t="s">
        <v>1992</v>
      </c>
      <c r="E404" s="7" t="s">
        <v>1993</v>
      </c>
      <c r="G404" s="7" t="s">
        <v>33</v>
      </c>
      <c r="H404" s="7" t="s">
        <v>34</v>
      </c>
      <c r="I404" s="9">
        <v>11205.0</v>
      </c>
      <c r="J404" s="7" t="s">
        <v>35</v>
      </c>
      <c r="S404" s="10" t="s">
        <v>36</v>
      </c>
      <c r="Z404" s="7" t="s">
        <v>37</v>
      </c>
      <c r="AC404" s="10" t="s">
        <v>38</v>
      </c>
    </row>
    <row r="405">
      <c r="A405" s="7" t="s">
        <v>1994</v>
      </c>
      <c r="B405" s="7" t="s">
        <v>1995</v>
      </c>
      <c r="C405" s="7" t="s">
        <v>1996</v>
      </c>
      <c r="D405" s="7" t="s">
        <v>1997</v>
      </c>
      <c r="E405" s="7" t="s">
        <v>1998</v>
      </c>
      <c r="G405" s="7" t="s">
        <v>1999</v>
      </c>
      <c r="H405" s="7" t="s">
        <v>84</v>
      </c>
      <c r="I405" s="9">
        <v>8817.0</v>
      </c>
      <c r="J405" s="7" t="s">
        <v>35</v>
      </c>
      <c r="L405" s="7" t="s">
        <v>77</v>
      </c>
      <c r="Z405" s="7" t="s">
        <v>37</v>
      </c>
    </row>
    <row r="406">
      <c r="A406" s="7" t="s">
        <v>2000</v>
      </c>
      <c r="B406" s="7" t="s">
        <v>2001</v>
      </c>
      <c r="C406" s="7" t="s">
        <v>2002</v>
      </c>
      <c r="D406" s="7" t="s">
        <v>2003</v>
      </c>
      <c r="E406" s="7" t="s">
        <v>2004</v>
      </c>
      <c r="G406" s="7" t="s">
        <v>2005</v>
      </c>
      <c r="H406" s="7" t="s">
        <v>2006</v>
      </c>
      <c r="I406" s="9">
        <v>50310.0</v>
      </c>
      <c r="J406" s="7" t="s">
        <v>35</v>
      </c>
      <c r="Z406" s="7" t="s">
        <v>37</v>
      </c>
      <c r="AA406" s="7" t="s">
        <v>2007</v>
      </c>
      <c r="AC406" s="10" t="s">
        <v>38</v>
      </c>
    </row>
    <row r="407">
      <c r="A407" s="7" t="s">
        <v>2008</v>
      </c>
      <c r="B407" s="7" t="s">
        <v>410</v>
      </c>
      <c r="C407" s="8" t="str">
        <f>HYPERLINK("mailto:davidnelson131@gmail.com","davidnelson131@gmail.com")</f>
        <v>davidnelson131@gmail.com</v>
      </c>
      <c r="D407" s="7" t="s">
        <v>2009</v>
      </c>
      <c r="E407" s="7" t="s">
        <v>2010</v>
      </c>
      <c r="F407" s="7" t="s">
        <v>2011</v>
      </c>
      <c r="G407" s="7" t="s">
        <v>34</v>
      </c>
      <c r="H407" s="7" t="s">
        <v>34</v>
      </c>
      <c r="I407" s="9">
        <v>10128.0</v>
      </c>
      <c r="J407" s="7" t="s">
        <v>35</v>
      </c>
      <c r="O407" s="10" t="s">
        <v>36</v>
      </c>
      <c r="S407" s="10" t="s">
        <v>36</v>
      </c>
      <c r="Z407" s="7" t="s">
        <v>37</v>
      </c>
      <c r="AC407" s="10" t="s">
        <v>38</v>
      </c>
    </row>
    <row r="408">
      <c r="A408" s="7" t="s">
        <v>2012</v>
      </c>
      <c r="B408" s="7" t="s">
        <v>46</v>
      </c>
      <c r="C408" s="8" t="str">
        <f>HYPERLINK("mailto:ej_neuse@yahoo.com","ej_neuse@yahoo.com")</f>
        <v>ej_neuse@yahoo.com</v>
      </c>
      <c r="E408" s="7" t="s">
        <v>997</v>
      </c>
      <c r="F408" s="7" t="s">
        <v>998</v>
      </c>
      <c r="G408" s="7" t="s">
        <v>33</v>
      </c>
      <c r="H408" s="7" t="s">
        <v>34</v>
      </c>
      <c r="I408" s="9">
        <v>11211.0</v>
      </c>
      <c r="J408" s="7" t="s">
        <v>35</v>
      </c>
      <c r="S408" s="10" t="s">
        <v>36</v>
      </c>
      <c r="T408" s="10" t="s">
        <v>36</v>
      </c>
      <c r="W408" s="12">
        <v>250.0</v>
      </c>
      <c r="X408" s="12">
        <v>100.0</v>
      </c>
      <c r="Z408" s="7" t="s">
        <v>37</v>
      </c>
      <c r="AB408" s="7" t="s">
        <v>2013</v>
      </c>
      <c r="AC408" s="10" t="s">
        <v>38</v>
      </c>
    </row>
    <row r="409">
      <c r="A409" s="7" t="s">
        <v>2014</v>
      </c>
      <c r="B409" s="7" t="s">
        <v>2015</v>
      </c>
      <c r="C409" s="8" t="str">
        <f>HYPERLINK("mailto:cn1115@earthlink.net","cn1115@earthlink.net")</f>
        <v>cn1115@earthlink.net</v>
      </c>
      <c r="E409" s="7" t="s">
        <v>2016</v>
      </c>
      <c r="G409" s="7" t="s">
        <v>2017</v>
      </c>
      <c r="H409" s="7" t="s">
        <v>1747</v>
      </c>
      <c r="I409" s="9">
        <v>63043.0</v>
      </c>
      <c r="J409" s="7" t="s">
        <v>35</v>
      </c>
      <c r="W409" s="14">
        <v>100.0</v>
      </c>
      <c r="Y409" s="12">
        <v>250.0</v>
      </c>
      <c r="Z409" s="7" t="s">
        <v>45</v>
      </c>
      <c r="AC409" s="10" t="s">
        <v>38</v>
      </c>
    </row>
    <row r="410">
      <c r="A410" s="7" t="s">
        <v>2018</v>
      </c>
      <c r="B410" s="7" t="s">
        <v>2019</v>
      </c>
      <c r="C410" s="7" t="s">
        <v>2020</v>
      </c>
      <c r="D410" s="7" t="s">
        <v>2021</v>
      </c>
      <c r="E410" s="7" t="s">
        <v>2022</v>
      </c>
      <c r="G410" s="7" t="s">
        <v>2023</v>
      </c>
      <c r="H410" s="7" t="s">
        <v>2024</v>
      </c>
      <c r="I410" s="9">
        <v>28226.0</v>
      </c>
      <c r="J410" s="7" t="s">
        <v>35</v>
      </c>
      <c r="N410" s="10" t="s">
        <v>36</v>
      </c>
      <c r="O410" s="10" t="s">
        <v>36</v>
      </c>
      <c r="V410" s="19">
        <v>20.0</v>
      </c>
      <c r="X410" s="12">
        <v>30.0</v>
      </c>
      <c r="Z410" s="7" t="s">
        <v>45</v>
      </c>
      <c r="AC410" s="10" t="s">
        <v>38</v>
      </c>
    </row>
    <row r="411">
      <c r="A411" s="7" t="s">
        <v>2025</v>
      </c>
      <c r="B411" s="7" t="s">
        <v>337</v>
      </c>
      <c r="C411" s="8" t="str">
        <f>HYPERLINK("mailto:nancynewton1@verizon.net","nancynewton1@verizon.net")</f>
        <v>nancynewton1@verizon.net</v>
      </c>
      <c r="D411" s="7" t="s">
        <v>2026</v>
      </c>
      <c r="E411" s="7" t="s">
        <v>2027</v>
      </c>
      <c r="G411" s="7" t="s">
        <v>2028</v>
      </c>
      <c r="H411" s="7" t="s">
        <v>702</v>
      </c>
      <c r="I411" s="9">
        <v>8876.0</v>
      </c>
      <c r="J411" s="7" t="s">
        <v>35</v>
      </c>
      <c r="T411" s="10" t="s">
        <v>36</v>
      </c>
      <c r="Z411" s="7" t="s">
        <v>37</v>
      </c>
      <c r="AC411" s="10" t="s">
        <v>38</v>
      </c>
    </row>
    <row r="412">
      <c r="A412" s="7" t="s">
        <v>2029</v>
      </c>
      <c r="B412" s="7" t="s">
        <v>2030</v>
      </c>
      <c r="C412" s="7" t="s">
        <v>2031</v>
      </c>
      <c r="D412" s="7" t="s">
        <v>2032</v>
      </c>
      <c r="M412" s="10" t="s">
        <v>36</v>
      </c>
      <c r="Z412" s="7" t="s">
        <v>37</v>
      </c>
    </row>
    <row r="413">
      <c r="A413" s="7" t="s">
        <v>2033</v>
      </c>
      <c r="B413" s="7" t="s">
        <v>2034</v>
      </c>
      <c r="C413" s="7" t="s">
        <v>2035</v>
      </c>
      <c r="D413" s="15" t="s">
        <v>2036</v>
      </c>
      <c r="E413" s="7" t="s">
        <v>2037</v>
      </c>
      <c r="F413" s="7" t="s">
        <v>2038</v>
      </c>
      <c r="G413" s="7" t="s">
        <v>34</v>
      </c>
      <c r="H413" s="7" t="s">
        <v>34</v>
      </c>
      <c r="I413" s="9">
        <v>10012.0</v>
      </c>
      <c r="J413" s="7" t="s">
        <v>35</v>
      </c>
      <c r="Q413" s="10" t="s">
        <v>36</v>
      </c>
      <c r="Z413" s="7" t="s">
        <v>37</v>
      </c>
      <c r="AC413" s="10" t="s">
        <v>38</v>
      </c>
    </row>
    <row r="414">
      <c r="A414" s="7" t="s">
        <v>2039</v>
      </c>
      <c r="B414" s="7" t="s">
        <v>2040</v>
      </c>
      <c r="C414" s="7" t="s">
        <v>2041</v>
      </c>
      <c r="D414" s="7" t="s">
        <v>2042</v>
      </c>
      <c r="E414" s="7" t="s">
        <v>2043</v>
      </c>
      <c r="G414" s="7" t="s">
        <v>2044</v>
      </c>
      <c r="H414" s="7" t="s">
        <v>68</v>
      </c>
      <c r="I414" s="9">
        <v>18302.0</v>
      </c>
      <c r="J414" s="7" t="s">
        <v>35</v>
      </c>
      <c r="L414" s="7" t="s">
        <v>77</v>
      </c>
      <c r="Z414" s="7" t="s">
        <v>37</v>
      </c>
    </row>
    <row r="415">
      <c r="A415" s="7" t="s">
        <v>2045</v>
      </c>
      <c r="B415" s="7" t="s">
        <v>2046</v>
      </c>
      <c r="C415" s="11" t="str">
        <f>HYPERLINK("mailto:heathr10@gmail.com","heathr10@gmail.com")</f>
        <v>heathr10@gmail.com</v>
      </c>
      <c r="D415" s="7" t="s">
        <v>2047</v>
      </c>
      <c r="E415" s="7" t="s">
        <v>2048</v>
      </c>
      <c r="F415" s="7" t="s">
        <v>806</v>
      </c>
      <c r="G415" s="7" t="s">
        <v>348</v>
      </c>
      <c r="H415" s="7" t="s">
        <v>34</v>
      </c>
      <c r="I415" s="9">
        <v>11103.0</v>
      </c>
      <c r="J415" s="7" t="s">
        <v>35</v>
      </c>
      <c r="S415" s="10" t="s">
        <v>36</v>
      </c>
      <c r="Z415" s="7" t="s">
        <v>37</v>
      </c>
      <c r="AC415" s="10" t="s">
        <v>38</v>
      </c>
    </row>
    <row r="416">
      <c r="A416" s="7" t="s">
        <v>2049</v>
      </c>
      <c r="B416" s="7" t="s">
        <v>2050</v>
      </c>
      <c r="C416" s="11" t="str">
        <f>HYPERLINK("mailto:loriweckerly@hotmail.com","loriweckerly@hotmail.com")</f>
        <v>loriweckerly@hotmail.com</v>
      </c>
      <c r="E416" s="7" t="s">
        <v>2051</v>
      </c>
      <c r="F416" s="7" t="s">
        <v>2052</v>
      </c>
      <c r="G416" s="7" t="s">
        <v>96</v>
      </c>
      <c r="H416" s="7" t="s">
        <v>529</v>
      </c>
      <c r="I416" s="9">
        <v>19130.0</v>
      </c>
      <c r="J416" s="7" t="s">
        <v>35</v>
      </c>
      <c r="X416" s="12">
        <v>20.0</v>
      </c>
      <c r="Z416" s="7" t="s">
        <v>45</v>
      </c>
      <c r="AC416" s="10" t="s">
        <v>38</v>
      </c>
    </row>
    <row r="417" hidden="1" customHeight="1"/>
    <row r="418">
      <c r="A418" s="7" t="s">
        <v>2053</v>
      </c>
      <c r="B418" s="7" t="s">
        <v>517</v>
      </c>
      <c r="C418" s="7" t="s">
        <v>2054</v>
      </c>
      <c r="D418" s="7" t="s">
        <v>2055</v>
      </c>
      <c r="E418" s="7" t="s">
        <v>2056</v>
      </c>
      <c r="G418" s="7" t="s">
        <v>2057</v>
      </c>
      <c r="H418" s="7" t="s">
        <v>2058</v>
      </c>
      <c r="I418" s="9">
        <v>3781.0</v>
      </c>
      <c r="J418" s="7" t="s">
        <v>35</v>
      </c>
      <c r="M418" s="10" t="s">
        <v>36</v>
      </c>
      <c r="Z418" s="7" t="s">
        <v>37</v>
      </c>
      <c r="AC418" s="10" t="s">
        <v>38</v>
      </c>
    </row>
    <row r="419">
      <c r="A419" s="7" t="s">
        <v>2059</v>
      </c>
      <c r="B419" s="7" t="s">
        <v>648</v>
      </c>
      <c r="C419" s="7" t="s">
        <v>2060</v>
      </c>
      <c r="D419" s="7" t="s">
        <v>2061</v>
      </c>
      <c r="E419" s="7" t="s">
        <v>2062</v>
      </c>
      <c r="F419" s="7" t="s">
        <v>700</v>
      </c>
      <c r="G419" s="7" t="s">
        <v>33</v>
      </c>
      <c r="H419" s="7" t="s">
        <v>34</v>
      </c>
      <c r="I419" s="9">
        <v>11211.0</v>
      </c>
      <c r="J419" s="7" t="s">
        <v>35</v>
      </c>
      <c r="N419" s="10" t="s">
        <v>36</v>
      </c>
      <c r="Z419" s="7" t="s">
        <v>37</v>
      </c>
      <c r="AC419" s="10" t="s">
        <v>38</v>
      </c>
    </row>
    <row r="420">
      <c r="A420" s="7" t="s">
        <v>2063</v>
      </c>
      <c r="B420" s="7" t="s">
        <v>2064</v>
      </c>
      <c r="C420" s="8" t="str">
        <f>HYPERLINK("mailto:fernunez@gmail.com","fernunez@gmail.com")</f>
        <v>fernunez@gmail.com</v>
      </c>
      <c r="D420" s="7" t="s">
        <v>2065</v>
      </c>
      <c r="E420" s="7" t="s">
        <v>2066</v>
      </c>
      <c r="F420" s="7" t="s">
        <v>1703</v>
      </c>
      <c r="G420" s="7" t="s">
        <v>2067</v>
      </c>
      <c r="H420" s="7" t="s">
        <v>2068</v>
      </c>
      <c r="I420" s="9">
        <v>43201.0</v>
      </c>
      <c r="J420" s="7" t="s">
        <v>35</v>
      </c>
      <c r="S420" s="10" t="s">
        <v>36</v>
      </c>
      <c r="Z420" s="7" t="s">
        <v>37</v>
      </c>
      <c r="AC420" s="10" t="s">
        <v>38</v>
      </c>
    </row>
    <row r="421">
      <c r="A421" s="7" t="s">
        <v>2069</v>
      </c>
      <c r="B421" s="7" t="s">
        <v>2070</v>
      </c>
      <c r="C421" s="7" t="s">
        <v>2071</v>
      </c>
      <c r="D421" s="7" t="s">
        <v>2072</v>
      </c>
      <c r="E421" s="7" t="s">
        <v>2073</v>
      </c>
      <c r="F421" s="7" t="s">
        <v>2074</v>
      </c>
      <c r="G421" s="7" t="s">
        <v>34</v>
      </c>
      <c r="H421" s="7" t="s">
        <v>34</v>
      </c>
      <c r="I421" s="9">
        <v>10025.0</v>
      </c>
      <c r="J421" s="7" t="s">
        <v>35</v>
      </c>
      <c r="N421" s="10" t="s">
        <v>36</v>
      </c>
      <c r="Z421" s="7" t="s">
        <v>37</v>
      </c>
      <c r="AC421" s="10" t="s">
        <v>38</v>
      </c>
    </row>
    <row r="422">
      <c r="A422" s="7" t="s">
        <v>2069</v>
      </c>
      <c r="B422" s="7" t="s">
        <v>2075</v>
      </c>
      <c r="C422" s="7" t="s">
        <v>2076</v>
      </c>
      <c r="D422" s="7" t="s">
        <v>2077</v>
      </c>
      <c r="N422" s="10" t="s">
        <v>36</v>
      </c>
      <c r="Z422" s="7" t="s">
        <v>37</v>
      </c>
      <c r="AC422" s="10" t="s">
        <v>38</v>
      </c>
    </row>
    <row r="423">
      <c r="A423" s="7" t="s">
        <v>2069</v>
      </c>
      <c r="B423" s="7" t="s">
        <v>727</v>
      </c>
      <c r="C423" s="7" t="s">
        <v>2078</v>
      </c>
      <c r="D423" s="7" t="s">
        <v>2079</v>
      </c>
      <c r="E423" s="7" t="s">
        <v>2080</v>
      </c>
      <c r="F423" s="7" t="s">
        <v>2081</v>
      </c>
      <c r="G423" s="7" t="s">
        <v>348</v>
      </c>
      <c r="H423" s="7" t="s">
        <v>34</v>
      </c>
      <c r="I423" s="9">
        <v>11102.0</v>
      </c>
      <c r="J423" s="7" t="s">
        <v>35</v>
      </c>
      <c r="K423" s="7" t="s">
        <v>2082</v>
      </c>
      <c r="L423" s="7" t="s">
        <v>50</v>
      </c>
      <c r="Z423" s="7" t="s">
        <v>37</v>
      </c>
      <c r="AC423" s="10" t="s">
        <v>38</v>
      </c>
    </row>
    <row r="424">
      <c r="A424" s="7" t="s">
        <v>2083</v>
      </c>
      <c r="B424" s="7" t="s">
        <v>2084</v>
      </c>
      <c r="C424" s="7" t="s">
        <v>2085</v>
      </c>
      <c r="D424" s="7" t="s">
        <v>2086</v>
      </c>
      <c r="E424" s="7" t="s">
        <v>2087</v>
      </c>
      <c r="G424" s="7" t="s">
        <v>2088</v>
      </c>
      <c r="H424" s="7" t="s">
        <v>2089</v>
      </c>
      <c r="I424" s="9">
        <v>53045.0</v>
      </c>
      <c r="J424" s="7" t="s">
        <v>35</v>
      </c>
      <c r="N424" s="10" t="s">
        <v>36</v>
      </c>
      <c r="Z424" s="7" t="s">
        <v>37</v>
      </c>
      <c r="AC424" s="10" t="s">
        <v>38</v>
      </c>
    </row>
    <row r="425">
      <c r="A425" s="7" t="s">
        <v>2090</v>
      </c>
      <c r="B425" s="7" t="s">
        <v>2091</v>
      </c>
      <c r="C425" s="7" t="s">
        <v>2092</v>
      </c>
      <c r="D425" s="7" t="s">
        <v>2093</v>
      </c>
      <c r="E425" s="7" t="s">
        <v>2094</v>
      </c>
      <c r="F425" s="7" t="s">
        <v>2095</v>
      </c>
      <c r="G425" s="7" t="s">
        <v>34</v>
      </c>
      <c r="H425" s="7" t="s">
        <v>34</v>
      </c>
      <c r="I425" s="9">
        <v>10003.0</v>
      </c>
      <c r="J425" s="7" t="s">
        <v>35</v>
      </c>
      <c r="K425" s="7" t="s">
        <v>2096</v>
      </c>
      <c r="Z425" s="7" t="s">
        <v>37</v>
      </c>
      <c r="AC425" s="10" t="s">
        <v>38</v>
      </c>
    </row>
    <row r="426">
      <c r="A426" s="7" t="s">
        <v>2097</v>
      </c>
      <c r="B426" s="7" t="s">
        <v>935</v>
      </c>
      <c r="C426" s="8" t="str">
        <f>HYPERLINK("mailto:iamkatieoneill@gmail.com","iamkatieoneill@gmail.com")</f>
        <v>iamkatieoneill@gmail.com</v>
      </c>
      <c r="D426" s="7" t="s">
        <v>2098</v>
      </c>
      <c r="S426" s="10" t="s">
        <v>36</v>
      </c>
      <c r="Z426" s="7" t="s">
        <v>37</v>
      </c>
      <c r="AC426" s="10" t="s">
        <v>38</v>
      </c>
    </row>
    <row r="427">
      <c r="A427" s="7" t="s">
        <v>2099</v>
      </c>
      <c r="B427" s="7" t="s">
        <v>958</v>
      </c>
      <c r="D427" s="7" t="s">
        <v>2100</v>
      </c>
      <c r="M427" s="10" t="s">
        <v>36</v>
      </c>
      <c r="Z427" s="7" t="s">
        <v>37</v>
      </c>
      <c r="AC427" s="10" t="s">
        <v>38</v>
      </c>
    </row>
    <row r="428">
      <c r="A428" s="7" t="s">
        <v>2101</v>
      </c>
      <c r="B428" s="7" t="s">
        <v>1489</v>
      </c>
      <c r="C428" s="7" t="s">
        <v>2102</v>
      </c>
      <c r="D428" s="7" t="s">
        <v>2103</v>
      </c>
      <c r="E428" s="7" t="s">
        <v>2104</v>
      </c>
      <c r="F428" s="7" t="s">
        <v>2105</v>
      </c>
      <c r="G428" s="7" t="s">
        <v>33</v>
      </c>
      <c r="H428" s="7" t="s">
        <v>34</v>
      </c>
      <c r="I428" s="9">
        <v>11235.0</v>
      </c>
      <c r="J428" s="7" t="s">
        <v>35</v>
      </c>
      <c r="Q428" s="10" t="s">
        <v>36</v>
      </c>
      <c r="Z428" s="7" t="s">
        <v>37</v>
      </c>
    </row>
    <row r="429">
      <c r="A429" s="7" t="s">
        <v>2106</v>
      </c>
      <c r="B429" s="7" t="s">
        <v>2107</v>
      </c>
      <c r="C429" s="7" t="s">
        <v>2108</v>
      </c>
      <c r="D429" s="7" t="s">
        <v>2109</v>
      </c>
      <c r="E429" s="7" t="s">
        <v>2110</v>
      </c>
      <c r="F429" s="7" t="s">
        <v>2111</v>
      </c>
      <c r="G429" s="7" t="s">
        <v>34</v>
      </c>
      <c r="H429" s="7" t="s">
        <v>34</v>
      </c>
      <c r="I429" s="9">
        <v>10027.0</v>
      </c>
      <c r="J429" s="7" t="s">
        <v>35</v>
      </c>
      <c r="N429" s="10" t="s">
        <v>36</v>
      </c>
      <c r="Z429" s="7" t="s">
        <v>37</v>
      </c>
      <c r="AC429" s="10" t="s">
        <v>38</v>
      </c>
    </row>
    <row r="430">
      <c r="A430" s="7" t="s">
        <v>2112</v>
      </c>
      <c r="B430" s="7" t="s">
        <v>2113</v>
      </c>
      <c r="C430" s="7" t="s">
        <v>2114</v>
      </c>
      <c r="D430" s="7" t="s">
        <v>2115</v>
      </c>
      <c r="E430" s="7" t="s">
        <v>2116</v>
      </c>
      <c r="G430" s="7" t="s">
        <v>467</v>
      </c>
      <c r="I430" s="9">
        <v>2088.0</v>
      </c>
      <c r="J430" s="7" t="s">
        <v>469</v>
      </c>
      <c r="L430" s="7" t="s">
        <v>77</v>
      </c>
      <c r="Z430" s="7" t="s">
        <v>37</v>
      </c>
    </row>
    <row r="431">
      <c r="A431" s="7" t="s">
        <v>2117</v>
      </c>
      <c r="B431" s="7" t="s">
        <v>2118</v>
      </c>
      <c r="C431" s="7" t="s">
        <v>2119</v>
      </c>
      <c r="D431" s="7" t="s">
        <v>2120</v>
      </c>
      <c r="M431" s="10" t="s">
        <v>36</v>
      </c>
      <c r="Z431" s="7" t="s">
        <v>37</v>
      </c>
      <c r="AC431" s="10" t="s">
        <v>38</v>
      </c>
    </row>
    <row r="432">
      <c r="A432" s="7" t="s">
        <v>2121</v>
      </c>
      <c r="B432" s="7" t="s">
        <v>2122</v>
      </c>
      <c r="C432" s="11" t="str">
        <f>HYPERLINK("mailto:parrywh@gmail.com","parrywh@gmail.com")</f>
        <v>parrywh@gmail.com</v>
      </c>
      <c r="D432" s="7" t="s">
        <v>2123</v>
      </c>
      <c r="E432" s="7" t="s">
        <v>2124</v>
      </c>
      <c r="F432" s="7" t="s">
        <v>2125</v>
      </c>
      <c r="G432" s="7" t="s">
        <v>34</v>
      </c>
      <c r="H432" s="7" t="s">
        <v>34</v>
      </c>
      <c r="I432" s="9">
        <v>10024.0</v>
      </c>
      <c r="J432" s="7" t="s">
        <v>35</v>
      </c>
      <c r="S432" s="10" t="s">
        <v>36</v>
      </c>
      <c r="Z432" s="7" t="s">
        <v>37</v>
      </c>
      <c r="AC432" s="10" t="s">
        <v>38</v>
      </c>
    </row>
    <row r="433">
      <c r="A433" s="7" t="s">
        <v>2126</v>
      </c>
      <c r="B433" s="7" t="s">
        <v>2127</v>
      </c>
      <c r="C433" s="7" t="s">
        <v>2128</v>
      </c>
      <c r="X433" s="12">
        <v>30.0</v>
      </c>
      <c r="Z433" s="7" t="s">
        <v>45</v>
      </c>
      <c r="AC433" s="10" t="s">
        <v>38</v>
      </c>
    </row>
    <row r="434">
      <c r="A434" s="7" t="s">
        <v>2126</v>
      </c>
      <c r="B434" s="7" t="s">
        <v>135</v>
      </c>
      <c r="C434" s="7" t="s">
        <v>2129</v>
      </c>
      <c r="D434" s="7" t="s">
        <v>2130</v>
      </c>
      <c r="E434" s="7" t="s">
        <v>2131</v>
      </c>
      <c r="F434" s="7" t="s">
        <v>806</v>
      </c>
      <c r="G434" s="7" t="s">
        <v>33</v>
      </c>
      <c r="H434" s="7" t="s">
        <v>34</v>
      </c>
      <c r="I434" s="9">
        <v>11217.0</v>
      </c>
      <c r="J434" s="7" t="s">
        <v>35</v>
      </c>
      <c r="W434" s="18">
        <v>300.0</v>
      </c>
      <c r="Z434" s="7" t="s">
        <v>37</v>
      </c>
      <c r="AA434" s="7" t="s">
        <v>2132</v>
      </c>
    </row>
    <row r="435">
      <c r="A435" s="7" t="s">
        <v>2133</v>
      </c>
      <c r="B435" s="7" t="s">
        <v>2134</v>
      </c>
      <c r="C435" s="7" t="s">
        <v>2135</v>
      </c>
      <c r="D435" s="7" t="s">
        <v>2136</v>
      </c>
      <c r="E435" s="7" t="s">
        <v>2137</v>
      </c>
      <c r="G435" s="7" t="s">
        <v>33</v>
      </c>
      <c r="H435" s="7" t="s">
        <v>34</v>
      </c>
      <c r="I435" s="9">
        <v>11218.0</v>
      </c>
      <c r="J435" s="7" t="s">
        <v>35</v>
      </c>
      <c r="M435" s="10" t="s">
        <v>36</v>
      </c>
      <c r="Z435" s="7" t="s">
        <v>37</v>
      </c>
      <c r="AC435" s="10" t="s">
        <v>38</v>
      </c>
    </row>
    <row r="436" hidden="1" customHeight="1"/>
    <row r="437" hidden="1" customHeight="1"/>
    <row r="438">
      <c r="A438" s="7" t="s">
        <v>2138</v>
      </c>
      <c r="B438" s="7" t="s">
        <v>2139</v>
      </c>
      <c r="C438" s="8" t="str">
        <f>HYPERLINK("mailto:pawlyk83@aol.com","pawlyk83@aol.com")</f>
        <v>pawlyk83@aol.com</v>
      </c>
      <c r="D438" s="7" t="s">
        <v>2140</v>
      </c>
      <c r="E438" s="7" t="s">
        <v>2141</v>
      </c>
      <c r="G438" s="7" t="s">
        <v>2142</v>
      </c>
      <c r="H438" s="7" t="s">
        <v>702</v>
      </c>
      <c r="I438" s="9">
        <v>8865.0</v>
      </c>
      <c r="J438" s="7" t="s">
        <v>35</v>
      </c>
      <c r="T438" s="10" t="s">
        <v>36</v>
      </c>
      <c r="Z438" s="7" t="s">
        <v>37</v>
      </c>
      <c r="AC438" s="10" t="s">
        <v>38</v>
      </c>
    </row>
    <row r="439">
      <c r="A439" s="7" t="s">
        <v>2143</v>
      </c>
      <c r="B439" s="7" t="s">
        <v>2144</v>
      </c>
      <c r="C439" s="7" t="s">
        <v>2145</v>
      </c>
      <c r="D439" s="7" t="s">
        <v>2146</v>
      </c>
      <c r="E439" s="7" t="s">
        <v>2147</v>
      </c>
      <c r="F439" s="7" t="s">
        <v>1604</v>
      </c>
      <c r="G439" s="7" t="s">
        <v>34</v>
      </c>
      <c r="H439" s="7" t="s">
        <v>34</v>
      </c>
      <c r="I439" s="9">
        <v>10003.0</v>
      </c>
      <c r="J439" s="7" t="s">
        <v>35</v>
      </c>
      <c r="L439" s="7" t="s">
        <v>77</v>
      </c>
      <c r="Z439" s="7" t="s">
        <v>37</v>
      </c>
    </row>
    <row r="440">
      <c r="A440" s="7" t="s">
        <v>2148</v>
      </c>
      <c r="B440" s="7" t="s">
        <v>188</v>
      </c>
      <c r="C440" s="7" t="s">
        <v>2149</v>
      </c>
      <c r="D440" s="7" t="s">
        <v>2150</v>
      </c>
      <c r="E440" s="7" t="s">
        <v>2151</v>
      </c>
      <c r="F440" s="7" t="s">
        <v>2152</v>
      </c>
      <c r="G440" s="7" t="s">
        <v>34</v>
      </c>
      <c r="H440" s="7" t="s">
        <v>34</v>
      </c>
      <c r="I440" s="9">
        <v>10013.0</v>
      </c>
      <c r="J440" s="7" t="s">
        <v>35</v>
      </c>
      <c r="O440" s="10" t="s">
        <v>36</v>
      </c>
      <c r="Z440" s="7" t="s">
        <v>37</v>
      </c>
      <c r="AC440" s="10" t="s">
        <v>38</v>
      </c>
    </row>
    <row r="441">
      <c r="A441" s="7" t="s">
        <v>2153</v>
      </c>
      <c r="B441" s="7" t="s">
        <v>792</v>
      </c>
      <c r="C441" s="7" t="s">
        <v>2154</v>
      </c>
      <c r="D441" s="7" t="s">
        <v>2155</v>
      </c>
      <c r="E441" s="7" t="s">
        <v>2156</v>
      </c>
      <c r="F441" s="7" t="s">
        <v>2157</v>
      </c>
      <c r="G441" s="7" t="s">
        <v>34</v>
      </c>
      <c r="H441" s="7" t="s">
        <v>34</v>
      </c>
      <c r="I441" s="9">
        <v>10025.0</v>
      </c>
      <c r="J441" s="7" t="s">
        <v>35</v>
      </c>
      <c r="N441" s="10" t="s">
        <v>36</v>
      </c>
      <c r="Z441" s="7" t="s">
        <v>37</v>
      </c>
      <c r="AC441" s="10" t="s">
        <v>38</v>
      </c>
    </row>
    <row r="442">
      <c r="A442" s="7" t="s">
        <v>2158</v>
      </c>
      <c r="B442" s="7" t="s">
        <v>226</v>
      </c>
      <c r="C442" s="7" t="s">
        <v>2159</v>
      </c>
      <c r="D442" s="7" t="s">
        <v>2160</v>
      </c>
      <c r="N442" s="10" t="s">
        <v>36</v>
      </c>
      <c r="Z442" s="7" t="s">
        <v>37</v>
      </c>
      <c r="AC442" s="10" t="s">
        <v>38</v>
      </c>
    </row>
    <row r="443">
      <c r="A443" s="7" t="s">
        <v>2161</v>
      </c>
      <c r="B443" s="7" t="s">
        <v>2162</v>
      </c>
      <c r="C443" s="7" t="s">
        <v>2163</v>
      </c>
      <c r="D443" s="7" t="s">
        <v>2164</v>
      </c>
      <c r="E443" s="7" t="s">
        <v>2165</v>
      </c>
      <c r="G443" s="7" t="s">
        <v>2166</v>
      </c>
      <c r="H443" s="7" t="s">
        <v>34</v>
      </c>
      <c r="I443" s="9">
        <v>11101.0</v>
      </c>
      <c r="J443" s="7" t="s">
        <v>35</v>
      </c>
      <c r="L443" s="7" t="s">
        <v>77</v>
      </c>
      <c r="Z443" s="7" t="s">
        <v>37</v>
      </c>
    </row>
    <row r="444">
      <c r="A444" s="7" t="s">
        <v>2167</v>
      </c>
      <c r="B444" s="7" t="s">
        <v>2168</v>
      </c>
      <c r="C444" s="7" t="s">
        <v>2169</v>
      </c>
      <c r="D444" s="7" t="s">
        <v>2170</v>
      </c>
      <c r="E444" s="7" t="s">
        <v>2171</v>
      </c>
      <c r="F444" s="7" t="s">
        <v>2172</v>
      </c>
      <c r="G444" s="7" t="s">
        <v>34</v>
      </c>
      <c r="H444" s="7" t="s">
        <v>34</v>
      </c>
      <c r="I444" s="9">
        <v>10027.0</v>
      </c>
      <c r="J444" s="7" t="s">
        <v>35</v>
      </c>
      <c r="N444" s="10" t="s">
        <v>36</v>
      </c>
      <c r="S444" s="10" t="s">
        <v>36</v>
      </c>
      <c r="T444" s="10" t="s">
        <v>36</v>
      </c>
      <c r="Z444" s="7" t="s">
        <v>37</v>
      </c>
      <c r="AC444" s="10" t="s">
        <v>38</v>
      </c>
    </row>
    <row r="445">
      <c r="A445" s="7" t="s">
        <v>2173</v>
      </c>
      <c r="B445" s="7" t="s">
        <v>2174</v>
      </c>
      <c r="C445" s="7" t="s">
        <v>2175</v>
      </c>
      <c r="D445" s="7" t="s">
        <v>2176</v>
      </c>
      <c r="E445" s="7" t="s">
        <v>2177</v>
      </c>
      <c r="G445" s="7" t="s">
        <v>34</v>
      </c>
      <c r="H445" s="7" t="s">
        <v>34</v>
      </c>
      <c r="I445" s="9">
        <v>10014.0</v>
      </c>
      <c r="J445" s="7" t="s">
        <v>35</v>
      </c>
      <c r="Z445" s="7" t="s">
        <v>37</v>
      </c>
      <c r="AA445" s="7" t="s">
        <v>186</v>
      </c>
      <c r="AB445" s="7" t="s">
        <v>187</v>
      </c>
      <c r="AC445" s="10" t="s">
        <v>38</v>
      </c>
    </row>
    <row r="446">
      <c r="A446" s="7" t="s">
        <v>2173</v>
      </c>
      <c r="B446" s="7" t="s">
        <v>2178</v>
      </c>
      <c r="C446" s="7" t="s">
        <v>2179</v>
      </c>
      <c r="D446" s="7" t="s">
        <v>2180</v>
      </c>
      <c r="E446" s="7" t="s">
        <v>2177</v>
      </c>
      <c r="G446" s="7" t="s">
        <v>34</v>
      </c>
      <c r="H446" s="7" t="s">
        <v>34</v>
      </c>
      <c r="I446" s="9">
        <v>10014.0</v>
      </c>
      <c r="J446" s="7" t="s">
        <v>35</v>
      </c>
      <c r="Z446" s="7" t="s">
        <v>37</v>
      </c>
      <c r="AB446" s="7" t="s">
        <v>2181</v>
      </c>
      <c r="AC446" s="10" t="s">
        <v>38</v>
      </c>
    </row>
    <row r="447">
      <c r="A447" s="7" t="s">
        <v>2182</v>
      </c>
      <c r="B447" s="7" t="s">
        <v>2183</v>
      </c>
      <c r="C447" s="7" t="s">
        <v>2184</v>
      </c>
      <c r="D447" s="7" t="s">
        <v>2185</v>
      </c>
      <c r="E447" s="7" t="s">
        <v>2186</v>
      </c>
      <c r="G447" s="7" t="s">
        <v>377</v>
      </c>
      <c r="H447" s="7" t="s">
        <v>127</v>
      </c>
      <c r="I447" s="9">
        <v>94707.0</v>
      </c>
      <c r="J447" s="7" t="s">
        <v>35</v>
      </c>
      <c r="N447" s="10" t="s">
        <v>36</v>
      </c>
      <c r="Z447" s="7" t="s">
        <v>37</v>
      </c>
      <c r="AC447" s="10" t="s">
        <v>38</v>
      </c>
    </row>
    <row r="448">
      <c r="A448" s="7" t="s">
        <v>2187</v>
      </c>
      <c r="B448" s="7" t="s">
        <v>1359</v>
      </c>
      <c r="C448" s="7" t="s">
        <v>2188</v>
      </c>
      <c r="D448" s="17" t="s">
        <v>2189</v>
      </c>
      <c r="L448" s="7" t="s">
        <v>77</v>
      </c>
      <c r="Z448" s="7" t="s">
        <v>37</v>
      </c>
    </row>
    <row r="449">
      <c r="A449" s="7" t="s">
        <v>2190</v>
      </c>
      <c r="B449" s="7" t="s">
        <v>1894</v>
      </c>
      <c r="C449" s="7" t="s">
        <v>2191</v>
      </c>
      <c r="D449" s="15" t="s">
        <v>2192</v>
      </c>
      <c r="E449" s="7" t="s">
        <v>2193</v>
      </c>
      <c r="F449" s="7" t="s">
        <v>2194</v>
      </c>
      <c r="G449" s="7" t="s">
        <v>33</v>
      </c>
      <c r="H449" s="7" t="s">
        <v>34</v>
      </c>
      <c r="I449" s="9">
        <v>11211.0</v>
      </c>
      <c r="J449" s="7" t="s">
        <v>35</v>
      </c>
      <c r="N449" s="10" t="s">
        <v>36</v>
      </c>
      <c r="Z449" s="7" t="s">
        <v>37</v>
      </c>
      <c r="AB449" s="7" t="s">
        <v>585</v>
      </c>
      <c r="AC449" s="10" t="s">
        <v>38</v>
      </c>
    </row>
    <row r="450">
      <c r="A450" s="7" t="s">
        <v>2195</v>
      </c>
      <c r="B450" s="7" t="s">
        <v>2196</v>
      </c>
      <c r="C450" s="11" t="str">
        <f>HYPERLINK("mailto:tjpoole@gmail.com","tjpoole@gmail.com")</f>
        <v>tjpoole@gmail.com</v>
      </c>
      <c r="E450" s="7" t="s">
        <v>2197</v>
      </c>
      <c r="G450" s="7" t="s">
        <v>1787</v>
      </c>
      <c r="H450" s="7" t="s">
        <v>2198</v>
      </c>
      <c r="I450" s="9">
        <v>78758.0</v>
      </c>
      <c r="J450" s="7" t="s">
        <v>35</v>
      </c>
      <c r="X450" s="12">
        <v>30.0</v>
      </c>
      <c r="Z450" s="7" t="s">
        <v>45</v>
      </c>
      <c r="AC450" s="10" t="s">
        <v>38</v>
      </c>
    </row>
    <row r="451">
      <c r="A451" s="7" t="s">
        <v>2199</v>
      </c>
      <c r="B451" s="7" t="s">
        <v>46</v>
      </c>
      <c r="C451" s="7" t="s">
        <v>2200</v>
      </c>
      <c r="D451" s="7" t="s">
        <v>2201</v>
      </c>
      <c r="E451" s="7" t="s">
        <v>2202</v>
      </c>
      <c r="F451" s="7" t="s">
        <v>2203</v>
      </c>
      <c r="G451" s="7" t="s">
        <v>34</v>
      </c>
      <c r="H451" s="7" t="s">
        <v>34</v>
      </c>
      <c r="I451" s="9">
        <v>10013.0</v>
      </c>
      <c r="J451" s="7" t="s">
        <v>35</v>
      </c>
      <c r="M451" s="10" t="s">
        <v>36</v>
      </c>
      <c r="N451" s="10" t="s">
        <v>36</v>
      </c>
      <c r="Z451" s="7" t="s">
        <v>37</v>
      </c>
      <c r="AC451" s="10" t="s">
        <v>38</v>
      </c>
    </row>
    <row r="452">
      <c r="A452" s="7" t="s">
        <v>2204</v>
      </c>
      <c r="B452" s="7" t="s">
        <v>1626</v>
      </c>
      <c r="C452" s="7" t="s">
        <v>2205</v>
      </c>
      <c r="D452" s="7" t="s">
        <v>2206</v>
      </c>
      <c r="N452" s="10" t="s">
        <v>36</v>
      </c>
      <c r="Z452" s="7" t="s">
        <v>37</v>
      </c>
      <c r="AC452" s="10" t="s">
        <v>38</v>
      </c>
    </row>
    <row r="453">
      <c r="A453" s="7" t="s">
        <v>2207</v>
      </c>
      <c r="B453" s="7" t="s">
        <v>2208</v>
      </c>
      <c r="C453" s="7" t="s">
        <v>2209</v>
      </c>
      <c r="D453" s="7" t="s">
        <v>2210</v>
      </c>
      <c r="E453" s="7" t="s">
        <v>2211</v>
      </c>
      <c r="F453" s="7" t="s">
        <v>2212</v>
      </c>
      <c r="G453" s="7" t="s">
        <v>34</v>
      </c>
      <c r="H453" s="7" t="s">
        <v>34</v>
      </c>
      <c r="I453" s="9">
        <v>10027.0</v>
      </c>
      <c r="J453" s="7" t="s">
        <v>35</v>
      </c>
      <c r="N453" s="10" t="s">
        <v>36</v>
      </c>
      <c r="Z453" s="7" t="s">
        <v>37</v>
      </c>
      <c r="AC453" s="10" t="s">
        <v>38</v>
      </c>
    </row>
    <row r="454">
      <c r="A454" s="7" t="s">
        <v>2213</v>
      </c>
      <c r="B454" s="7" t="s">
        <v>2214</v>
      </c>
      <c r="E454" s="7" t="s">
        <v>2215</v>
      </c>
      <c r="G454" s="7" t="s">
        <v>2216</v>
      </c>
      <c r="H454" s="7" t="s">
        <v>865</v>
      </c>
      <c r="I454" s="9">
        <v>33480.0</v>
      </c>
      <c r="J454" s="7" t="s">
        <v>35</v>
      </c>
      <c r="W454" s="12">
        <v>200.0</v>
      </c>
      <c r="Z454" s="7" t="s">
        <v>45</v>
      </c>
      <c r="AC454" s="10" t="s">
        <v>38</v>
      </c>
    </row>
    <row r="455">
      <c r="A455" s="7" t="s">
        <v>2217</v>
      </c>
      <c r="B455" s="7" t="s">
        <v>873</v>
      </c>
      <c r="C455" s="11" t="str">
        <f>HYPERLINK("mailto:bjorn@livenudemachines.com","bjorn@livenudemachines.com")</f>
        <v>bjorn@livenudemachines.com</v>
      </c>
      <c r="D455" s="7" t="s">
        <v>2218</v>
      </c>
      <c r="E455" s="7" t="s">
        <v>178</v>
      </c>
      <c r="F455" s="7" t="s">
        <v>179</v>
      </c>
      <c r="G455" s="7" t="s">
        <v>33</v>
      </c>
      <c r="H455" s="7" t="s">
        <v>34</v>
      </c>
      <c r="I455" s="9">
        <v>11238.0</v>
      </c>
      <c r="J455" s="7" t="s">
        <v>35</v>
      </c>
      <c r="S455" s="10" t="s">
        <v>36</v>
      </c>
      <c r="Z455" s="7" t="s">
        <v>37</v>
      </c>
      <c r="AC455" s="10" t="s">
        <v>38</v>
      </c>
    </row>
    <row r="456">
      <c r="A456" s="7" t="s">
        <v>2219</v>
      </c>
      <c r="B456" s="7" t="s">
        <v>2220</v>
      </c>
      <c r="C456" s="8" t="str">
        <f>HYPERLINK("mailto:danielirvingrattner@gmail.com","danielirvingrattner@gmail.com")</f>
        <v>danielirvingrattner@gmail.com</v>
      </c>
      <c r="D456" s="7" t="s">
        <v>2221</v>
      </c>
      <c r="E456" s="7" t="s">
        <v>2222</v>
      </c>
      <c r="G456" s="7" t="s">
        <v>34</v>
      </c>
      <c r="H456" s="7" t="s">
        <v>235</v>
      </c>
      <c r="I456" s="9">
        <v>10028.0</v>
      </c>
      <c r="J456" s="7" t="s">
        <v>35</v>
      </c>
      <c r="Z456" s="7" t="s">
        <v>2223</v>
      </c>
      <c r="AC456" s="10" t="s">
        <v>38</v>
      </c>
    </row>
    <row r="457">
      <c r="A457" s="7" t="s">
        <v>2224</v>
      </c>
      <c r="B457" s="7" t="s">
        <v>859</v>
      </c>
      <c r="C457" s="7" t="s">
        <v>2225</v>
      </c>
      <c r="D457" s="7" t="s">
        <v>2226</v>
      </c>
      <c r="M457" s="10" t="s">
        <v>36</v>
      </c>
      <c r="Z457" s="7" t="s">
        <v>37</v>
      </c>
      <c r="AA457" s="7" t="s">
        <v>1332</v>
      </c>
      <c r="AB457" s="7" t="s">
        <v>2227</v>
      </c>
      <c r="AC457" s="10" t="s">
        <v>38</v>
      </c>
    </row>
    <row r="458">
      <c r="A458" s="7" t="s">
        <v>2228</v>
      </c>
      <c r="B458" s="7" t="s">
        <v>2229</v>
      </c>
      <c r="C458" s="7" t="s">
        <v>2230</v>
      </c>
      <c r="D458" s="7" t="s">
        <v>2231</v>
      </c>
      <c r="O458" s="10" t="s">
        <v>36</v>
      </c>
      <c r="Z458" s="7" t="s">
        <v>37</v>
      </c>
      <c r="AC458" s="10" t="s">
        <v>38</v>
      </c>
    </row>
    <row r="459">
      <c r="A459" s="7" t="s">
        <v>2232</v>
      </c>
      <c r="B459" s="7" t="s">
        <v>2233</v>
      </c>
      <c r="C459" s="7" t="s">
        <v>2234</v>
      </c>
      <c r="D459" s="7" t="s">
        <v>2235</v>
      </c>
      <c r="E459" s="7" t="s">
        <v>2236</v>
      </c>
      <c r="G459" s="7" t="s">
        <v>2237</v>
      </c>
      <c r="H459" s="7" t="s">
        <v>1254</v>
      </c>
      <c r="I459" s="9" t="s">
        <v>2238</v>
      </c>
      <c r="J459" s="7" t="s">
        <v>1256</v>
      </c>
      <c r="O459" s="10" t="s">
        <v>36</v>
      </c>
      <c r="Z459" s="7" t="s">
        <v>37</v>
      </c>
      <c r="AC459" s="10" t="s">
        <v>38</v>
      </c>
    </row>
    <row r="460">
      <c r="A460" s="7" t="s">
        <v>2239</v>
      </c>
      <c r="B460" s="7" t="s">
        <v>2240</v>
      </c>
      <c r="C460" s="8" t="str">
        <f>HYPERLINK("mailto:heidi@rieglermedia.net","heidi@rieglermedia.net")</f>
        <v>heidi@rieglermedia.net</v>
      </c>
      <c r="E460" s="7" t="s">
        <v>2241</v>
      </c>
      <c r="G460" s="7" t="s">
        <v>2242</v>
      </c>
      <c r="H460" s="7" t="s">
        <v>235</v>
      </c>
      <c r="I460" s="9">
        <v>11510.0</v>
      </c>
      <c r="J460" s="7" t="s">
        <v>35</v>
      </c>
      <c r="Y460" s="12">
        <v>100.0</v>
      </c>
      <c r="Z460" s="7" t="s">
        <v>45</v>
      </c>
      <c r="AC460" s="10" t="s">
        <v>38</v>
      </c>
    </row>
    <row r="461">
      <c r="A461" s="7" t="s">
        <v>2243</v>
      </c>
      <c r="B461" s="7" t="s">
        <v>226</v>
      </c>
      <c r="C461" s="7" t="s">
        <v>2244</v>
      </c>
      <c r="D461" s="7" t="s">
        <v>2245</v>
      </c>
      <c r="E461" s="7" t="s">
        <v>2246</v>
      </c>
      <c r="F461" s="7" t="s">
        <v>2247</v>
      </c>
      <c r="G461" s="7" t="s">
        <v>2248</v>
      </c>
      <c r="H461" s="7" t="s">
        <v>34</v>
      </c>
      <c r="I461" s="9">
        <v>11372.0</v>
      </c>
      <c r="J461" s="7" t="s">
        <v>35</v>
      </c>
      <c r="O461" s="10" t="s">
        <v>36</v>
      </c>
      <c r="Z461" s="7" t="s">
        <v>37</v>
      </c>
      <c r="AC461" s="10" t="s">
        <v>38</v>
      </c>
    </row>
    <row r="462">
      <c r="A462" s="7" t="s">
        <v>2243</v>
      </c>
      <c r="B462" s="7" t="s">
        <v>172</v>
      </c>
      <c r="C462" s="7" t="s">
        <v>2249</v>
      </c>
      <c r="D462" s="7" t="s">
        <v>2250</v>
      </c>
      <c r="E462" s="7" t="s">
        <v>2251</v>
      </c>
      <c r="G462" s="7" t="s">
        <v>383</v>
      </c>
      <c r="H462" s="7" t="s">
        <v>384</v>
      </c>
      <c r="I462" s="9">
        <v>4106.0</v>
      </c>
      <c r="J462" s="7" t="s">
        <v>35</v>
      </c>
      <c r="L462" s="7" t="s">
        <v>77</v>
      </c>
      <c r="Z462" s="7" t="s">
        <v>37</v>
      </c>
    </row>
    <row r="463">
      <c r="A463" s="7" t="s">
        <v>2252</v>
      </c>
      <c r="B463" s="7" t="s">
        <v>1761</v>
      </c>
      <c r="C463" s="7" t="s">
        <v>2253</v>
      </c>
      <c r="D463" s="7" t="s">
        <v>2254</v>
      </c>
      <c r="E463" s="7" t="s">
        <v>2255</v>
      </c>
      <c r="G463" s="7" t="s">
        <v>33</v>
      </c>
      <c r="H463" s="7" t="s">
        <v>34</v>
      </c>
      <c r="I463" s="9">
        <v>11220.0</v>
      </c>
      <c r="J463" s="7" t="s">
        <v>35</v>
      </c>
      <c r="N463" s="10" t="s">
        <v>36</v>
      </c>
      <c r="Z463" s="7" t="s">
        <v>37</v>
      </c>
      <c r="AC463" s="10" t="s">
        <v>38</v>
      </c>
    </row>
    <row r="464">
      <c r="A464" s="7" t="s">
        <v>2256</v>
      </c>
      <c r="B464" s="7" t="s">
        <v>2257</v>
      </c>
      <c r="C464" s="7" t="s">
        <v>2258</v>
      </c>
      <c r="D464" s="15" t="s">
        <v>2259</v>
      </c>
      <c r="E464" s="7" t="s">
        <v>2260</v>
      </c>
      <c r="G464" s="7" t="s">
        <v>2261</v>
      </c>
      <c r="H464" s="7" t="s">
        <v>158</v>
      </c>
      <c r="I464" s="9">
        <v>1772.0</v>
      </c>
      <c r="J464" s="7" t="s">
        <v>35</v>
      </c>
      <c r="O464" s="10" t="s">
        <v>36</v>
      </c>
      <c r="Z464" s="7" t="s">
        <v>37</v>
      </c>
      <c r="AC464" s="10" t="s">
        <v>38</v>
      </c>
    </row>
    <row r="465">
      <c r="A465" s="7" t="s">
        <v>2262</v>
      </c>
      <c r="B465" s="7" t="s">
        <v>774</v>
      </c>
      <c r="C465" s="7" t="s">
        <v>2263</v>
      </c>
      <c r="D465" s="7" t="s">
        <v>2264</v>
      </c>
      <c r="L465" s="7" t="s">
        <v>77</v>
      </c>
      <c r="Z465" s="7" t="s">
        <v>37</v>
      </c>
      <c r="AC465" s="10" t="s">
        <v>38</v>
      </c>
    </row>
    <row r="466">
      <c r="A466" s="7" t="s">
        <v>2265</v>
      </c>
      <c r="B466" s="7" t="s">
        <v>2266</v>
      </c>
      <c r="C466" s="7" t="s">
        <v>2267</v>
      </c>
      <c r="D466" s="7" t="s">
        <v>2268</v>
      </c>
      <c r="E466" s="7" t="s">
        <v>2269</v>
      </c>
      <c r="G466" s="7" t="s">
        <v>1059</v>
      </c>
      <c r="H466" s="7" t="s">
        <v>1060</v>
      </c>
      <c r="I466" s="9">
        <v>20008.0</v>
      </c>
      <c r="J466" s="7" t="s">
        <v>35</v>
      </c>
      <c r="L466" s="7" t="s">
        <v>77</v>
      </c>
      <c r="Z466" s="7" t="s">
        <v>37</v>
      </c>
    </row>
    <row r="467">
      <c r="A467" s="7" t="s">
        <v>2270</v>
      </c>
      <c r="B467" s="7" t="s">
        <v>2271</v>
      </c>
      <c r="C467" s="7" t="s">
        <v>2272</v>
      </c>
      <c r="D467" s="7" t="s">
        <v>2273</v>
      </c>
      <c r="E467" s="7" t="s">
        <v>2274</v>
      </c>
      <c r="G467" s="7" t="s">
        <v>1059</v>
      </c>
      <c r="H467" s="7" t="s">
        <v>1060</v>
      </c>
      <c r="I467" s="9">
        <v>20016.0</v>
      </c>
      <c r="J467" s="7" t="s">
        <v>35</v>
      </c>
      <c r="M467" s="10" t="s">
        <v>36</v>
      </c>
      <c r="W467" s="12">
        <v>7200.0</v>
      </c>
      <c r="Z467" s="7" t="s">
        <v>97</v>
      </c>
      <c r="AB467" s="7" t="s">
        <v>2275</v>
      </c>
      <c r="AC467" s="10" t="s">
        <v>38</v>
      </c>
    </row>
    <row r="468">
      <c r="A468" s="7" t="s">
        <v>2270</v>
      </c>
      <c r="B468" s="7" t="s">
        <v>842</v>
      </c>
      <c r="C468" s="7" t="s">
        <v>2276</v>
      </c>
      <c r="D468" s="7" t="s">
        <v>2277</v>
      </c>
      <c r="E468" s="7" t="s">
        <v>2278</v>
      </c>
      <c r="F468" s="7" t="s">
        <v>2279</v>
      </c>
      <c r="G468" s="7" t="s">
        <v>33</v>
      </c>
      <c r="H468" s="7" t="s">
        <v>34</v>
      </c>
      <c r="I468" s="9">
        <v>11217.0</v>
      </c>
      <c r="J468" s="7" t="s">
        <v>35</v>
      </c>
      <c r="Z468" s="7" t="s">
        <v>37</v>
      </c>
      <c r="AA468" s="7" t="s">
        <v>2280</v>
      </c>
    </row>
    <row r="469">
      <c r="A469" s="7" t="s">
        <v>2281</v>
      </c>
      <c r="B469" s="7" t="s">
        <v>2282</v>
      </c>
      <c r="C469" s="8" t="str">
        <f>HYPERLINK("mailto:debgrace104@hotmail.com","debgrace104@hotmail.com")</f>
        <v>debgrace104@hotmail.com</v>
      </c>
      <c r="D469" s="7" t="s">
        <v>2283</v>
      </c>
      <c r="E469" s="7" t="s">
        <v>2284</v>
      </c>
      <c r="F469" s="7" t="s">
        <v>2285</v>
      </c>
      <c r="G469" s="7" t="s">
        <v>2286</v>
      </c>
      <c r="H469" s="7" t="s">
        <v>84</v>
      </c>
      <c r="I469" s="9">
        <v>7010.0</v>
      </c>
      <c r="J469" s="7" t="s">
        <v>35</v>
      </c>
      <c r="T469" s="10" t="s">
        <v>36</v>
      </c>
      <c r="Z469" s="7" t="s">
        <v>37</v>
      </c>
      <c r="AC469" s="10" t="s">
        <v>38</v>
      </c>
    </row>
    <row r="470">
      <c r="A470" s="7" t="s">
        <v>2287</v>
      </c>
      <c r="B470" s="7" t="s">
        <v>733</v>
      </c>
      <c r="C470" s="7" t="s">
        <v>2288</v>
      </c>
      <c r="D470" s="17" t="s">
        <v>2289</v>
      </c>
      <c r="E470" s="7" t="s">
        <v>2290</v>
      </c>
      <c r="G470" s="7" t="s">
        <v>2291</v>
      </c>
      <c r="H470" s="7" t="s">
        <v>34</v>
      </c>
      <c r="I470" s="9">
        <v>11375.0</v>
      </c>
      <c r="J470" s="7" t="s">
        <v>35</v>
      </c>
      <c r="L470" s="7" t="s">
        <v>50</v>
      </c>
      <c r="Z470" s="7" t="s">
        <v>37</v>
      </c>
    </row>
    <row r="471">
      <c r="A471" s="7" t="s">
        <v>2292</v>
      </c>
      <c r="B471" s="7" t="s">
        <v>1200</v>
      </c>
      <c r="X471" s="12">
        <v>50.0</v>
      </c>
      <c r="Z471" s="7" t="s">
        <v>45</v>
      </c>
      <c r="AC471" s="10" t="s">
        <v>38</v>
      </c>
    </row>
    <row r="472">
      <c r="A472" s="7" t="s">
        <v>2292</v>
      </c>
      <c r="B472" s="7" t="s">
        <v>2293</v>
      </c>
      <c r="C472" s="7" t="s">
        <v>2294</v>
      </c>
      <c r="D472" s="7" t="s">
        <v>2295</v>
      </c>
      <c r="E472" s="7" t="s">
        <v>2296</v>
      </c>
      <c r="F472" s="7" t="s">
        <v>1604</v>
      </c>
      <c r="G472" s="7" t="s">
        <v>33</v>
      </c>
      <c r="H472" s="7" t="s">
        <v>34</v>
      </c>
      <c r="I472" s="9">
        <v>11238.0</v>
      </c>
      <c r="J472" s="7" t="s">
        <v>35</v>
      </c>
      <c r="N472" s="10" t="s">
        <v>36</v>
      </c>
      <c r="Z472" s="7" t="s">
        <v>37</v>
      </c>
      <c r="AC472" s="10" t="s">
        <v>38</v>
      </c>
    </row>
    <row r="473">
      <c r="A473" s="7" t="s">
        <v>2297</v>
      </c>
      <c r="B473" s="7" t="s">
        <v>2298</v>
      </c>
      <c r="C473" s="11" t="str">
        <f>HYPERLINK("mailto:jansalrose@gmail.com","jansalrose@gmail.com")</f>
        <v>jansalrose@gmail.com</v>
      </c>
      <c r="D473" s="7" t="s">
        <v>2299</v>
      </c>
      <c r="E473" s="7" t="s">
        <v>2300</v>
      </c>
      <c r="G473" s="7" t="s">
        <v>2301</v>
      </c>
      <c r="H473" s="7" t="s">
        <v>34</v>
      </c>
      <c r="I473" s="9">
        <v>10502.0</v>
      </c>
      <c r="J473" s="7" t="s">
        <v>35</v>
      </c>
      <c r="S473" s="10" t="s">
        <v>36</v>
      </c>
      <c r="Z473" s="7" t="s">
        <v>37</v>
      </c>
      <c r="AC473" s="10" t="s">
        <v>38</v>
      </c>
    </row>
    <row r="474">
      <c r="A474" s="7" t="s">
        <v>2302</v>
      </c>
      <c r="B474" s="7" t="s">
        <v>2303</v>
      </c>
      <c r="C474" s="7" t="s">
        <v>2304</v>
      </c>
      <c r="D474" s="15" t="s">
        <v>2305</v>
      </c>
      <c r="E474" s="7" t="s">
        <v>2306</v>
      </c>
      <c r="G474" s="7" t="s">
        <v>34</v>
      </c>
      <c r="H474" s="7" t="s">
        <v>34</v>
      </c>
      <c r="I474" s="9">
        <v>10159.0</v>
      </c>
      <c r="J474" s="7" t="s">
        <v>35</v>
      </c>
      <c r="M474" s="10" t="s">
        <v>36</v>
      </c>
      <c r="Z474" s="7" t="s">
        <v>37</v>
      </c>
      <c r="AC474" s="10" t="s">
        <v>38</v>
      </c>
    </row>
    <row r="475">
      <c r="A475" s="7" t="s">
        <v>2307</v>
      </c>
      <c r="B475" s="7" t="s">
        <v>1282</v>
      </c>
      <c r="C475" s="11" t="str">
        <f>HYPERLINK("mailto:rossman.julie@gmail.com","rossman.julie@gmail.com")</f>
        <v>rossman.julie@gmail.com</v>
      </c>
      <c r="D475" s="7" t="s">
        <v>2308</v>
      </c>
      <c r="E475" s="7" t="s">
        <v>2309</v>
      </c>
      <c r="F475" s="7" t="s">
        <v>1827</v>
      </c>
      <c r="G475" s="7" t="s">
        <v>33</v>
      </c>
      <c r="H475" s="7" t="s">
        <v>34</v>
      </c>
      <c r="I475" s="9">
        <v>11211.0</v>
      </c>
      <c r="J475" s="7" t="s">
        <v>35</v>
      </c>
      <c r="S475" s="10" t="s">
        <v>36</v>
      </c>
      <c r="Z475" s="7" t="s">
        <v>37</v>
      </c>
      <c r="AC475" s="10" t="s">
        <v>38</v>
      </c>
    </row>
    <row r="476">
      <c r="A476" s="7" t="s">
        <v>2310</v>
      </c>
      <c r="B476" s="7" t="s">
        <v>2311</v>
      </c>
      <c r="C476" s="7" t="s">
        <v>2312</v>
      </c>
      <c r="D476" s="7" t="s">
        <v>2313</v>
      </c>
      <c r="E476" s="7" t="s">
        <v>2314</v>
      </c>
      <c r="G476" s="7" t="s">
        <v>1857</v>
      </c>
      <c r="H476" s="7" t="s">
        <v>1648</v>
      </c>
      <c r="I476" s="9">
        <v>2472.0</v>
      </c>
      <c r="J476" s="7" t="s">
        <v>35</v>
      </c>
      <c r="L476" s="7" t="s">
        <v>50</v>
      </c>
      <c r="Z476" s="7" t="s">
        <v>37</v>
      </c>
    </row>
    <row r="477">
      <c r="A477" s="7" t="s">
        <v>2315</v>
      </c>
      <c r="B477" s="7" t="s">
        <v>859</v>
      </c>
      <c r="C477" s="7" t="s">
        <v>2316</v>
      </c>
      <c r="D477" s="7" t="s">
        <v>2317</v>
      </c>
      <c r="E477" s="7" t="s">
        <v>2318</v>
      </c>
      <c r="F477" s="7" t="s">
        <v>2319</v>
      </c>
      <c r="G477" s="7" t="s">
        <v>34</v>
      </c>
      <c r="H477" s="7" t="s">
        <v>34</v>
      </c>
      <c r="I477" s="9">
        <v>10023.0</v>
      </c>
      <c r="J477" s="7" t="s">
        <v>35</v>
      </c>
      <c r="M477" s="10" t="s">
        <v>36</v>
      </c>
      <c r="Z477" s="7" t="s">
        <v>37</v>
      </c>
      <c r="AC477" s="10" t="s">
        <v>38</v>
      </c>
    </row>
    <row r="478">
      <c r="A478" s="7" t="s">
        <v>2320</v>
      </c>
      <c r="B478" s="7" t="s">
        <v>2321</v>
      </c>
      <c r="C478" s="11" t="str">
        <f>HYPERLINK("mailto:lovelywobblyjelly@hotmail.com","lovelywobblyjelly@hotmail.com")</f>
        <v>lovelywobblyjelly@hotmail.com</v>
      </c>
      <c r="E478" s="7" t="s">
        <v>2322</v>
      </c>
      <c r="G478" s="7" t="s">
        <v>2323</v>
      </c>
      <c r="H478" s="7" t="s">
        <v>1052</v>
      </c>
      <c r="I478" s="9">
        <v>2026.0</v>
      </c>
      <c r="J478" s="7" t="s">
        <v>469</v>
      </c>
      <c r="X478" s="12">
        <v>20.0</v>
      </c>
      <c r="Z478" s="7" t="s">
        <v>45</v>
      </c>
      <c r="AC478" s="10" t="s">
        <v>38</v>
      </c>
    </row>
    <row r="479">
      <c r="A479" s="7" t="s">
        <v>2324</v>
      </c>
      <c r="B479" s="7" t="s">
        <v>2325</v>
      </c>
      <c r="C479" s="7" t="s">
        <v>2326</v>
      </c>
      <c r="D479" s="7" t="s">
        <v>2327</v>
      </c>
      <c r="E479" s="7" t="s">
        <v>2328</v>
      </c>
      <c r="G479" s="7" t="s">
        <v>407</v>
      </c>
      <c r="H479" s="7" t="s">
        <v>408</v>
      </c>
      <c r="I479" s="9">
        <v>22207.0</v>
      </c>
      <c r="J479" s="7" t="s">
        <v>35</v>
      </c>
      <c r="M479" s="10" t="s">
        <v>36</v>
      </c>
      <c r="Z479" s="7" t="s">
        <v>37</v>
      </c>
      <c r="AC479" s="10" t="s">
        <v>38</v>
      </c>
    </row>
    <row r="480">
      <c r="A480" s="7" t="s">
        <v>2329</v>
      </c>
      <c r="B480" s="7" t="s">
        <v>2330</v>
      </c>
      <c r="C480" s="7" t="s">
        <v>2331</v>
      </c>
      <c r="D480" s="7" t="s">
        <v>2332</v>
      </c>
      <c r="E480" s="7" t="s">
        <v>2333</v>
      </c>
      <c r="F480" s="7" t="s">
        <v>2334</v>
      </c>
      <c r="G480" s="7" t="s">
        <v>34</v>
      </c>
      <c r="H480" s="7" t="s">
        <v>34</v>
      </c>
      <c r="I480" s="9">
        <v>10014.0</v>
      </c>
      <c r="J480" s="7" t="s">
        <v>35</v>
      </c>
      <c r="M480" s="10" t="s">
        <v>36</v>
      </c>
      <c r="N480" s="10" t="s">
        <v>36</v>
      </c>
      <c r="O480" s="10" t="s">
        <v>36</v>
      </c>
      <c r="Q480" s="10" t="s">
        <v>36</v>
      </c>
      <c r="W480" s="12">
        <v>100.0</v>
      </c>
      <c r="X480" s="12">
        <v>100.0</v>
      </c>
      <c r="Z480" s="7" t="s">
        <v>97</v>
      </c>
      <c r="AB480" s="7" t="s">
        <v>367</v>
      </c>
      <c r="AC480" s="10" t="s">
        <v>38</v>
      </c>
    </row>
    <row r="481">
      <c r="A481" s="7" t="s">
        <v>2335</v>
      </c>
      <c r="B481" s="7" t="s">
        <v>2336</v>
      </c>
      <c r="C481" s="8" t="str">
        <f>HYPERLINK("mailto:salgaz01@luther.edu","salgaz01@luther.edu")</f>
        <v>salgaz01@luther.edu</v>
      </c>
      <c r="D481" s="7" t="s">
        <v>2337</v>
      </c>
      <c r="E481" s="7" t="s">
        <v>2338</v>
      </c>
      <c r="G481" s="7" t="s">
        <v>2339</v>
      </c>
      <c r="H481" s="7" t="s">
        <v>2006</v>
      </c>
      <c r="I481" s="9">
        <v>52101.0</v>
      </c>
      <c r="J481" s="7" t="s">
        <v>35</v>
      </c>
      <c r="S481" s="10" t="s">
        <v>36</v>
      </c>
      <c r="Z481" s="7" t="s">
        <v>37</v>
      </c>
      <c r="AC481" s="10" t="s">
        <v>38</v>
      </c>
    </row>
    <row r="482">
      <c r="A482" s="7" t="s">
        <v>2340</v>
      </c>
      <c r="B482" s="7" t="s">
        <v>2341</v>
      </c>
      <c r="C482" s="7" t="s">
        <v>2342</v>
      </c>
      <c r="D482" s="7" t="s">
        <v>2343</v>
      </c>
      <c r="E482" s="7" t="s">
        <v>2344</v>
      </c>
      <c r="G482" s="7" t="s">
        <v>2345</v>
      </c>
      <c r="H482" s="7" t="s">
        <v>408</v>
      </c>
      <c r="I482" s="9">
        <v>23803.0</v>
      </c>
      <c r="J482" s="7" t="s">
        <v>35</v>
      </c>
      <c r="N482" s="10" t="s">
        <v>36</v>
      </c>
      <c r="Z482" s="7" t="s">
        <v>37</v>
      </c>
      <c r="AC482" s="10" t="s">
        <v>38</v>
      </c>
    </row>
    <row r="483">
      <c r="A483" s="7" t="s">
        <v>2346</v>
      </c>
      <c r="B483" s="7" t="s">
        <v>2347</v>
      </c>
      <c r="C483" s="7" t="s">
        <v>2348</v>
      </c>
      <c r="D483" s="7" t="s">
        <v>2349</v>
      </c>
      <c r="E483" s="7" t="s">
        <v>2350</v>
      </c>
      <c r="G483" s="7" t="s">
        <v>1059</v>
      </c>
      <c r="H483" s="7" t="s">
        <v>2351</v>
      </c>
      <c r="I483" s="9">
        <v>20016.0</v>
      </c>
      <c r="J483" s="7" t="s">
        <v>35</v>
      </c>
      <c r="O483" s="10" t="s">
        <v>36</v>
      </c>
      <c r="W483" s="12">
        <v>200.0</v>
      </c>
      <c r="Z483" s="7" t="s">
        <v>97</v>
      </c>
      <c r="AA483" s="7" t="s">
        <v>1568</v>
      </c>
      <c r="AC483" s="10" t="s">
        <v>38</v>
      </c>
    </row>
    <row r="484">
      <c r="A484" s="7" t="s">
        <v>2352</v>
      </c>
      <c r="B484" s="7" t="s">
        <v>1398</v>
      </c>
      <c r="C484" s="11" t="str">
        <f>HYPERLINK("mailto:brooklynentertainment@hotmail.com","brooklynentertainment@hotmail.com")</f>
        <v>brooklynentertainment@hotmail.com</v>
      </c>
      <c r="D484" s="7" t="s">
        <v>2353</v>
      </c>
      <c r="E484" s="7" t="s">
        <v>2354</v>
      </c>
      <c r="G484" s="7" t="s">
        <v>34</v>
      </c>
      <c r="H484" s="7" t="s">
        <v>34</v>
      </c>
      <c r="I484" s="9">
        <v>10075.0</v>
      </c>
      <c r="J484" s="7" t="s">
        <v>35</v>
      </c>
      <c r="S484" s="10" t="s">
        <v>36</v>
      </c>
      <c r="Z484" s="7" t="s">
        <v>37</v>
      </c>
      <c r="AC484" s="10" t="s">
        <v>38</v>
      </c>
    </row>
    <row r="485">
      <c r="A485" s="7" t="s">
        <v>2355</v>
      </c>
      <c r="B485" s="7" t="s">
        <v>29</v>
      </c>
      <c r="C485" s="7" t="s">
        <v>2356</v>
      </c>
      <c r="D485" s="7" t="s">
        <v>2357</v>
      </c>
      <c r="E485" s="7" t="s">
        <v>2358</v>
      </c>
      <c r="G485" s="7" t="s">
        <v>2359</v>
      </c>
      <c r="H485" s="7" t="s">
        <v>2360</v>
      </c>
      <c r="I485" s="9" t="s">
        <v>2361</v>
      </c>
      <c r="J485" s="7" t="s">
        <v>1256</v>
      </c>
      <c r="L485" s="7" t="s">
        <v>77</v>
      </c>
      <c r="Z485" s="7" t="s">
        <v>37</v>
      </c>
    </row>
    <row r="486">
      <c r="A486" s="7" t="s">
        <v>2362</v>
      </c>
      <c r="B486" s="7" t="s">
        <v>2363</v>
      </c>
      <c r="C486" s="7" t="s">
        <v>2364</v>
      </c>
      <c r="D486" s="7" t="s">
        <v>2365</v>
      </c>
      <c r="E486" s="7" t="s">
        <v>2366</v>
      </c>
      <c r="G486" s="7" t="s">
        <v>34</v>
      </c>
      <c r="H486" s="7" t="s">
        <v>34</v>
      </c>
      <c r="I486" s="9">
        <v>10025.0</v>
      </c>
      <c r="J486" s="7" t="s">
        <v>35</v>
      </c>
      <c r="N486" s="10" t="s">
        <v>36</v>
      </c>
      <c r="Z486" s="7" t="s">
        <v>37</v>
      </c>
      <c r="AC486" s="10" t="s">
        <v>38</v>
      </c>
    </row>
    <row r="487">
      <c r="A487" s="7" t="s">
        <v>2367</v>
      </c>
      <c r="B487" s="7" t="s">
        <v>2368</v>
      </c>
      <c r="C487" s="7" t="s">
        <v>2369</v>
      </c>
      <c r="D487" s="17" t="s">
        <v>2370</v>
      </c>
      <c r="E487" s="7" t="s">
        <v>2371</v>
      </c>
      <c r="F487" s="7" t="s">
        <v>2372</v>
      </c>
      <c r="G487" s="7" t="s">
        <v>33</v>
      </c>
      <c r="H487" s="7" t="s">
        <v>34</v>
      </c>
      <c r="I487" s="9">
        <v>11218.0</v>
      </c>
      <c r="J487" s="7" t="s">
        <v>35</v>
      </c>
      <c r="L487" s="7" t="s">
        <v>50</v>
      </c>
      <c r="M487" s="10" t="s">
        <v>36</v>
      </c>
      <c r="Z487" s="7" t="s">
        <v>37</v>
      </c>
      <c r="AC487" s="10" t="s">
        <v>38</v>
      </c>
    </row>
    <row r="488">
      <c r="A488" s="7" t="s">
        <v>2373</v>
      </c>
      <c r="B488" s="7" t="s">
        <v>2374</v>
      </c>
      <c r="C488" s="11" t="str">
        <f>HYPERLINK("mailto:kdsaudek@comcast.net","kdsaudek@comcast.net")</f>
        <v>kdsaudek@comcast.net</v>
      </c>
      <c r="E488" s="7" t="s">
        <v>2375</v>
      </c>
      <c r="G488" s="7" t="s">
        <v>2376</v>
      </c>
      <c r="H488" s="7" t="s">
        <v>2377</v>
      </c>
      <c r="I488" s="9">
        <v>5602.0</v>
      </c>
      <c r="J488" s="7" t="s">
        <v>35</v>
      </c>
      <c r="W488" s="12">
        <v>400.0</v>
      </c>
      <c r="X488" s="12">
        <v>600.0</v>
      </c>
      <c r="Z488" s="7" t="s">
        <v>45</v>
      </c>
      <c r="AC488" s="10" t="s">
        <v>38</v>
      </c>
    </row>
    <row r="489">
      <c r="A489" s="7" t="s">
        <v>2378</v>
      </c>
      <c r="B489" s="7" t="s">
        <v>2379</v>
      </c>
      <c r="C489" s="7" t="s">
        <v>2380</v>
      </c>
      <c r="D489" s="7" t="s">
        <v>2381</v>
      </c>
      <c r="E489" s="7" t="s">
        <v>2382</v>
      </c>
      <c r="F489" s="7" t="s">
        <v>2383</v>
      </c>
      <c r="G489" s="7" t="s">
        <v>2384</v>
      </c>
      <c r="H489" s="7" t="s">
        <v>34</v>
      </c>
      <c r="I489" s="9">
        <v>10801.0</v>
      </c>
      <c r="J489" s="7" t="s">
        <v>35</v>
      </c>
      <c r="O489" s="10" t="s">
        <v>36</v>
      </c>
      <c r="Z489" s="7" t="s">
        <v>37</v>
      </c>
      <c r="AC489" s="10" t="s">
        <v>38</v>
      </c>
    </row>
    <row r="490">
      <c r="A490" s="7" t="s">
        <v>2385</v>
      </c>
      <c r="B490" s="7" t="s">
        <v>1623</v>
      </c>
      <c r="C490" s="7" t="s">
        <v>2386</v>
      </c>
      <c r="D490" s="15" t="s">
        <v>2387</v>
      </c>
      <c r="E490" s="7" t="s">
        <v>2388</v>
      </c>
      <c r="F490" s="7" t="s">
        <v>2389</v>
      </c>
      <c r="G490" s="7" t="s">
        <v>33</v>
      </c>
      <c r="H490" s="7" t="s">
        <v>34</v>
      </c>
      <c r="I490" s="9">
        <v>11211.0</v>
      </c>
      <c r="J490" s="7" t="s">
        <v>35</v>
      </c>
      <c r="O490" s="10" t="s">
        <v>36</v>
      </c>
      <c r="Z490" s="7" t="s">
        <v>37</v>
      </c>
      <c r="AC490" s="10" t="s">
        <v>38</v>
      </c>
    </row>
    <row r="491">
      <c r="A491" s="7" t="s">
        <v>2390</v>
      </c>
      <c r="B491" s="7" t="s">
        <v>2391</v>
      </c>
      <c r="C491" s="11" t="str">
        <f>HYPERLINK("mailto:avramts@gmail.com","avramts@gmail.com")</f>
        <v>avramts@gmail.com</v>
      </c>
      <c r="W491" s="12">
        <v>25.0</v>
      </c>
      <c r="Z491" s="7" t="s">
        <v>37</v>
      </c>
      <c r="AC491" s="10" t="s">
        <v>38</v>
      </c>
    </row>
    <row r="492">
      <c r="A492" s="7" t="s">
        <v>2392</v>
      </c>
      <c r="B492" s="7" t="s">
        <v>2393</v>
      </c>
      <c r="C492" s="7" t="s">
        <v>2394</v>
      </c>
      <c r="D492" s="7" t="s">
        <v>2395</v>
      </c>
      <c r="L492" s="7" t="s">
        <v>50</v>
      </c>
      <c r="Z492" s="7" t="s">
        <v>37</v>
      </c>
      <c r="AC492" s="10" t="s">
        <v>38</v>
      </c>
    </row>
    <row r="493">
      <c r="A493" s="7" t="s">
        <v>2396</v>
      </c>
      <c r="B493" s="7" t="s">
        <v>410</v>
      </c>
      <c r="C493" s="7" t="s">
        <v>2397</v>
      </c>
      <c r="D493" s="17" t="s">
        <v>2398</v>
      </c>
      <c r="E493" s="7" t="s">
        <v>2399</v>
      </c>
      <c r="F493" s="7" t="s">
        <v>475</v>
      </c>
      <c r="G493" s="7" t="s">
        <v>33</v>
      </c>
      <c r="H493" s="7" t="s">
        <v>34</v>
      </c>
      <c r="I493" s="9">
        <v>11215.0</v>
      </c>
      <c r="J493" s="7" t="s">
        <v>35</v>
      </c>
      <c r="L493" s="7" t="s">
        <v>77</v>
      </c>
      <c r="Z493" s="7" t="s">
        <v>37</v>
      </c>
      <c r="AB493" s="7" t="s">
        <v>2400</v>
      </c>
    </row>
    <row r="494">
      <c r="A494" s="7" t="s">
        <v>2401</v>
      </c>
      <c r="B494" s="7" t="s">
        <v>2402</v>
      </c>
      <c r="C494" s="11" t="str">
        <f>HYPERLINK("mailto:guslokin@yahoo.com","guslokin@yahoo.com")</f>
        <v>guslokin@yahoo.com</v>
      </c>
      <c r="D494" s="7" t="s">
        <v>2403</v>
      </c>
      <c r="E494" s="7" t="s">
        <v>2404</v>
      </c>
      <c r="G494" s="7" t="s">
        <v>348</v>
      </c>
      <c r="H494" s="7" t="s">
        <v>34</v>
      </c>
      <c r="I494" s="9">
        <v>11103.0</v>
      </c>
      <c r="J494" s="7" t="s">
        <v>35</v>
      </c>
      <c r="S494" s="10" t="s">
        <v>36</v>
      </c>
      <c r="Y494" s="12">
        <v>10.0</v>
      </c>
      <c r="Z494" s="7" t="s">
        <v>37</v>
      </c>
      <c r="AC494" s="10" t="s">
        <v>38</v>
      </c>
    </row>
    <row r="495">
      <c r="A495" s="7" t="s">
        <v>2405</v>
      </c>
      <c r="B495" s="7" t="s">
        <v>2406</v>
      </c>
      <c r="N495" s="10" t="s">
        <v>36</v>
      </c>
      <c r="Z495" s="7" t="s">
        <v>37</v>
      </c>
      <c r="AC495" s="10" t="s">
        <v>38</v>
      </c>
    </row>
    <row r="496">
      <c r="A496" s="7" t="s">
        <v>2407</v>
      </c>
      <c r="B496" s="7" t="s">
        <v>2408</v>
      </c>
      <c r="D496" s="7" t="s">
        <v>2409</v>
      </c>
      <c r="E496" s="7" t="s">
        <v>2410</v>
      </c>
      <c r="F496" s="14" t="s">
        <v>2319</v>
      </c>
      <c r="G496" s="7" t="s">
        <v>2411</v>
      </c>
      <c r="H496" s="7" t="s">
        <v>84</v>
      </c>
      <c r="I496" s="9">
        <v>7047.0</v>
      </c>
      <c r="J496" s="7" t="s">
        <v>35</v>
      </c>
      <c r="L496" s="7" t="s">
        <v>77</v>
      </c>
      <c r="Z496" s="7" t="s">
        <v>37</v>
      </c>
    </row>
    <row r="497">
      <c r="A497" s="7" t="s">
        <v>1413</v>
      </c>
      <c r="B497" s="7" t="s">
        <v>2412</v>
      </c>
      <c r="C497" s="7" t="s">
        <v>2413</v>
      </c>
      <c r="D497" s="7" t="s">
        <v>2414</v>
      </c>
      <c r="E497" s="7" t="s">
        <v>2415</v>
      </c>
      <c r="G497" s="7" t="s">
        <v>2416</v>
      </c>
      <c r="H497" s="7" t="s">
        <v>2417</v>
      </c>
      <c r="I497" s="9">
        <v>67410.0</v>
      </c>
      <c r="J497" s="7" t="s">
        <v>35</v>
      </c>
      <c r="N497" s="10" t="s">
        <v>36</v>
      </c>
      <c r="Z497" s="7" t="s">
        <v>37</v>
      </c>
      <c r="AC497" s="10" t="s">
        <v>38</v>
      </c>
    </row>
    <row r="498">
      <c r="A498" s="7" t="s">
        <v>2418</v>
      </c>
      <c r="B498" s="7" t="s">
        <v>1359</v>
      </c>
      <c r="C498" s="7" t="s">
        <v>2419</v>
      </c>
      <c r="D498" s="7" t="s">
        <v>2420</v>
      </c>
      <c r="E498" s="7" t="s">
        <v>2421</v>
      </c>
      <c r="F498" s="7" t="s">
        <v>2422</v>
      </c>
      <c r="G498" s="7" t="s">
        <v>34</v>
      </c>
      <c r="H498" s="7" t="s">
        <v>34</v>
      </c>
      <c r="I498" s="9">
        <v>10025.0</v>
      </c>
      <c r="J498" s="7" t="s">
        <v>35</v>
      </c>
      <c r="M498" s="10" t="s">
        <v>36</v>
      </c>
      <c r="N498" s="10" t="s">
        <v>36</v>
      </c>
      <c r="O498" s="10" t="s">
        <v>36</v>
      </c>
      <c r="S498" s="10" t="s">
        <v>36</v>
      </c>
      <c r="W498" s="12">
        <v>22500.0</v>
      </c>
      <c r="Z498" s="7" t="s">
        <v>97</v>
      </c>
      <c r="AB498" s="7" t="s">
        <v>2423</v>
      </c>
      <c r="AC498" s="10" t="s">
        <v>38</v>
      </c>
    </row>
    <row r="499">
      <c r="A499" s="7" t="s">
        <v>2424</v>
      </c>
      <c r="B499" s="7" t="s">
        <v>2425</v>
      </c>
      <c r="C499" s="7" t="s">
        <v>2426</v>
      </c>
      <c r="D499" s="7" t="s">
        <v>2427</v>
      </c>
      <c r="N499" s="10" t="s">
        <v>36</v>
      </c>
      <c r="Z499" s="7" t="s">
        <v>37</v>
      </c>
      <c r="AB499" s="7" t="s">
        <v>78</v>
      </c>
      <c r="AC499" s="10" t="s">
        <v>38</v>
      </c>
    </row>
    <row r="500">
      <c r="A500" s="7" t="s">
        <v>2428</v>
      </c>
      <c r="B500" s="7" t="s">
        <v>648</v>
      </c>
      <c r="C500" s="7" t="s">
        <v>2429</v>
      </c>
      <c r="D500" s="7" t="s">
        <v>2430</v>
      </c>
      <c r="E500" s="7" t="s">
        <v>2431</v>
      </c>
      <c r="G500" s="7" t="s">
        <v>1047</v>
      </c>
      <c r="H500" s="7" t="s">
        <v>127</v>
      </c>
      <c r="I500" s="9">
        <v>94114.0</v>
      </c>
      <c r="J500" s="7" t="s">
        <v>35</v>
      </c>
      <c r="L500" s="7" t="s">
        <v>77</v>
      </c>
      <c r="Z500" s="7" t="s">
        <v>37</v>
      </c>
    </row>
    <row r="501">
      <c r="A501" s="7" t="s">
        <v>2432</v>
      </c>
      <c r="B501" s="7" t="s">
        <v>641</v>
      </c>
      <c r="C501" s="11" t="str">
        <f>HYPERLINK("mailto:alexandra@sharwood.ca","alexandra@sharwood.ca")</f>
        <v>alexandra@sharwood.ca</v>
      </c>
      <c r="D501" s="7" t="s">
        <v>2433</v>
      </c>
      <c r="E501" s="7" t="s">
        <v>2434</v>
      </c>
      <c r="F501" s="7" t="s">
        <v>2435</v>
      </c>
      <c r="G501" s="7" t="s">
        <v>34</v>
      </c>
      <c r="H501" s="7" t="s">
        <v>34</v>
      </c>
      <c r="I501" s="9">
        <v>10003.0</v>
      </c>
      <c r="J501" s="7" t="s">
        <v>35</v>
      </c>
      <c r="S501" s="10" t="s">
        <v>36</v>
      </c>
      <c r="Z501" s="7" t="s">
        <v>37</v>
      </c>
      <c r="AC501" s="10" t="s">
        <v>38</v>
      </c>
    </row>
    <row r="502">
      <c r="A502" s="7" t="s">
        <v>2436</v>
      </c>
      <c r="B502" s="7" t="s">
        <v>2437</v>
      </c>
      <c r="C502" s="8" t="str">
        <f>HYPERLINK("mailto:larisa.shaterian@gmail.com","larisa.shaterian@gmail.com")</f>
        <v>larisa.shaterian@gmail.com</v>
      </c>
      <c r="D502" s="7" t="s">
        <v>2438</v>
      </c>
      <c r="E502" s="7" t="s">
        <v>2439</v>
      </c>
      <c r="F502" s="7" t="s">
        <v>2440</v>
      </c>
      <c r="G502" s="7" t="s">
        <v>33</v>
      </c>
      <c r="H502" s="7" t="s">
        <v>235</v>
      </c>
      <c r="I502" s="9">
        <v>11238.0</v>
      </c>
      <c r="J502" s="7" t="s">
        <v>35</v>
      </c>
      <c r="T502" s="10" t="s">
        <v>36</v>
      </c>
      <c r="Z502" s="7" t="s">
        <v>37</v>
      </c>
      <c r="AC502" s="10" t="s">
        <v>38</v>
      </c>
    </row>
    <row r="503">
      <c r="A503" s="7" t="s">
        <v>2441</v>
      </c>
      <c r="B503" s="7" t="s">
        <v>2442</v>
      </c>
      <c r="C503" s="7" t="s">
        <v>2443</v>
      </c>
      <c r="D503" s="7" t="s">
        <v>2444</v>
      </c>
      <c r="E503" s="7" t="s">
        <v>2445</v>
      </c>
      <c r="G503" s="7" t="s">
        <v>2446</v>
      </c>
      <c r="H503" s="7" t="s">
        <v>84</v>
      </c>
      <c r="I503" s="9">
        <v>7070.0</v>
      </c>
      <c r="J503" s="7" t="s">
        <v>35</v>
      </c>
      <c r="P503" s="10" t="s">
        <v>36</v>
      </c>
      <c r="Z503" s="7" t="s">
        <v>37</v>
      </c>
      <c r="AA503" s="7" t="s">
        <v>1101</v>
      </c>
      <c r="AB503" s="7" t="s">
        <v>505</v>
      </c>
      <c r="AC503" s="10" t="s">
        <v>38</v>
      </c>
    </row>
    <row r="504">
      <c r="A504" s="7" t="s">
        <v>2447</v>
      </c>
      <c r="B504" s="7" t="s">
        <v>1293</v>
      </c>
      <c r="C504" s="7" t="s">
        <v>2448</v>
      </c>
      <c r="D504" s="17" t="s">
        <v>2449</v>
      </c>
      <c r="L504" s="7" t="s">
        <v>50</v>
      </c>
      <c r="Z504" s="7" t="s">
        <v>37</v>
      </c>
    </row>
    <row r="505">
      <c r="A505" s="7" t="s">
        <v>2450</v>
      </c>
      <c r="B505" s="7" t="s">
        <v>2451</v>
      </c>
      <c r="C505" s="7" t="s">
        <v>2452</v>
      </c>
      <c r="D505" s="7" t="s">
        <v>2453</v>
      </c>
      <c r="E505" s="7" t="s">
        <v>183</v>
      </c>
      <c r="F505" s="7" t="s">
        <v>2454</v>
      </c>
      <c r="G505" s="7" t="s">
        <v>185</v>
      </c>
      <c r="H505" s="7" t="s">
        <v>34</v>
      </c>
      <c r="I505" s="9">
        <v>12604.0</v>
      </c>
      <c r="J505" s="7" t="s">
        <v>35</v>
      </c>
      <c r="Z505" s="7" t="s">
        <v>37</v>
      </c>
      <c r="AB505" s="7" t="s">
        <v>69</v>
      </c>
      <c r="AC505" s="10" t="s">
        <v>38</v>
      </c>
    </row>
    <row r="506">
      <c r="A506" s="7" t="s">
        <v>2455</v>
      </c>
      <c r="B506" s="7" t="s">
        <v>2456</v>
      </c>
      <c r="C506" s="7" t="s">
        <v>2457</v>
      </c>
      <c r="D506" s="7" t="s">
        <v>2458</v>
      </c>
      <c r="E506" s="7" t="s">
        <v>2459</v>
      </c>
      <c r="F506" s="7" t="s">
        <v>2460</v>
      </c>
      <c r="G506" s="7" t="s">
        <v>1059</v>
      </c>
      <c r="H506" s="7" t="s">
        <v>1060</v>
      </c>
      <c r="I506" s="9">
        <v>20009.0</v>
      </c>
      <c r="J506" s="7" t="s">
        <v>35</v>
      </c>
      <c r="M506" s="10" t="s">
        <v>36</v>
      </c>
      <c r="Z506" s="7" t="s">
        <v>37</v>
      </c>
      <c r="AC506" s="10" t="s">
        <v>38</v>
      </c>
    </row>
    <row r="507">
      <c r="A507" s="7" t="s">
        <v>2461</v>
      </c>
      <c r="B507" s="7" t="s">
        <v>859</v>
      </c>
      <c r="D507" s="7" t="s">
        <v>2462</v>
      </c>
      <c r="E507" s="7" t="s">
        <v>2463</v>
      </c>
      <c r="G507" s="7" t="s">
        <v>2464</v>
      </c>
      <c r="H507" s="7" t="s">
        <v>34</v>
      </c>
      <c r="I507" s="9">
        <v>11572.0</v>
      </c>
      <c r="J507" s="7" t="s">
        <v>35</v>
      </c>
      <c r="K507" s="7" t="s">
        <v>2465</v>
      </c>
      <c r="L507" s="7" t="s">
        <v>77</v>
      </c>
      <c r="Z507" s="7" t="s">
        <v>37</v>
      </c>
      <c r="AB507" s="7" t="s">
        <v>78</v>
      </c>
      <c r="AC507" s="10" t="s">
        <v>38</v>
      </c>
    </row>
    <row r="508">
      <c r="A508" s="7" t="s">
        <v>2466</v>
      </c>
      <c r="B508" s="7" t="s">
        <v>2467</v>
      </c>
      <c r="C508" s="7" t="s">
        <v>2468</v>
      </c>
      <c r="D508" s="17" t="s">
        <v>2469</v>
      </c>
      <c r="E508" s="7" t="s">
        <v>2470</v>
      </c>
      <c r="F508" s="7" t="s">
        <v>2471</v>
      </c>
      <c r="G508" s="7" t="s">
        <v>34</v>
      </c>
      <c r="H508" s="7" t="s">
        <v>34</v>
      </c>
      <c r="I508" s="9">
        <v>10001.0</v>
      </c>
      <c r="J508" s="7" t="s">
        <v>35</v>
      </c>
      <c r="L508" s="7" t="s">
        <v>77</v>
      </c>
      <c r="Z508" s="7" t="s">
        <v>37</v>
      </c>
    </row>
    <row r="509">
      <c r="A509" s="7" t="s">
        <v>2472</v>
      </c>
      <c r="B509" s="7" t="s">
        <v>1205</v>
      </c>
      <c r="C509" s="7" t="s">
        <v>2473</v>
      </c>
      <c r="D509" s="7" t="s">
        <v>2474</v>
      </c>
      <c r="E509" s="7" t="s">
        <v>2475</v>
      </c>
      <c r="F509" s="7" t="s">
        <v>2476</v>
      </c>
      <c r="G509" s="7" t="s">
        <v>34</v>
      </c>
      <c r="H509" s="7" t="s">
        <v>34</v>
      </c>
      <c r="I509" s="9">
        <v>10013.0</v>
      </c>
      <c r="J509" s="7" t="s">
        <v>35</v>
      </c>
      <c r="L509" s="7" t="s">
        <v>77</v>
      </c>
      <c r="Z509" s="7" t="s">
        <v>37</v>
      </c>
    </row>
    <row r="510">
      <c r="A510" s="7" t="s">
        <v>2477</v>
      </c>
      <c r="B510" s="7" t="s">
        <v>2478</v>
      </c>
      <c r="C510" s="8" t="str">
        <f>HYPERLINK("mailto:rita_sirota@yahoo.com","rita_sirota@yahoo.com")</f>
        <v>rita_sirota@yahoo.com</v>
      </c>
      <c r="D510" s="7" t="s">
        <v>2479</v>
      </c>
      <c r="E510" s="7" t="s">
        <v>2480</v>
      </c>
      <c r="G510" s="7" t="s">
        <v>96</v>
      </c>
      <c r="H510" s="7" t="s">
        <v>529</v>
      </c>
      <c r="I510" s="9">
        <v>19114.0</v>
      </c>
      <c r="J510" s="7" t="s">
        <v>35</v>
      </c>
      <c r="T510" s="10" t="s">
        <v>36</v>
      </c>
      <c r="U510" s="13" t="s">
        <v>36</v>
      </c>
      <c r="Z510" s="7" t="s">
        <v>37</v>
      </c>
      <c r="AC510" s="10" t="s">
        <v>38</v>
      </c>
    </row>
    <row r="511">
      <c r="A511" s="7" t="s">
        <v>2481</v>
      </c>
      <c r="B511" s="7" t="s">
        <v>1489</v>
      </c>
      <c r="C511" s="11" t="str">
        <f>HYPERLINK("mailto:anski88@gmail.com","anski88@gmail.com")</f>
        <v>anski88@gmail.com</v>
      </c>
      <c r="E511" s="7" t="s">
        <v>2482</v>
      </c>
      <c r="G511" s="7" t="s">
        <v>2483</v>
      </c>
      <c r="H511" s="7" t="s">
        <v>1052</v>
      </c>
      <c r="I511" s="9">
        <v>2016.0</v>
      </c>
      <c r="J511" s="7" t="s">
        <v>469</v>
      </c>
      <c r="X511" s="12">
        <v>200.0</v>
      </c>
      <c r="Z511" s="7" t="s">
        <v>45</v>
      </c>
      <c r="AC511" s="10" t="s">
        <v>38</v>
      </c>
    </row>
    <row r="512">
      <c r="A512" s="7" t="s">
        <v>2484</v>
      </c>
      <c r="B512" s="7" t="s">
        <v>410</v>
      </c>
      <c r="C512" s="7" t="s">
        <v>2485</v>
      </c>
      <c r="D512" s="15" t="s">
        <v>2486</v>
      </c>
      <c r="L512" s="7" t="s">
        <v>77</v>
      </c>
      <c r="Z512" s="7" t="s">
        <v>37</v>
      </c>
    </row>
    <row r="513">
      <c r="A513" s="7" t="s">
        <v>2487</v>
      </c>
      <c r="B513" s="7" t="s">
        <v>685</v>
      </c>
      <c r="C513" s="7" t="s">
        <v>2488</v>
      </c>
      <c r="D513" s="7" t="s">
        <v>2489</v>
      </c>
      <c r="L513" s="7" t="s">
        <v>50</v>
      </c>
      <c r="Z513" s="7" t="s">
        <v>37</v>
      </c>
      <c r="AB513" s="7" t="s">
        <v>78</v>
      </c>
      <c r="AC513" s="10" t="s">
        <v>38</v>
      </c>
    </row>
    <row r="514">
      <c r="A514" s="7" t="s">
        <v>2490</v>
      </c>
      <c r="B514" s="7" t="s">
        <v>166</v>
      </c>
      <c r="C514" s="7" t="s">
        <v>2491</v>
      </c>
      <c r="E514" s="7" t="s">
        <v>2492</v>
      </c>
      <c r="F514" s="7" t="s">
        <v>2493</v>
      </c>
      <c r="G514" s="7" t="s">
        <v>33</v>
      </c>
      <c r="H514" s="7" t="s">
        <v>34</v>
      </c>
      <c r="I514" s="9">
        <v>11206.0</v>
      </c>
      <c r="J514" s="7" t="s">
        <v>35</v>
      </c>
      <c r="W514" s="12">
        <v>200.0</v>
      </c>
      <c r="Z514" s="7" t="s">
        <v>45</v>
      </c>
      <c r="AB514" s="7" t="s">
        <v>1568</v>
      </c>
      <c r="AC514" s="10" t="s">
        <v>38</v>
      </c>
    </row>
    <row r="515">
      <c r="A515" s="7" t="s">
        <v>2494</v>
      </c>
      <c r="B515" s="7" t="s">
        <v>2495</v>
      </c>
      <c r="C515" s="7" t="s">
        <v>2496</v>
      </c>
      <c r="D515" s="7" t="s">
        <v>2497</v>
      </c>
      <c r="E515" s="7" t="s">
        <v>2498</v>
      </c>
      <c r="G515" s="7" t="s">
        <v>2499</v>
      </c>
      <c r="H515" s="7" t="s">
        <v>34</v>
      </c>
      <c r="I515" s="9">
        <v>12571.0</v>
      </c>
      <c r="J515" s="7" t="s">
        <v>35</v>
      </c>
      <c r="M515" s="10" t="s">
        <v>36</v>
      </c>
      <c r="S515" s="10" t="s">
        <v>36</v>
      </c>
      <c r="Z515" s="7" t="s">
        <v>37</v>
      </c>
      <c r="AB515" s="7" t="s">
        <v>2500</v>
      </c>
      <c r="AC515" s="10" t="s">
        <v>38</v>
      </c>
    </row>
    <row r="516">
      <c r="A516" s="7" t="s">
        <v>2501</v>
      </c>
      <c r="B516" s="7" t="s">
        <v>994</v>
      </c>
      <c r="C516" s="7" t="s">
        <v>2502</v>
      </c>
      <c r="D516" s="7" t="s">
        <v>2503</v>
      </c>
      <c r="E516" s="7" t="s">
        <v>2504</v>
      </c>
      <c r="F516" s="7" t="s">
        <v>2505</v>
      </c>
      <c r="G516" s="7" t="s">
        <v>33</v>
      </c>
      <c r="H516" s="7" t="s">
        <v>34</v>
      </c>
      <c r="I516" s="9">
        <v>11232.0</v>
      </c>
      <c r="J516" s="7" t="s">
        <v>35</v>
      </c>
      <c r="Z516" s="7" t="s">
        <v>37</v>
      </c>
      <c r="AB516" s="7" t="s">
        <v>1193</v>
      </c>
      <c r="AC516" s="10" t="s">
        <v>38</v>
      </c>
    </row>
    <row r="517">
      <c r="A517" s="7" t="s">
        <v>2506</v>
      </c>
      <c r="B517" s="7" t="s">
        <v>2507</v>
      </c>
      <c r="C517" s="7" t="s">
        <v>2508</v>
      </c>
      <c r="D517" s="7" t="s">
        <v>2509</v>
      </c>
      <c r="E517" s="7" t="s">
        <v>183</v>
      </c>
      <c r="F517" s="7" t="s">
        <v>2510</v>
      </c>
      <c r="G517" s="7" t="s">
        <v>185</v>
      </c>
      <c r="H517" s="7" t="s">
        <v>34</v>
      </c>
      <c r="I517" s="9">
        <v>12604.0</v>
      </c>
      <c r="J517" s="7" t="s">
        <v>35</v>
      </c>
      <c r="Z517" s="7" t="s">
        <v>37</v>
      </c>
      <c r="AA517" s="7" t="s">
        <v>186</v>
      </c>
      <c r="AB517" s="7" t="s">
        <v>187</v>
      </c>
      <c r="AC517" s="10" t="s">
        <v>38</v>
      </c>
    </row>
    <row r="518">
      <c r="A518" s="7" t="s">
        <v>2506</v>
      </c>
      <c r="B518" s="7" t="s">
        <v>2511</v>
      </c>
      <c r="C518" s="7" t="s">
        <v>2512</v>
      </c>
      <c r="D518" s="7" t="s">
        <v>2513</v>
      </c>
      <c r="E518" s="7" t="s">
        <v>2514</v>
      </c>
      <c r="G518" s="7" t="s">
        <v>2515</v>
      </c>
      <c r="H518" s="7" t="s">
        <v>2516</v>
      </c>
      <c r="I518" s="9">
        <v>35222.0</v>
      </c>
      <c r="J518" s="7" t="s">
        <v>35</v>
      </c>
      <c r="Z518" s="7" t="s">
        <v>37</v>
      </c>
      <c r="AB518" s="7" t="s">
        <v>2517</v>
      </c>
      <c r="AC518" s="10" t="s">
        <v>38</v>
      </c>
    </row>
    <row r="519">
      <c r="A519" s="7" t="s">
        <v>2518</v>
      </c>
      <c r="B519" s="7" t="s">
        <v>2519</v>
      </c>
      <c r="C519" s="7" t="s">
        <v>2520</v>
      </c>
      <c r="D519" s="7" t="s">
        <v>2521</v>
      </c>
      <c r="E519" s="7" t="s">
        <v>2522</v>
      </c>
      <c r="G519" s="7" t="s">
        <v>2523</v>
      </c>
      <c r="H519" s="7" t="s">
        <v>205</v>
      </c>
      <c r="I519" s="9">
        <v>6109.0</v>
      </c>
      <c r="J519" s="7" t="s">
        <v>35</v>
      </c>
      <c r="L519" s="7" t="s">
        <v>50</v>
      </c>
      <c r="W519" s="12">
        <v>85.0</v>
      </c>
      <c r="Z519" s="7" t="s">
        <v>45</v>
      </c>
      <c r="AB519" s="7" t="s">
        <v>78</v>
      </c>
      <c r="AC519" s="10" t="s">
        <v>38</v>
      </c>
    </row>
    <row r="520">
      <c r="A520" s="7" t="s">
        <v>2524</v>
      </c>
      <c r="B520" s="7" t="s">
        <v>2525</v>
      </c>
      <c r="C520" s="7" t="s">
        <v>2526</v>
      </c>
      <c r="D520" s="7" t="s">
        <v>2527</v>
      </c>
      <c r="E520" s="7" t="s">
        <v>2528</v>
      </c>
      <c r="F520" s="7" t="s">
        <v>2529</v>
      </c>
      <c r="G520" s="7" t="s">
        <v>34</v>
      </c>
      <c r="H520" s="7" t="s">
        <v>34</v>
      </c>
      <c r="I520" s="9">
        <v>10013.0</v>
      </c>
      <c r="J520" s="7" t="s">
        <v>35</v>
      </c>
      <c r="M520" s="10" t="s">
        <v>36</v>
      </c>
      <c r="N520" s="10" t="s">
        <v>36</v>
      </c>
      <c r="O520" s="10" t="s">
        <v>36</v>
      </c>
      <c r="P520" s="10" t="s">
        <v>36</v>
      </c>
      <c r="R520" s="10" t="s">
        <v>36</v>
      </c>
      <c r="S520" s="10" t="s">
        <v>36</v>
      </c>
      <c r="V520" s="19">
        <v>295.0</v>
      </c>
      <c r="W520" s="12">
        <v>20.0</v>
      </c>
      <c r="X520" s="12">
        <v>200.0</v>
      </c>
      <c r="Y520" s="12">
        <v>100.0</v>
      </c>
      <c r="Z520" s="7" t="s">
        <v>97</v>
      </c>
      <c r="AB520" s="7" t="s">
        <v>2530</v>
      </c>
      <c r="AC520" s="10" t="s">
        <v>38</v>
      </c>
    </row>
    <row r="521">
      <c r="A521" s="7" t="s">
        <v>2531</v>
      </c>
      <c r="B521" s="7" t="s">
        <v>207</v>
      </c>
      <c r="C521" s="11" t="str">
        <f>HYPERLINK("mailto:adam@musicmakestheworldgo.net","adam@musicmakestheworldgo.net")</f>
        <v>adam@musicmakestheworldgo.net</v>
      </c>
      <c r="E521" s="7" t="s">
        <v>2532</v>
      </c>
      <c r="F521" s="7" t="s">
        <v>2533</v>
      </c>
      <c r="G521" s="7" t="s">
        <v>1047</v>
      </c>
      <c r="H521" s="7" t="s">
        <v>127</v>
      </c>
      <c r="I521" s="9">
        <v>94103.0</v>
      </c>
      <c r="J521" s="7" t="s">
        <v>35</v>
      </c>
      <c r="X521" s="12">
        <v>50.0</v>
      </c>
      <c r="Z521" s="7" t="s">
        <v>45</v>
      </c>
      <c r="AC521" s="10" t="s">
        <v>38</v>
      </c>
    </row>
    <row r="522">
      <c r="A522" s="7" t="s">
        <v>2534</v>
      </c>
      <c r="B522" s="7" t="s">
        <v>2535</v>
      </c>
      <c r="C522" s="7" t="s">
        <v>2536</v>
      </c>
      <c r="D522" s="7" t="s">
        <v>2537</v>
      </c>
      <c r="E522" s="7" t="s">
        <v>2538</v>
      </c>
      <c r="G522" s="7" t="s">
        <v>323</v>
      </c>
      <c r="H522" s="7" t="s">
        <v>34</v>
      </c>
      <c r="I522" s="9">
        <v>10949.0</v>
      </c>
      <c r="J522" s="7" t="s">
        <v>35</v>
      </c>
      <c r="L522" s="7" t="s">
        <v>77</v>
      </c>
      <c r="Z522" s="7" t="s">
        <v>37</v>
      </c>
    </row>
    <row r="523">
      <c r="A523" s="7" t="s">
        <v>2539</v>
      </c>
      <c r="B523" s="7" t="s">
        <v>1796</v>
      </c>
      <c r="C523" s="7" t="s">
        <v>2540</v>
      </c>
      <c r="D523" s="7" t="s">
        <v>2541</v>
      </c>
      <c r="L523" s="7" t="s">
        <v>77</v>
      </c>
      <c r="Z523" s="7" t="s">
        <v>37</v>
      </c>
    </row>
    <row r="524">
      <c r="A524" s="7" t="s">
        <v>2542</v>
      </c>
      <c r="B524" s="7" t="s">
        <v>507</v>
      </c>
      <c r="C524" s="7" t="s">
        <v>2543</v>
      </c>
      <c r="D524" s="7" t="s">
        <v>2544</v>
      </c>
      <c r="E524" s="7" t="s">
        <v>2545</v>
      </c>
      <c r="G524" s="7" t="s">
        <v>2546</v>
      </c>
      <c r="H524" s="7" t="s">
        <v>84</v>
      </c>
      <c r="I524" s="9">
        <v>7042.0</v>
      </c>
      <c r="J524" s="7" t="s">
        <v>35</v>
      </c>
      <c r="N524" s="10" t="s">
        <v>36</v>
      </c>
      <c r="Z524" s="7" t="s">
        <v>37</v>
      </c>
      <c r="AC524" s="10" t="s">
        <v>38</v>
      </c>
    </row>
    <row r="525">
      <c r="A525" s="7" t="s">
        <v>2547</v>
      </c>
      <c r="B525" s="7" t="s">
        <v>2548</v>
      </c>
      <c r="C525" s="7" t="s">
        <v>2549</v>
      </c>
      <c r="D525" s="7" t="s">
        <v>2550</v>
      </c>
      <c r="E525" s="7" t="s">
        <v>2551</v>
      </c>
      <c r="F525" s="7" t="s">
        <v>2552</v>
      </c>
      <c r="G525" s="7" t="s">
        <v>34</v>
      </c>
      <c r="H525" s="7" t="s">
        <v>34</v>
      </c>
      <c r="I525" s="9">
        <v>10003.0</v>
      </c>
      <c r="J525" s="7" t="s">
        <v>35</v>
      </c>
      <c r="N525" s="10" t="s">
        <v>36</v>
      </c>
      <c r="Z525" s="7" t="s">
        <v>37</v>
      </c>
      <c r="AC525" s="10" t="s">
        <v>38</v>
      </c>
    </row>
    <row r="526">
      <c r="A526" s="7" t="s">
        <v>2553</v>
      </c>
      <c r="B526" s="7" t="s">
        <v>46</v>
      </c>
      <c r="C526" s="7" t="s">
        <v>2554</v>
      </c>
      <c r="D526" s="7" t="s">
        <v>2555</v>
      </c>
      <c r="E526" s="7" t="s">
        <v>2556</v>
      </c>
      <c r="G526" s="7" t="s">
        <v>2557</v>
      </c>
      <c r="H526" s="7" t="s">
        <v>865</v>
      </c>
      <c r="I526" s="9">
        <v>32401.0</v>
      </c>
      <c r="J526" s="7" t="s">
        <v>35</v>
      </c>
      <c r="M526" s="10" t="s">
        <v>36</v>
      </c>
      <c r="Z526" s="7" t="s">
        <v>37</v>
      </c>
      <c r="AC526" s="10" t="s">
        <v>38</v>
      </c>
    </row>
    <row r="527">
      <c r="A527" s="7" t="s">
        <v>2558</v>
      </c>
      <c r="B527" s="7" t="s">
        <v>2559</v>
      </c>
      <c r="C527" s="7" t="s">
        <v>2560</v>
      </c>
      <c r="D527" s="7" t="s">
        <v>2561</v>
      </c>
      <c r="E527" s="7" t="s">
        <v>2562</v>
      </c>
      <c r="F527" s="7" t="s">
        <v>905</v>
      </c>
      <c r="G527" s="7" t="s">
        <v>33</v>
      </c>
      <c r="H527" s="7" t="s">
        <v>34</v>
      </c>
      <c r="I527" s="9">
        <v>11218.0</v>
      </c>
      <c r="J527" s="7" t="s">
        <v>35</v>
      </c>
      <c r="N527" s="10" t="s">
        <v>36</v>
      </c>
      <c r="R527" s="10" t="s">
        <v>36</v>
      </c>
      <c r="S527" s="10" t="s">
        <v>36</v>
      </c>
      <c r="V527" s="19">
        <v>10.0</v>
      </c>
      <c r="Z527" s="7" t="s">
        <v>37</v>
      </c>
      <c r="AB527" s="7" t="s">
        <v>367</v>
      </c>
      <c r="AC527" s="10" t="s">
        <v>38</v>
      </c>
    </row>
    <row r="528">
      <c r="A528" s="7" t="s">
        <v>2563</v>
      </c>
      <c r="B528" s="7" t="s">
        <v>1894</v>
      </c>
      <c r="C528" s="7" t="s">
        <v>2564</v>
      </c>
      <c r="D528" s="17" t="s">
        <v>2565</v>
      </c>
      <c r="E528" s="7" t="s">
        <v>263</v>
      </c>
      <c r="F528" s="7" t="s">
        <v>264</v>
      </c>
      <c r="G528" s="7" t="s">
        <v>34</v>
      </c>
      <c r="H528" s="7" t="s">
        <v>34</v>
      </c>
      <c r="I528" s="9">
        <v>10035.0</v>
      </c>
      <c r="J528" s="7" t="s">
        <v>35</v>
      </c>
      <c r="M528" s="10" t="s">
        <v>36</v>
      </c>
      <c r="Q528" s="10" t="s">
        <v>36</v>
      </c>
      <c r="R528" s="10" t="s">
        <v>36</v>
      </c>
      <c r="S528" s="10" t="s">
        <v>36</v>
      </c>
      <c r="V528" s="19">
        <v>100.0</v>
      </c>
      <c r="W528" s="12">
        <v>550.0</v>
      </c>
      <c r="X528" s="12">
        <v>250.0</v>
      </c>
      <c r="Z528" s="7" t="s">
        <v>97</v>
      </c>
      <c r="AB528" s="7" t="s">
        <v>259</v>
      </c>
      <c r="AC528" s="10" t="s">
        <v>38</v>
      </c>
    </row>
    <row r="529">
      <c r="A529" s="7" t="s">
        <v>2566</v>
      </c>
      <c r="B529" s="7" t="s">
        <v>2567</v>
      </c>
      <c r="C529" s="7" t="s">
        <v>2568</v>
      </c>
      <c r="D529" s="7" t="s">
        <v>2569</v>
      </c>
      <c r="L529" s="7" t="s">
        <v>77</v>
      </c>
      <c r="Z529" s="7" t="s">
        <v>37</v>
      </c>
    </row>
    <row r="530">
      <c r="A530" s="7" t="s">
        <v>2570</v>
      </c>
      <c r="B530" s="7" t="s">
        <v>2571</v>
      </c>
      <c r="C530" s="8" t="str">
        <f>HYPERLINK("mailto:liliana.tandon@gmail.com","liliana.tandon@gmail.com")</f>
        <v>liliana.tandon@gmail.com</v>
      </c>
      <c r="D530" s="7" t="s">
        <v>2572</v>
      </c>
      <c r="E530" s="7" t="s">
        <v>2573</v>
      </c>
      <c r="F530" s="14" t="s">
        <v>2574</v>
      </c>
      <c r="G530" s="7" t="s">
        <v>34</v>
      </c>
      <c r="H530" s="7" t="s">
        <v>235</v>
      </c>
      <c r="I530" s="9">
        <v>10010.0</v>
      </c>
      <c r="J530" s="7" t="s">
        <v>35</v>
      </c>
      <c r="U530" s="13" t="s">
        <v>36</v>
      </c>
      <c r="Z530" s="7" t="s">
        <v>186</v>
      </c>
      <c r="AC530" s="10" t="s">
        <v>38</v>
      </c>
    </row>
    <row r="531">
      <c r="A531" s="7" t="s">
        <v>2570</v>
      </c>
      <c r="B531" s="7" t="s">
        <v>2575</v>
      </c>
      <c r="C531" s="8" t="str">
        <f>HYPERLINK("mailto:ptandon@bu.edu","ptandon@bu.edu")</f>
        <v>ptandon@bu.edu</v>
      </c>
      <c r="D531" s="7" t="s">
        <v>2576</v>
      </c>
      <c r="E531" s="7" t="s">
        <v>2577</v>
      </c>
      <c r="G531" s="7" t="s">
        <v>2578</v>
      </c>
      <c r="H531" s="7" t="s">
        <v>881</v>
      </c>
      <c r="I531" s="9">
        <v>2493.0</v>
      </c>
      <c r="J531" s="7" t="s">
        <v>35</v>
      </c>
      <c r="Z531" s="7" t="s">
        <v>241</v>
      </c>
      <c r="AC531" s="10" t="s">
        <v>38</v>
      </c>
    </row>
    <row r="532">
      <c r="A532" s="7" t="s">
        <v>2579</v>
      </c>
      <c r="B532" s="7" t="s">
        <v>2580</v>
      </c>
      <c r="C532" s="11" t="str">
        <f>HYPERLINK("mailto:evteague@gmail.com","evteague@gmail.com")</f>
        <v>evteague@gmail.com</v>
      </c>
      <c r="D532" s="7" t="s">
        <v>2581</v>
      </c>
      <c r="E532" s="7" t="s">
        <v>2582</v>
      </c>
      <c r="F532" s="7" t="s">
        <v>2583</v>
      </c>
      <c r="G532" s="7" t="s">
        <v>33</v>
      </c>
      <c r="H532" s="7" t="s">
        <v>34</v>
      </c>
      <c r="I532" s="9">
        <v>11231.0</v>
      </c>
      <c r="J532" s="7" t="s">
        <v>35</v>
      </c>
      <c r="S532" s="10" t="s">
        <v>36</v>
      </c>
      <c r="Z532" s="7" t="s">
        <v>37</v>
      </c>
      <c r="AC532" s="10" t="s">
        <v>38</v>
      </c>
    </row>
    <row r="533">
      <c r="A533" s="7" t="s">
        <v>2584</v>
      </c>
      <c r="B533" s="7" t="s">
        <v>2585</v>
      </c>
      <c r="C533" s="7" t="s">
        <v>2586</v>
      </c>
      <c r="D533" s="7" t="s">
        <v>2587</v>
      </c>
      <c r="E533" s="7" t="s">
        <v>2588</v>
      </c>
      <c r="G533" s="7" t="s">
        <v>2589</v>
      </c>
      <c r="H533" s="7" t="s">
        <v>127</v>
      </c>
      <c r="I533" s="9">
        <v>94903.0</v>
      </c>
      <c r="J533" s="7" t="s">
        <v>35</v>
      </c>
      <c r="L533" s="7" t="s">
        <v>77</v>
      </c>
      <c r="Z533" s="7" t="s">
        <v>37</v>
      </c>
    </row>
    <row r="534">
      <c r="A534" s="7" t="s">
        <v>2590</v>
      </c>
      <c r="B534" s="7" t="s">
        <v>2591</v>
      </c>
      <c r="C534" s="7" t="s">
        <v>2592</v>
      </c>
      <c r="D534" s="7" t="s">
        <v>2593</v>
      </c>
      <c r="E534" s="7" t="s">
        <v>2594</v>
      </c>
      <c r="F534" s="7" t="s">
        <v>957</v>
      </c>
      <c r="G534" s="7" t="s">
        <v>34</v>
      </c>
      <c r="H534" s="7" t="s">
        <v>34</v>
      </c>
      <c r="I534" s="9">
        <v>10011.0</v>
      </c>
      <c r="J534" s="7" t="s">
        <v>35</v>
      </c>
      <c r="N534" s="10" t="s">
        <v>36</v>
      </c>
      <c r="Z534" s="7" t="s">
        <v>37</v>
      </c>
      <c r="AC534" s="10" t="s">
        <v>38</v>
      </c>
    </row>
    <row r="535">
      <c r="A535" s="7" t="s">
        <v>2590</v>
      </c>
      <c r="B535" s="7" t="s">
        <v>676</v>
      </c>
      <c r="C535" s="7" t="s">
        <v>2595</v>
      </c>
      <c r="D535" s="15" t="s">
        <v>2596</v>
      </c>
      <c r="E535" s="7" t="s">
        <v>2597</v>
      </c>
      <c r="F535" s="7" t="s">
        <v>365</v>
      </c>
      <c r="G535" s="7" t="s">
        <v>33</v>
      </c>
      <c r="H535" s="7" t="s">
        <v>34</v>
      </c>
      <c r="I535" s="9">
        <v>11211.0</v>
      </c>
      <c r="J535" s="7" t="s">
        <v>35</v>
      </c>
      <c r="R535" s="10" t="s">
        <v>36</v>
      </c>
      <c r="Z535" s="7" t="s">
        <v>37</v>
      </c>
      <c r="AC535" s="10" t="s">
        <v>38</v>
      </c>
    </row>
    <row r="536">
      <c r="A536" s="7" t="s">
        <v>2590</v>
      </c>
      <c r="B536" s="7" t="s">
        <v>2598</v>
      </c>
      <c r="C536" s="7" t="s">
        <v>2599</v>
      </c>
      <c r="D536" s="7" t="s">
        <v>2600</v>
      </c>
      <c r="Z536" s="7" t="s">
        <v>37</v>
      </c>
      <c r="AA536" s="7" t="s">
        <v>2601</v>
      </c>
    </row>
    <row r="537">
      <c r="A537" s="7" t="s">
        <v>2602</v>
      </c>
      <c r="B537" s="7" t="s">
        <v>2603</v>
      </c>
      <c r="C537" s="8" t="str">
        <f>HYPERLINK("mailto:brynthorsson@gmail.com","brynthorsson@gmail.com")</f>
        <v>brynthorsson@gmail.com</v>
      </c>
      <c r="D537" s="7" t="s">
        <v>2604</v>
      </c>
      <c r="E537" s="7" t="s">
        <v>2605</v>
      </c>
      <c r="F537" s="7" t="s">
        <v>114</v>
      </c>
      <c r="G537" s="7" t="s">
        <v>33</v>
      </c>
      <c r="H537" s="7" t="s">
        <v>34</v>
      </c>
      <c r="I537" s="9">
        <v>11238.0</v>
      </c>
      <c r="J537" s="7" t="s">
        <v>35</v>
      </c>
      <c r="S537" s="10" t="s">
        <v>36</v>
      </c>
      <c r="Z537" s="7" t="s">
        <v>37</v>
      </c>
      <c r="AC537" s="10" t="s">
        <v>38</v>
      </c>
    </row>
    <row r="538">
      <c r="A538" s="7" t="s">
        <v>2606</v>
      </c>
      <c r="B538" s="7" t="s">
        <v>141</v>
      </c>
      <c r="C538" s="7" t="s">
        <v>2607</v>
      </c>
      <c r="D538" s="7" t="s">
        <v>2608</v>
      </c>
      <c r="E538" s="7" t="s">
        <v>183</v>
      </c>
      <c r="F538" s="7" t="s">
        <v>2609</v>
      </c>
      <c r="G538" s="7" t="s">
        <v>185</v>
      </c>
      <c r="H538" s="7" t="s">
        <v>34</v>
      </c>
      <c r="I538" s="9">
        <v>12604.0</v>
      </c>
      <c r="J538" s="7" t="s">
        <v>35</v>
      </c>
      <c r="Z538" s="7" t="s">
        <v>37</v>
      </c>
      <c r="AA538" s="7" t="s">
        <v>186</v>
      </c>
      <c r="AB538" s="7" t="s">
        <v>1358</v>
      </c>
      <c r="AC538" s="10" t="s">
        <v>38</v>
      </c>
    </row>
    <row r="539">
      <c r="A539" s="7" t="s">
        <v>2606</v>
      </c>
      <c r="B539" s="7" t="s">
        <v>2610</v>
      </c>
      <c r="C539" s="7" t="s">
        <v>2611</v>
      </c>
      <c r="D539" s="7" t="s">
        <v>2612</v>
      </c>
      <c r="E539" s="7" t="s">
        <v>2613</v>
      </c>
      <c r="G539" s="7" t="s">
        <v>2614</v>
      </c>
      <c r="H539" s="7" t="s">
        <v>68</v>
      </c>
      <c r="I539" s="9">
        <v>18015.0</v>
      </c>
      <c r="J539" s="7" t="s">
        <v>35</v>
      </c>
      <c r="Z539" s="7" t="s">
        <v>37</v>
      </c>
      <c r="AB539" s="7" t="s">
        <v>2615</v>
      </c>
      <c r="AC539" s="10" t="s">
        <v>38</v>
      </c>
    </row>
    <row r="540">
      <c r="A540" s="7" t="s">
        <v>2616</v>
      </c>
      <c r="B540" s="7" t="s">
        <v>501</v>
      </c>
      <c r="C540" s="8" t="str">
        <f>HYPERLINK("mailto:pthureen@gmail.com","pthureen@gmail.com")</f>
        <v>pthureen@gmail.com</v>
      </c>
      <c r="D540" s="7" t="s">
        <v>2617</v>
      </c>
      <c r="E540" s="7" t="s">
        <v>2618</v>
      </c>
      <c r="F540" s="7" t="s">
        <v>1837</v>
      </c>
      <c r="G540" s="7" t="s">
        <v>33</v>
      </c>
      <c r="H540" s="7" t="s">
        <v>34</v>
      </c>
      <c r="I540" s="9">
        <v>11222.0</v>
      </c>
      <c r="J540" s="7" t="s">
        <v>35</v>
      </c>
      <c r="M540" s="10" t="s">
        <v>36</v>
      </c>
      <c r="N540" s="10" t="s">
        <v>36</v>
      </c>
      <c r="S540" s="10" t="s">
        <v>36</v>
      </c>
      <c r="Z540" s="7" t="s">
        <v>37</v>
      </c>
      <c r="AC540" s="10" t="s">
        <v>38</v>
      </c>
    </row>
    <row r="541">
      <c r="A541" s="7" t="s">
        <v>2619</v>
      </c>
      <c r="B541" s="7" t="s">
        <v>2620</v>
      </c>
      <c r="C541" s="7" t="s">
        <v>2621</v>
      </c>
      <c r="D541" s="7" t="s">
        <v>2622</v>
      </c>
      <c r="E541" s="14" t="s">
        <v>2623</v>
      </c>
      <c r="G541" s="14" t="s">
        <v>33</v>
      </c>
      <c r="H541" s="14" t="s">
        <v>34</v>
      </c>
      <c r="I541" s="14">
        <v>11215.0</v>
      </c>
      <c r="J541" s="14" t="s">
        <v>35</v>
      </c>
      <c r="Z541" s="7" t="s">
        <v>37</v>
      </c>
      <c r="AA541" s="7" t="s">
        <v>2624</v>
      </c>
      <c r="AC541" s="10" t="s">
        <v>38</v>
      </c>
    </row>
    <row r="542">
      <c r="A542" s="7" t="s">
        <v>2625</v>
      </c>
      <c r="B542" s="7" t="s">
        <v>2626</v>
      </c>
      <c r="C542" s="7" t="s">
        <v>2627</v>
      </c>
      <c r="D542" s="17" t="s">
        <v>2628</v>
      </c>
      <c r="E542" s="7" t="s">
        <v>2629</v>
      </c>
      <c r="F542" s="7" t="s">
        <v>2630</v>
      </c>
      <c r="G542" s="7" t="s">
        <v>126</v>
      </c>
      <c r="H542" s="7" t="s">
        <v>127</v>
      </c>
      <c r="I542" s="9">
        <v>90036.0</v>
      </c>
      <c r="J542" s="7" t="s">
        <v>35</v>
      </c>
      <c r="M542" s="10" t="s">
        <v>36</v>
      </c>
      <c r="Z542" s="7" t="s">
        <v>37</v>
      </c>
      <c r="AB542" s="7" t="s">
        <v>78</v>
      </c>
      <c r="AC542" s="10" t="s">
        <v>38</v>
      </c>
    </row>
    <row r="543">
      <c r="A543" s="7" t="s">
        <v>2631</v>
      </c>
      <c r="B543" s="7" t="s">
        <v>2632</v>
      </c>
      <c r="C543" s="7" t="s">
        <v>2633</v>
      </c>
      <c r="D543" s="7" t="s">
        <v>2634</v>
      </c>
      <c r="E543" s="7" t="s">
        <v>2635</v>
      </c>
      <c r="F543" s="7" t="s">
        <v>2636</v>
      </c>
      <c r="G543" s="7" t="s">
        <v>33</v>
      </c>
      <c r="H543" s="7" t="s">
        <v>34</v>
      </c>
      <c r="I543" s="9">
        <v>11217.0</v>
      </c>
      <c r="J543" s="7" t="s">
        <v>35</v>
      </c>
      <c r="L543" s="7" t="s">
        <v>1704</v>
      </c>
      <c r="N543" s="10" t="s">
        <v>36</v>
      </c>
      <c r="Q543" s="10" t="s">
        <v>36</v>
      </c>
      <c r="R543" s="10" t="s">
        <v>36</v>
      </c>
      <c r="S543" s="10" t="s">
        <v>36</v>
      </c>
      <c r="V543" s="12">
        <v>25.0</v>
      </c>
      <c r="W543" s="12">
        <v>2000.0</v>
      </c>
      <c r="X543" s="12">
        <v>500.0</v>
      </c>
      <c r="Z543" s="7" t="s">
        <v>37</v>
      </c>
      <c r="AA543" s="7" t="s">
        <v>159</v>
      </c>
      <c r="AC543" s="10" t="s">
        <v>38</v>
      </c>
    </row>
    <row r="544">
      <c r="A544" s="7" t="s">
        <v>2637</v>
      </c>
      <c r="B544" s="7" t="s">
        <v>2638</v>
      </c>
      <c r="C544" s="7" t="s">
        <v>2639</v>
      </c>
      <c r="D544" s="7" t="s">
        <v>2640</v>
      </c>
      <c r="M544" s="10" t="s">
        <v>36</v>
      </c>
      <c r="Z544" s="7" t="s">
        <v>37</v>
      </c>
      <c r="AC544" s="10" t="s">
        <v>38</v>
      </c>
    </row>
    <row r="545">
      <c r="A545" s="7" t="s">
        <v>2641</v>
      </c>
      <c r="B545" s="7" t="s">
        <v>2642</v>
      </c>
      <c r="C545" s="7" t="s">
        <v>2643</v>
      </c>
      <c r="D545" s="7" t="s">
        <v>2644</v>
      </c>
      <c r="E545" s="7" t="s">
        <v>2645</v>
      </c>
      <c r="G545" s="7" t="s">
        <v>2646</v>
      </c>
      <c r="H545" s="7" t="s">
        <v>34</v>
      </c>
      <c r="I545" s="9">
        <v>10576.0</v>
      </c>
      <c r="J545" s="7" t="s">
        <v>35</v>
      </c>
      <c r="Z545" s="7" t="s">
        <v>37</v>
      </c>
      <c r="AA545" s="7" t="s">
        <v>186</v>
      </c>
      <c r="AB545" s="7" t="s">
        <v>1358</v>
      </c>
      <c r="AC545" s="10" t="s">
        <v>38</v>
      </c>
    </row>
    <row r="546">
      <c r="A546" s="7" t="s">
        <v>2641</v>
      </c>
      <c r="B546" s="7" t="s">
        <v>2647</v>
      </c>
      <c r="C546" s="7" t="s">
        <v>2648</v>
      </c>
      <c r="D546" s="7" t="s">
        <v>2649</v>
      </c>
      <c r="E546" s="7" t="s">
        <v>2645</v>
      </c>
      <c r="G546" s="7" t="s">
        <v>2646</v>
      </c>
      <c r="H546" s="7" t="s">
        <v>2650</v>
      </c>
      <c r="I546" s="9">
        <v>10576.0</v>
      </c>
      <c r="J546" s="7" t="s">
        <v>35</v>
      </c>
      <c r="Z546" s="7" t="s">
        <v>37</v>
      </c>
      <c r="AB546" s="7" t="s">
        <v>2651</v>
      </c>
      <c r="AC546" s="10" t="s">
        <v>38</v>
      </c>
    </row>
    <row r="547">
      <c r="A547" s="7" t="s">
        <v>2652</v>
      </c>
      <c r="B547" s="7" t="s">
        <v>2653</v>
      </c>
      <c r="C547" s="8" t="str">
        <f>HYPERLINK("mailto:ohdenny@gmail.com","ohdenny@gmail.com")</f>
        <v>ohdenny@gmail.com</v>
      </c>
      <c r="D547" s="7" t="s">
        <v>2654</v>
      </c>
      <c r="E547" s="7" t="s">
        <v>2655</v>
      </c>
      <c r="F547" s="7" t="s">
        <v>772</v>
      </c>
      <c r="G547" s="7" t="s">
        <v>33</v>
      </c>
      <c r="H547" s="7" t="s">
        <v>34</v>
      </c>
      <c r="I547" s="9">
        <v>11217.0</v>
      </c>
      <c r="J547" s="7" t="s">
        <v>35</v>
      </c>
      <c r="S547" s="10" t="s">
        <v>36</v>
      </c>
      <c r="Z547" s="7" t="s">
        <v>37</v>
      </c>
      <c r="AC547" s="10" t="s">
        <v>38</v>
      </c>
    </row>
    <row r="548">
      <c r="A548" s="7" t="s">
        <v>2656</v>
      </c>
      <c r="B548" s="7" t="s">
        <v>2657</v>
      </c>
      <c r="C548" s="7" t="s">
        <v>2658</v>
      </c>
      <c r="D548" s="7" t="s">
        <v>2659</v>
      </c>
      <c r="E548" s="7" t="s">
        <v>183</v>
      </c>
      <c r="F548" s="7" t="s">
        <v>2660</v>
      </c>
      <c r="G548" s="7" t="s">
        <v>185</v>
      </c>
      <c r="H548" s="7" t="s">
        <v>34</v>
      </c>
      <c r="I548" s="9">
        <v>12604.0</v>
      </c>
      <c r="J548" s="7" t="s">
        <v>35</v>
      </c>
      <c r="Z548" s="7" t="s">
        <v>37</v>
      </c>
      <c r="AA548" s="7" t="s">
        <v>186</v>
      </c>
      <c r="AB548" s="7" t="s">
        <v>187</v>
      </c>
      <c r="AC548" s="10" t="s">
        <v>38</v>
      </c>
    </row>
    <row r="549">
      <c r="A549" s="7" t="s">
        <v>2661</v>
      </c>
      <c r="B549" s="7" t="s">
        <v>2662</v>
      </c>
      <c r="C549" s="7" t="s">
        <v>2663</v>
      </c>
      <c r="D549" s="7" t="s">
        <v>2664</v>
      </c>
      <c r="E549" s="7" t="s">
        <v>2665</v>
      </c>
      <c r="G549" s="7" t="s">
        <v>2666</v>
      </c>
      <c r="I549" s="9">
        <v>14562.0</v>
      </c>
      <c r="J549" s="7" t="s">
        <v>305</v>
      </c>
      <c r="Z549" s="7" t="s">
        <v>37</v>
      </c>
      <c r="AB549" s="7" t="s">
        <v>2667</v>
      </c>
      <c r="AC549" s="10" t="s">
        <v>38</v>
      </c>
    </row>
    <row r="550">
      <c r="A550" s="7" t="s">
        <v>2668</v>
      </c>
      <c r="B550" s="7" t="s">
        <v>1403</v>
      </c>
      <c r="C550" s="11" t="str">
        <f>HYPERLINK("mailto:joanetuck@gmail.com","joanetuck@gmail.com")</f>
        <v>joanetuck@gmail.com</v>
      </c>
      <c r="D550" s="7" t="s">
        <v>2669</v>
      </c>
      <c r="E550" s="7" t="s">
        <v>2670</v>
      </c>
      <c r="F550" s="7" t="s">
        <v>2671</v>
      </c>
      <c r="G550" s="7" t="s">
        <v>33</v>
      </c>
      <c r="H550" s="7" t="s">
        <v>34</v>
      </c>
      <c r="I550" s="9">
        <v>11201.0</v>
      </c>
      <c r="J550" s="7" t="s">
        <v>35</v>
      </c>
      <c r="S550" s="10" t="s">
        <v>36</v>
      </c>
      <c r="U550" s="13" t="s">
        <v>36</v>
      </c>
      <c r="Z550" s="7" t="s">
        <v>37</v>
      </c>
      <c r="AC550" s="10" t="s">
        <v>38</v>
      </c>
    </row>
    <row r="551">
      <c r="A551" s="7" t="s">
        <v>2668</v>
      </c>
      <c r="B551" s="7" t="s">
        <v>2672</v>
      </c>
      <c r="C551" s="8" t="str">
        <f>HYPERLINK("mailto:elsiesparks@sympatico.ca","elsiesparks@sympatico.ca")</f>
        <v>elsiesparks@sympatico.ca</v>
      </c>
      <c r="D551" s="7" t="s">
        <v>2673</v>
      </c>
      <c r="E551" s="7" t="s">
        <v>2674</v>
      </c>
      <c r="F551" s="7" t="s">
        <v>2675</v>
      </c>
      <c r="G551" s="7" t="s">
        <v>2676</v>
      </c>
      <c r="H551" s="7" t="s">
        <v>1254</v>
      </c>
      <c r="I551" s="9" t="s">
        <v>2677</v>
      </c>
      <c r="J551" s="7" t="s">
        <v>1256</v>
      </c>
      <c r="T551" s="10" t="s">
        <v>36</v>
      </c>
      <c r="Z551" s="7" t="s">
        <v>37</v>
      </c>
      <c r="AC551" s="10" t="s">
        <v>38</v>
      </c>
    </row>
    <row r="552">
      <c r="A552" s="7" t="s">
        <v>2678</v>
      </c>
      <c r="B552" s="7" t="s">
        <v>2679</v>
      </c>
      <c r="C552" s="7" t="s">
        <v>2680</v>
      </c>
      <c r="D552" s="7" t="s">
        <v>2681</v>
      </c>
      <c r="E552" s="7" t="s">
        <v>2682</v>
      </c>
      <c r="F552" s="7" t="s">
        <v>2683</v>
      </c>
      <c r="G552" s="7" t="s">
        <v>1720</v>
      </c>
      <c r="H552" s="7" t="s">
        <v>34</v>
      </c>
      <c r="I552" s="9">
        <v>11104.0</v>
      </c>
      <c r="J552" s="7" t="s">
        <v>35</v>
      </c>
      <c r="N552" s="10" t="s">
        <v>36</v>
      </c>
      <c r="Z552" s="7" t="s">
        <v>37</v>
      </c>
      <c r="AC552" s="10" t="s">
        <v>38</v>
      </c>
    </row>
    <row r="553">
      <c r="A553" s="7" t="s">
        <v>2684</v>
      </c>
      <c r="B553" s="7" t="s">
        <v>1271</v>
      </c>
      <c r="E553" s="7" t="s">
        <v>2685</v>
      </c>
      <c r="F553" s="7" t="s">
        <v>2686</v>
      </c>
      <c r="G553" s="7" t="s">
        <v>34</v>
      </c>
      <c r="H553" s="7" t="s">
        <v>34</v>
      </c>
      <c r="I553" s="9">
        <v>10007.0</v>
      </c>
      <c r="J553" s="7" t="s">
        <v>35</v>
      </c>
      <c r="W553" s="12">
        <v>250.0</v>
      </c>
      <c r="Z553" s="7" t="s">
        <v>45</v>
      </c>
      <c r="AC553" s="10" t="s">
        <v>38</v>
      </c>
    </row>
    <row r="554">
      <c r="A554" s="7" t="s">
        <v>2687</v>
      </c>
      <c r="B554" s="7" t="s">
        <v>2688</v>
      </c>
      <c r="C554" s="7" t="s">
        <v>2689</v>
      </c>
      <c r="D554" s="7" t="s">
        <v>2690</v>
      </c>
      <c r="E554" s="7" t="s">
        <v>1826</v>
      </c>
      <c r="G554" s="7" t="s">
        <v>33</v>
      </c>
      <c r="H554" s="7" t="s">
        <v>34</v>
      </c>
      <c r="I554" s="9">
        <v>11217.0</v>
      </c>
      <c r="J554" s="7" t="s">
        <v>35</v>
      </c>
      <c r="L554" s="7" t="s">
        <v>50</v>
      </c>
      <c r="M554" s="10" t="s">
        <v>36</v>
      </c>
      <c r="N554" s="10" t="s">
        <v>36</v>
      </c>
      <c r="O554" s="10" t="s">
        <v>36</v>
      </c>
      <c r="P554" s="10" t="s">
        <v>36</v>
      </c>
      <c r="Q554" s="10" t="s">
        <v>36</v>
      </c>
      <c r="R554" s="10" t="s">
        <v>36</v>
      </c>
      <c r="S554" s="10" t="s">
        <v>36</v>
      </c>
      <c r="V554" s="19">
        <v>20.0</v>
      </c>
      <c r="W554" s="12">
        <v>805.0</v>
      </c>
      <c r="X554" s="12">
        <v>20.0</v>
      </c>
      <c r="Y554" s="12">
        <v>100.0</v>
      </c>
      <c r="Z554" s="7" t="s">
        <v>45</v>
      </c>
      <c r="AC554" s="10" t="s">
        <v>38</v>
      </c>
    </row>
    <row r="555">
      <c r="A555" s="7" t="s">
        <v>2691</v>
      </c>
      <c r="B555" s="7" t="s">
        <v>2692</v>
      </c>
      <c r="C555" s="7" t="s">
        <v>2693</v>
      </c>
      <c r="D555" s="7" t="s">
        <v>2694</v>
      </c>
      <c r="E555" s="7" t="s">
        <v>2695</v>
      </c>
      <c r="F555" s="7" t="s">
        <v>2696</v>
      </c>
      <c r="G555" s="7" t="s">
        <v>348</v>
      </c>
      <c r="H555" s="7" t="s">
        <v>34</v>
      </c>
      <c r="I555" s="9">
        <v>11106.0</v>
      </c>
      <c r="J555" s="7" t="s">
        <v>35</v>
      </c>
      <c r="N555" s="10" t="s">
        <v>36</v>
      </c>
      <c r="Z555" s="7" t="s">
        <v>37</v>
      </c>
      <c r="AC555" s="10" t="s">
        <v>38</v>
      </c>
    </row>
    <row r="556">
      <c r="A556" s="7" t="s">
        <v>2697</v>
      </c>
      <c r="B556" s="7" t="s">
        <v>935</v>
      </c>
      <c r="C556" s="7" t="s">
        <v>2698</v>
      </c>
      <c r="D556" s="7" t="s">
        <v>2699</v>
      </c>
      <c r="E556" s="7" t="s">
        <v>2700</v>
      </c>
      <c r="G556" s="7" t="s">
        <v>2701</v>
      </c>
      <c r="H556" s="7" t="s">
        <v>158</v>
      </c>
      <c r="I556" s="9">
        <v>1983.0</v>
      </c>
      <c r="J556" s="7" t="s">
        <v>35</v>
      </c>
      <c r="N556" s="10" t="s">
        <v>36</v>
      </c>
      <c r="O556" s="10" t="s">
        <v>36</v>
      </c>
      <c r="Z556" s="7" t="s">
        <v>37</v>
      </c>
      <c r="AC556" s="10" t="s">
        <v>38</v>
      </c>
    </row>
    <row r="557">
      <c r="A557" s="7" t="s">
        <v>2702</v>
      </c>
      <c r="B557" s="7" t="s">
        <v>2703</v>
      </c>
      <c r="C557" s="7" t="s">
        <v>2704</v>
      </c>
      <c r="D557" s="7" t="s">
        <v>2705</v>
      </c>
      <c r="E557" s="7" t="s">
        <v>2706</v>
      </c>
      <c r="G557" s="7" t="s">
        <v>34</v>
      </c>
      <c r="H557" s="7" t="s">
        <v>34</v>
      </c>
      <c r="I557" s="9">
        <v>10014.0</v>
      </c>
      <c r="J557" s="7" t="s">
        <v>35</v>
      </c>
      <c r="N557" s="10" t="s">
        <v>36</v>
      </c>
      <c r="S557" s="10" t="s">
        <v>36</v>
      </c>
      <c r="V557" s="19">
        <v>20.0</v>
      </c>
      <c r="Z557" s="7" t="s">
        <v>45</v>
      </c>
      <c r="AC557" s="10" t="s">
        <v>38</v>
      </c>
    </row>
    <row r="558">
      <c r="A558" s="7" t="s">
        <v>2707</v>
      </c>
      <c r="B558" s="7" t="s">
        <v>648</v>
      </c>
      <c r="C558" s="8" t="str">
        <f>HYPERLINK("mailto:james.viggiano@gmail.com","james.viggiano@gmail.com")</f>
        <v>james.viggiano@gmail.com</v>
      </c>
      <c r="D558" s="7" t="s">
        <v>2708</v>
      </c>
      <c r="E558" s="7" t="s">
        <v>2709</v>
      </c>
      <c r="F558" s="7" t="s">
        <v>2710</v>
      </c>
      <c r="G558" s="7" t="s">
        <v>34</v>
      </c>
      <c r="H558" s="7" t="s">
        <v>34</v>
      </c>
      <c r="I558" s="9">
        <v>10021.0</v>
      </c>
      <c r="J558" s="7" t="s">
        <v>35</v>
      </c>
      <c r="S558" s="10" t="s">
        <v>36</v>
      </c>
      <c r="Z558" s="7" t="s">
        <v>37</v>
      </c>
      <c r="AC558" s="10" t="s">
        <v>38</v>
      </c>
    </row>
    <row r="559">
      <c r="A559" s="7" t="s">
        <v>2711</v>
      </c>
      <c r="B559" s="7" t="s">
        <v>2712</v>
      </c>
      <c r="C559" s="7" t="s">
        <v>2713</v>
      </c>
      <c r="D559" s="7" t="s">
        <v>2714</v>
      </c>
      <c r="E559" s="7" t="s">
        <v>2715</v>
      </c>
      <c r="F559" s="7" t="s">
        <v>2716</v>
      </c>
      <c r="G559" s="7" t="s">
        <v>34</v>
      </c>
      <c r="H559" s="7" t="s">
        <v>34</v>
      </c>
      <c r="I559" s="9">
        <v>10025.0</v>
      </c>
      <c r="J559" s="7" t="s">
        <v>35</v>
      </c>
      <c r="N559" s="10" t="s">
        <v>36</v>
      </c>
      <c r="Z559" s="7" t="s">
        <v>37</v>
      </c>
      <c r="AC559" s="10" t="s">
        <v>38</v>
      </c>
    </row>
    <row r="560">
      <c r="A560" s="7" t="s">
        <v>2717</v>
      </c>
      <c r="B560" s="7" t="s">
        <v>1113</v>
      </c>
      <c r="C560" s="7" t="s">
        <v>2718</v>
      </c>
      <c r="D560" s="7" t="s">
        <v>2719</v>
      </c>
      <c r="E560" s="7" t="s">
        <v>2720</v>
      </c>
      <c r="F560" s="7" t="s">
        <v>2721</v>
      </c>
      <c r="G560" s="7" t="s">
        <v>33</v>
      </c>
      <c r="H560" s="7" t="s">
        <v>34</v>
      </c>
      <c r="I560" s="9">
        <v>11215.0</v>
      </c>
      <c r="J560" s="7" t="s">
        <v>35</v>
      </c>
      <c r="K560" s="7" t="s">
        <v>2722</v>
      </c>
      <c r="L560" s="7" t="s">
        <v>50</v>
      </c>
      <c r="Z560" s="7" t="s">
        <v>37</v>
      </c>
    </row>
    <row r="561">
      <c r="A561" s="7" t="s">
        <v>2723</v>
      </c>
      <c r="B561" s="7" t="s">
        <v>2325</v>
      </c>
      <c r="C561" s="7" t="s">
        <v>2724</v>
      </c>
      <c r="D561" s="7" t="s">
        <v>2725</v>
      </c>
      <c r="E561" s="7" t="s">
        <v>2726</v>
      </c>
      <c r="F561" s="7" t="s">
        <v>2727</v>
      </c>
      <c r="G561" s="7" t="s">
        <v>33</v>
      </c>
      <c r="H561" s="7" t="s">
        <v>34</v>
      </c>
      <c r="I561" s="9">
        <v>11218.0</v>
      </c>
      <c r="J561" s="7" t="s">
        <v>35</v>
      </c>
      <c r="N561" s="10" t="s">
        <v>36</v>
      </c>
      <c r="Z561" s="7" t="s">
        <v>37</v>
      </c>
      <c r="AC561" s="10" t="s">
        <v>38</v>
      </c>
    </row>
    <row r="562">
      <c r="A562" s="7" t="s">
        <v>2728</v>
      </c>
      <c r="B562" s="7" t="s">
        <v>2729</v>
      </c>
      <c r="C562" s="7" t="s">
        <v>2730</v>
      </c>
      <c r="E562" s="7" t="s">
        <v>2731</v>
      </c>
      <c r="H562" s="7" t="s">
        <v>2732</v>
      </c>
      <c r="I562" s="9" t="s">
        <v>2733</v>
      </c>
      <c r="J562" s="7" t="s">
        <v>2734</v>
      </c>
      <c r="W562" s="12">
        <v>30.0</v>
      </c>
      <c r="X562" s="12">
        <v>20.0</v>
      </c>
      <c r="Z562" s="7" t="s">
        <v>45</v>
      </c>
      <c r="AC562" s="10" t="s">
        <v>38</v>
      </c>
    </row>
    <row r="563">
      <c r="A563" s="7" t="s">
        <v>2735</v>
      </c>
      <c r="B563" s="7" t="s">
        <v>2736</v>
      </c>
      <c r="C563" s="8" t="str">
        <f>HYPERLINK("mailto:paloma.wake@gmail.com","paloma.wake@gmail.com")</f>
        <v>paloma.wake@gmail.com</v>
      </c>
      <c r="D563" s="7" t="s">
        <v>2737</v>
      </c>
      <c r="E563" s="7" t="s">
        <v>2738</v>
      </c>
      <c r="G563" s="7" t="s">
        <v>377</v>
      </c>
      <c r="H563" s="7" t="s">
        <v>127</v>
      </c>
      <c r="I563" s="9">
        <v>94702.0</v>
      </c>
      <c r="J563" s="7" t="s">
        <v>35</v>
      </c>
      <c r="T563" s="10" t="s">
        <v>36</v>
      </c>
      <c r="Z563" s="7" t="s">
        <v>37</v>
      </c>
      <c r="AC563" s="10" t="s">
        <v>38</v>
      </c>
    </row>
    <row r="564">
      <c r="A564" s="7" t="s">
        <v>2739</v>
      </c>
      <c r="B564" s="7" t="s">
        <v>2740</v>
      </c>
      <c r="C564" s="8" t="str">
        <f>HYPERLINK("mailto:blakewales@me.com","blakewales@me.com")</f>
        <v>blakewales@me.com</v>
      </c>
      <c r="D564" s="7" t="s">
        <v>2741</v>
      </c>
      <c r="E564" s="7" t="s">
        <v>2742</v>
      </c>
      <c r="G564" s="7" t="s">
        <v>2743</v>
      </c>
      <c r="H564" s="7" t="s">
        <v>2744</v>
      </c>
      <c r="I564" s="9">
        <v>98607.0</v>
      </c>
      <c r="J564" s="7" t="s">
        <v>35</v>
      </c>
      <c r="S564" s="10" t="s">
        <v>36</v>
      </c>
      <c r="Z564" s="7" t="s">
        <v>37</v>
      </c>
      <c r="AC564" s="10" t="s">
        <v>38</v>
      </c>
    </row>
    <row r="565">
      <c r="A565" s="7" t="s">
        <v>2745</v>
      </c>
      <c r="B565" s="7" t="s">
        <v>2746</v>
      </c>
      <c r="C565" s="7" t="s">
        <v>2747</v>
      </c>
      <c r="D565" s="7" t="s">
        <v>2748</v>
      </c>
      <c r="L565" s="7" t="s">
        <v>77</v>
      </c>
      <c r="Z565" s="7" t="s">
        <v>37</v>
      </c>
    </row>
    <row r="566">
      <c r="A566" s="7" t="s">
        <v>2749</v>
      </c>
      <c r="B566" s="7" t="s">
        <v>1117</v>
      </c>
      <c r="C566" s="7" t="s">
        <v>2750</v>
      </c>
      <c r="D566" s="7" t="s">
        <v>2751</v>
      </c>
      <c r="E566" s="7" t="s">
        <v>2752</v>
      </c>
      <c r="G566" s="7" t="s">
        <v>34</v>
      </c>
      <c r="H566" s="7" t="s">
        <v>34</v>
      </c>
      <c r="I566" s="9">
        <v>10003.0</v>
      </c>
      <c r="J566" s="7" t="s">
        <v>35</v>
      </c>
      <c r="Z566" s="7" t="s">
        <v>37</v>
      </c>
      <c r="AA566" s="7" t="s">
        <v>265</v>
      </c>
      <c r="AC566" s="10" t="s">
        <v>38</v>
      </c>
    </row>
    <row r="567">
      <c r="A567" s="7" t="s">
        <v>2753</v>
      </c>
      <c r="B567" s="7" t="s">
        <v>646</v>
      </c>
      <c r="C567" s="8" t="str">
        <f>HYPERLINK("mailto:vkw1121@gmail.com","vkw1121@gmail.com")</f>
        <v>vkw1121@gmail.com</v>
      </c>
      <c r="D567" s="7" t="s">
        <v>2754</v>
      </c>
      <c r="E567" s="7" t="s">
        <v>1213</v>
      </c>
      <c r="G567" s="7" t="s">
        <v>1214</v>
      </c>
      <c r="H567" s="7" t="s">
        <v>235</v>
      </c>
      <c r="I567" s="9">
        <v>11729.0</v>
      </c>
      <c r="J567" s="7" t="s">
        <v>35</v>
      </c>
      <c r="U567" s="13" t="s">
        <v>36</v>
      </c>
      <c r="Z567" s="7" t="s">
        <v>186</v>
      </c>
      <c r="AC567" s="10" t="s">
        <v>38</v>
      </c>
    </row>
    <row r="568">
      <c r="A568" s="7" t="s">
        <v>2755</v>
      </c>
      <c r="B568" s="7" t="s">
        <v>2756</v>
      </c>
      <c r="C568" s="11" t="str">
        <f>HYPERLINK("mailto:dutch.kim@gmail.com","dutch.kim@gmail.com")</f>
        <v>dutch.kim@gmail.com</v>
      </c>
      <c r="E568" s="7" t="s">
        <v>2757</v>
      </c>
      <c r="F568" s="7" t="s">
        <v>2758</v>
      </c>
      <c r="G568" s="7" t="s">
        <v>33</v>
      </c>
      <c r="H568" s="7" t="s">
        <v>34</v>
      </c>
      <c r="I568" s="9">
        <v>11211.0</v>
      </c>
      <c r="J568" s="7" t="s">
        <v>35</v>
      </c>
      <c r="S568" s="10" t="s">
        <v>36</v>
      </c>
      <c r="X568" s="12">
        <v>20.0</v>
      </c>
      <c r="Z568" s="7" t="s">
        <v>45</v>
      </c>
      <c r="AC568" s="10" t="s">
        <v>38</v>
      </c>
    </row>
    <row r="569">
      <c r="A569" s="7" t="s">
        <v>2759</v>
      </c>
      <c r="B569" s="7" t="s">
        <v>312</v>
      </c>
      <c r="C569" s="8" t="str">
        <f>HYPERLINK("mailto:patsy10@optusnet.com.au","patsy10@optusnet.com.au")</f>
        <v>patsy10@optusnet.com.au</v>
      </c>
      <c r="E569" s="7" t="s">
        <v>2760</v>
      </c>
      <c r="G569" s="7" t="s">
        <v>2761</v>
      </c>
      <c r="H569" s="7" t="s">
        <v>468</v>
      </c>
      <c r="I569" s="9">
        <v>2107.0</v>
      </c>
      <c r="J569" s="7" t="s">
        <v>469</v>
      </c>
      <c r="Y569" s="12">
        <v>50.0</v>
      </c>
      <c r="Z569" s="7" t="s">
        <v>45</v>
      </c>
      <c r="AC569" s="10" t="s">
        <v>38</v>
      </c>
    </row>
    <row r="570">
      <c r="A570" s="7" t="s">
        <v>2762</v>
      </c>
      <c r="B570" s="7" t="s">
        <v>2763</v>
      </c>
      <c r="C570" s="11" t="str">
        <f>HYPERLINK("mailto:kimweild@mac.com","kimweild@mac.com")</f>
        <v>kimweild@mac.com</v>
      </c>
      <c r="D570" s="7" t="s">
        <v>2764</v>
      </c>
      <c r="E570" s="7" t="s">
        <v>2765</v>
      </c>
      <c r="F570" s="7" t="s">
        <v>2766</v>
      </c>
      <c r="G570" s="7" t="s">
        <v>34</v>
      </c>
      <c r="H570" s="7" t="s">
        <v>34</v>
      </c>
      <c r="I570" s="9">
        <v>10023.0</v>
      </c>
      <c r="J570" s="7" t="s">
        <v>35</v>
      </c>
      <c r="S570" s="10" t="s">
        <v>36</v>
      </c>
      <c r="Z570" s="7" t="s">
        <v>37</v>
      </c>
      <c r="AC570" s="10" t="s">
        <v>38</v>
      </c>
    </row>
    <row r="571">
      <c r="A571" s="7" t="s">
        <v>2767</v>
      </c>
      <c r="B571" s="7" t="s">
        <v>2768</v>
      </c>
      <c r="C571" s="7" t="s">
        <v>2769</v>
      </c>
      <c r="D571" s="7" t="s">
        <v>2770</v>
      </c>
      <c r="L571" s="7" t="s">
        <v>77</v>
      </c>
      <c r="Z571" s="7" t="s">
        <v>37</v>
      </c>
    </row>
    <row r="572">
      <c r="A572" s="7" t="s">
        <v>2771</v>
      </c>
      <c r="B572" s="7" t="s">
        <v>967</v>
      </c>
      <c r="C572" s="7" t="s">
        <v>2772</v>
      </c>
      <c r="D572" s="17" t="s">
        <v>2773</v>
      </c>
      <c r="E572" s="7" t="s">
        <v>2774</v>
      </c>
      <c r="G572" s="7" t="s">
        <v>2775</v>
      </c>
      <c r="H572" s="7" t="s">
        <v>881</v>
      </c>
      <c r="I572" s="9">
        <v>2155.0</v>
      </c>
      <c r="J572" s="7" t="s">
        <v>35</v>
      </c>
      <c r="M572" s="10" t="s">
        <v>36</v>
      </c>
      <c r="N572" s="10" t="s">
        <v>36</v>
      </c>
      <c r="O572" s="10" t="s">
        <v>36</v>
      </c>
      <c r="P572" s="10" t="s">
        <v>36</v>
      </c>
      <c r="Q572" s="10" t="s">
        <v>36</v>
      </c>
      <c r="W572" s="23">
        <v>100.0</v>
      </c>
      <c r="X572" s="12">
        <v>600.0</v>
      </c>
      <c r="Y572" s="12">
        <v>100.0</v>
      </c>
      <c r="Z572" s="7" t="s">
        <v>37</v>
      </c>
      <c r="AA572" s="7" t="s">
        <v>159</v>
      </c>
      <c r="AC572" s="10" t="s">
        <v>38</v>
      </c>
    </row>
    <row r="573">
      <c r="A573" s="7" t="s">
        <v>2776</v>
      </c>
      <c r="B573" s="7" t="s">
        <v>2777</v>
      </c>
      <c r="C573" s="8" t="str">
        <f>HYPERLINK("mailto:maureen@rattner.com","maureen@rattner.com")</f>
        <v>maureen@rattner.com</v>
      </c>
      <c r="D573" s="7" t="s">
        <v>2778</v>
      </c>
      <c r="E573" s="7" t="s">
        <v>2222</v>
      </c>
      <c r="G573" s="7" t="s">
        <v>34</v>
      </c>
      <c r="H573" s="7" t="s">
        <v>235</v>
      </c>
      <c r="I573" s="9">
        <v>10028.0</v>
      </c>
      <c r="J573" s="7" t="s">
        <v>35</v>
      </c>
      <c r="Z573" s="7" t="s">
        <v>241</v>
      </c>
      <c r="AC573" s="10" t="s">
        <v>38</v>
      </c>
    </row>
    <row r="574">
      <c r="A574" s="7" t="s">
        <v>2779</v>
      </c>
      <c r="B574" s="7" t="s">
        <v>1179</v>
      </c>
      <c r="C574" s="7" t="s">
        <v>2780</v>
      </c>
      <c r="D574" s="7" t="s">
        <v>2781</v>
      </c>
      <c r="E574" s="7" t="s">
        <v>2782</v>
      </c>
      <c r="F574" s="7" t="s">
        <v>2783</v>
      </c>
      <c r="G574" s="7" t="s">
        <v>34</v>
      </c>
      <c r="H574" s="7" t="s">
        <v>34</v>
      </c>
      <c r="I574" s="9">
        <v>10002.0</v>
      </c>
      <c r="J574" s="7" t="s">
        <v>35</v>
      </c>
      <c r="N574" s="10" t="s">
        <v>36</v>
      </c>
      <c r="R574" s="10" t="s">
        <v>36</v>
      </c>
      <c r="S574" s="10" t="s">
        <v>36</v>
      </c>
      <c r="Z574" s="7" t="s">
        <v>37</v>
      </c>
      <c r="AC574" s="10" t="s">
        <v>38</v>
      </c>
    </row>
    <row r="575">
      <c r="A575" s="7" t="s">
        <v>2779</v>
      </c>
      <c r="B575" s="7" t="s">
        <v>2784</v>
      </c>
      <c r="C575" s="7" t="s">
        <v>2785</v>
      </c>
      <c r="D575" s="7" t="s">
        <v>2786</v>
      </c>
      <c r="E575" s="7" t="s">
        <v>2787</v>
      </c>
      <c r="G575" s="7" t="s">
        <v>2788</v>
      </c>
      <c r="H575" s="7" t="s">
        <v>205</v>
      </c>
      <c r="I575" s="9">
        <v>6068.0</v>
      </c>
      <c r="J575" s="7" t="s">
        <v>35</v>
      </c>
      <c r="N575" s="10" t="s">
        <v>36</v>
      </c>
      <c r="Z575" s="7" t="s">
        <v>37</v>
      </c>
      <c r="AC575" s="10" t="s">
        <v>38</v>
      </c>
    </row>
    <row r="576">
      <c r="A576" s="7" t="s">
        <v>2779</v>
      </c>
      <c r="B576" s="7" t="s">
        <v>2789</v>
      </c>
      <c r="C576" s="7" t="s">
        <v>2790</v>
      </c>
      <c r="D576" s="7" t="s">
        <v>2791</v>
      </c>
      <c r="E576" s="7" t="s">
        <v>2792</v>
      </c>
      <c r="G576" s="7" t="s">
        <v>2793</v>
      </c>
      <c r="H576" s="7" t="s">
        <v>68</v>
      </c>
      <c r="I576" s="9">
        <v>19390.0</v>
      </c>
      <c r="J576" s="7" t="s">
        <v>35</v>
      </c>
      <c r="N576" s="10" t="s">
        <v>36</v>
      </c>
      <c r="Z576" s="7" t="s">
        <v>37</v>
      </c>
      <c r="AC576" s="10" t="s">
        <v>38</v>
      </c>
    </row>
    <row r="577">
      <c r="A577" s="7" t="s">
        <v>2779</v>
      </c>
      <c r="B577" s="7" t="s">
        <v>1687</v>
      </c>
      <c r="C577" s="7" t="s">
        <v>2794</v>
      </c>
      <c r="D577" s="7" t="s">
        <v>2795</v>
      </c>
      <c r="E577" s="7" t="s">
        <v>2796</v>
      </c>
      <c r="G577" s="7" t="s">
        <v>348</v>
      </c>
      <c r="H577" s="7" t="s">
        <v>34</v>
      </c>
      <c r="I577" s="9">
        <v>11105.0</v>
      </c>
      <c r="J577" s="7" t="s">
        <v>35</v>
      </c>
      <c r="N577" s="10" t="s">
        <v>36</v>
      </c>
      <c r="V577" s="19">
        <v>10.0</v>
      </c>
      <c r="Z577" s="7" t="s">
        <v>45</v>
      </c>
      <c r="AC577" s="10" t="s">
        <v>38</v>
      </c>
    </row>
    <row r="578">
      <c r="A578" s="7" t="s">
        <v>2779</v>
      </c>
      <c r="B578" s="7" t="s">
        <v>176</v>
      </c>
      <c r="C578" s="8" t="str">
        <f>HYPERLINK("mailto:stephanie@reelworks.org","stephanie@reelworks.org")</f>
        <v>stephanie@reelworks.org</v>
      </c>
      <c r="D578" s="7" t="s">
        <v>2797</v>
      </c>
      <c r="E578" s="7" t="s">
        <v>2798</v>
      </c>
      <c r="F578" s="7" t="s">
        <v>2799</v>
      </c>
      <c r="G578" s="7" t="s">
        <v>33</v>
      </c>
      <c r="H578" s="7" t="s">
        <v>235</v>
      </c>
      <c r="I578" s="9">
        <v>11215.0</v>
      </c>
      <c r="J578" s="7" t="s">
        <v>35</v>
      </c>
      <c r="Z578" s="7" t="s">
        <v>37</v>
      </c>
      <c r="AC578" s="10" t="s">
        <v>38</v>
      </c>
    </row>
    <row r="579">
      <c r="A579" s="7" t="s">
        <v>2800</v>
      </c>
      <c r="B579" s="7" t="s">
        <v>2801</v>
      </c>
      <c r="C579" s="7" t="s">
        <v>2802</v>
      </c>
      <c r="D579" s="7" t="s">
        <v>2803</v>
      </c>
      <c r="E579" s="7" t="s">
        <v>2804</v>
      </c>
      <c r="F579" s="7" t="s">
        <v>2805</v>
      </c>
      <c r="G579" s="7" t="s">
        <v>2806</v>
      </c>
      <c r="H579" s="7" t="s">
        <v>2807</v>
      </c>
      <c r="I579" s="9" t="s">
        <v>2808</v>
      </c>
      <c r="J579" s="7" t="s">
        <v>2734</v>
      </c>
      <c r="N579" s="10" t="s">
        <v>36</v>
      </c>
      <c r="Z579" s="7" t="s">
        <v>37</v>
      </c>
      <c r="AC579" s="10" t="s">
        <v>38</v>
      </c>
    </row>
    <row r="580">
      <c r="A580" s="7" t="s">
        <v>2809</v>
      </c>
      <c r="B580" s="7" t="s">
        <v>2810</v>
      </c>
      <c r="E580" s="7" t="s">
        <v>2811</v>
      </c>
      <c r="G580" s="7" t="s">
        <v>2812</v>
      </c>
      <c r="H580" s="7" t="s">
        <v>2089</v>
      </c>
      <c r="I580" s="9" t="s">
        <v>2813</v>
      </c>
      <c r="J580" s="7" t="s">
        <v>35</v>
      </c>
      <c r="K580" s="7" t="s">
        <v>2814</v>
      </c>
      <c r="Z580" s="7" t="s">
        <v>37</v>
      </c>
      <c r="AB580" s="7" t="s">
        <v>1568</v>
      </c>
      <c r="AC580" s="10" t="s">
        <v>38</v>
      </c>
    </row>
    <row r="581">
      <c r="A581" s="7" t="s">
        <v>2809</v>
      </c>
      <c r="B581" s="7" t="s">
        <v>1342</v>
      </c>
      <c r="C581" s="8" t="str">
        <f>HYPERLINK("mailto:stwolff@vassar.edu","stwolff@vassar.edu")</f>
        <v>stwolff@vassar.edu</v>
      </c>
      <c r="D581" s="7" t="s">
        <v>2815</v>
      </c>
      <c r="E581" s="7" t="s">
        <v>678</v>
      </c>
      <c r="F581" s="7" t="s">
        <v>2816</v>
      </c>
      <c r="G581" s="7" t="s">
        <v>185</v>
      </c>
      <c r="H581" s="7" t="s">
        <v>235</v>
      </c>
      <c r="I581" s="9">
        <v>12604.0</v>
      </c>
      <c r="J581" s="7" t="s">
        <v>35</v>
      </c>
      <c r="Z581" s="7" t="s">
        <v>186</v>
      </c>
      <c r="AC581" s="10" t="s">
        <v>38</v>
      </c>
    </row>
    <row r="582">
      <c r="A582" s="7" t="s">
        <v>2809</v>
      </c>
      <c r="B582" s="7" t="s">
        <v>859</v>
      </c>
      <c r="C582" s="8" t="str">
        <f>HYPERLINK("mailto:michael@burnrate.com","michael@burnrate.com")</f>
        <v>michael@burnrate.com</v>
      </c>
      <c r="D582" s="7" t="s">
        <v>2817</v>
      </c>
      <c r="E582" s="7" t="s">
        <v>2818</v>
      </c>
      <c r="F582" s="7" t="s">
        <v>2583</v>
      </c>
      <c r="G582" s="7" t="s">
        <v>34</v>
      </c>
      <c r="H582" s="7" t="s">
        <v>235</v>
      </c>
      <c r="I582" s="9">
        <v>10003.0</v>
      </c>
      <c r="J582" s="7" t="s">
        <v>35</v>
      </c>
      <c r="Z582" s="7" t="s">
        <v>241</v>
      </c>
      <c r="AC582" s="10" t="s">
        <v>38</v>
      </c>
    </row>
    <row r="583">
      <c r="A583" s="7" t="s">
        <v>2819</v>
      </c>
      <c r="B583" s="7" t="s">
        <v>2820</v>
      </c>
      <c r="C583" s="7" t="s">
        <v>2821</v>
      </c>
      <c r="D583" s="7" t="s">
        <v>2822</v>
      </c>
      <c r="E583" s="7" t="s">
        <v>2823</v>
      </c>
      <c r="G583" s="7" t="s">
        <v>2824</v>
      </c>
      <c r="H583" s="7" t="s">
        <v>205</v>
      </c>
      <c r="I583" s="9">
        <v>6437.0</v>
      </c>
      <c r="J583" s="7" t="s">
        <v>35</v>
      </c>
      <c r="N583" s="10" t="s">
        <v>36</v>
      </c>
      <c r="Z583" s="7" t="s">
        <v>37</v>
      </c>
      <c r="AC583" s="10" t="s">
        <v>38</v>
      </c>
    </row>
    <row r="584">
      <c r="A584" s="7" t="s">
        <v>2819</v>
      </c>
      <c r="B584" s="7" t="s">
        <v>2825</v>
      </c>
      <c r="C584" s="7" t="s">
        <v>2826</v>
      </c>
      <c r="D584" s="7" t="s">
        <v>2827</v>
      </c>
      <c r="E584" s="7" t="s">
        <v>2828</v>
      </c>
      <c r="F584" s="7" t="s">
        <v>2829</v>
      </c>
      <c r="G584" s="7" t="s">
        <v>34</v>
      </c>
      <c r="H584" s="7" t="s">
        <v>34</v>
      </c>
      <c r="I584" s="9">
        <v>10011.0</v>
      </c>
      <c r="J584" s="7" t="s">
        <v>35</v>
      </c>
      <c r="L584" s="7" t="s">
        <v>77</v>
      </c>
      <c r="Z584" s="7" t="s">
        <v>37</v>
      </c>
    </row>
    <row r="585">
      <c r="A585" s="7" t="s">
        <v>2830</v>
      </c>
      <c r="B585" s="7" t="s">
        <v>2831</v>
      </c>
      <c r="C585" s="7" t="s">
        <v>2832</v>
      </c>
      <c r="D585" s="7" t="s">
        <v>2833</v>
      </c>
      <c r="E585" s="7" t="s">
        <v>2834</v>
      </c>
      <c r="G585" s="7" t="s">
        <v>2835</v>
      </c>
      <c r="H585" s="7" t="s">
        <v>34</v>
      </c>
      <c r="I585" s="9">
        <v>12401.0</v>
      </c>
      <c r="J585" s="7" t="s">
        <v>35</v>
      </c>
      <c r="M585" s="10" t="s">
        <v>36</v>
      </c>
      <c r="Z585" s="7" t="s">
        <v>37</v>
      </c>
      <c r="AB585" s="7" t="s">
        <v>2836</v>
      </c>
      <c r="AC585" s="10" t="s">
        <v>38</v>
      </c>
    </row>
    <row r="586">
      <c r="A586" s="7" t="s">
        <v>2837</v>
      </c>
      <c r="B586" s="7" t="s">
        <v>277</v>
      </c>
      <c r="C586" s="7" t="s">
        <v>2838</v>
      </c>
      <c r="D586" s="7" t="s">
        <v>2839</v>
      </c>
      <c r="E586" s="7" t="s">
        <v>2840</v>
      </c>
      <c r="F586" s="7" t="s">
        <v>806</v>
      </c>
      <c r="G586" s="7" t="s">
        <v>33</v>
      </c>
      <c r="H586" s="7" t="s">
        <v>34</v>
      </c>
      <c r="I586" s="9">
        <v>11238.0</v>
      </c>
      <c r="J586" s="7" t="s">
        <v>35</v>
      </c>
      <c r="M586" s="10" t="s">
        <v>36</v>
      </c>
      <c r="N586" s="10" t="s">
        <v>36</v>
      </c>
      <c r="S586" s="10" t="s">
        <v>36</v>
      </c>
      <c r="V586" s="19">
        <v>10.0</v>
      </c>
      <c r="W586" s="14">
        <v>50.0</v>
      </c>
      <c r="Z586" s="7" t="s">
        <v>45</v>
      </c>
      <c r="AA586" s="7" t="s">
        <v>186</v>
      </c>
      <c r="AB586" s="7" t="s">
        <v>1358</v>
      </c>
      <c r="AC586" s="10" t="s">
        <v>38</v>
      </c>
    </row>
    <row r="587">
      <c r="A587" s="7" t="s">
        <v>2841</v>
      </c>
      <c r="B587" s="7" t="s">
        <v>2842</v>
      </c>
      <c r="C587" s="7" t="s">
        <v>2843</v>
      </c>
      <c r="D587" s="7" t="s">
        <v>2844</v>
      </c>
      <c r="E587" s="7" t="s">
        <v>2845</v>
      </c>
      <c r="G587" s="7" t="s">
        <v>33</v>
      </c>
      <c r="H587" s="7" t="s">
        <v>34</v>
      </c>
      <c r="I587" s="9">
        <v>11202.0</v>
      </c>
      <c r="J587" s="7" t="s">
        <v>35</v>
      </c>
      <c r="P587" s="10" t="s">
        <v>36</v>
      </c>
      <c r="Z587" s="7" t="s">
        <v>37</v>
      </c>
      <c r="AC587" s="10" t="s">
        <v>38</v>
      </c>
    </row>
    <row r="588">
      <c r="A588" s="7" t="s">
        <v>2846</v>
      </c>
      <c r="B588" s="7" t="s">
        <v>2847</v>
      </c>
      <c r="C588" s="7" t="s">
        <v>2848</v>
      </c>
      <c r="D588" s="7" t="s">
        <v>2849</v>
      </c>
      <c r="E588" s="7" t="s">
        <v>2850</v>
      </c>
      <c r="G588" s="7" t="s">
        <v>34</v>
      </c>
      <c r="H588" s="7" t="s">
        <v>34</v>
      </c>
      <c r="I588" s="9">
        <v>10150.0</v>
      </c>
      <c r="J588" s="7" t="s">
        <v>35</v>
      </c>
      <c r="L588" s="7" t="s">
        <v>77</v>
      </c>
      <c r="Z588" s="7" t="s">
        <v>37</v>
      </c>
    </row>
    <row r="589">
      <c r="A589" s="7" t="s">
        <v>2851</v>
      </c>
      <c r="B589" s="7" t="s">
        <v>1806</v>
      </c>
      <c r="C589" s="7" t="s">
        <v>2852</v>
      </c>
      <c r="D589" s="7" t="s">
        <v>2853</v>
      </c>
      <c r="L589" s="7" t="s">
        <v>77</v>
      </c>
      <c r="Z589" s="7" t="s">
        <v>37</v>
      </c>
    </row>
    <row r="590">
      <c r="A590" s="7" t="s">
        <v>2854</v>
      </c>
      <c r="B590" s="7" t="s">
        <v>2855</v>
      </c>
      <c r="C590" s="7" t="s">
        <v>2856</v>
      </c>
      <c r="D590" s="7" t="s">
        <v>2857</v>
      </c>
      <c r="E590" s="7" t="s">
        <v>2858</v>
      </c>
      <c r="F590" s="7" t="s">
        <v>2859</v>
      </c>
      <c r="G590" s="7" t="s">
        <v>2860</v>
      </c>
      <c r="H590" s="7" t="s">
        <v>34</v>
      </c>
      <c r="I590" s="9">
        <v>12304.0</v>
      </c>
      <c r="J590" s="7" t="s">
        <v>35</v>
      </c>
      <c r="N590" s="10" t="s">
        <v>36</v>
      </c>
      <c r="V590" s="19">
        <v>5.0</v>
      </c>
      <c r="Z590" s="7" t="s">
        <v>45</v>
      </c>
      <c r="AC590" s="10" t="s">
        <v>38</v>
      </c>
    </row>
    <row r="591">
      <c r="A591" s="7" t="s">
        <v>2861</v>
      </c>
      <c r="B591" s="7" t="s">
        <v>2862</v>
      </c>
      <c r="C591" s="8" t="str">
        <f>HYPERLINK("mailto:xhaferi_e@yahoo.com","xhaferi_e@yahoo.com")</f>
        <v>xhaferi_e@yahoo.com</v>
      </c>
      <c r="D591" s="7" t="s">
        <v>2863</v>
      </c>
      <c r="E591" s="7" t="s">
        <v>2864</v>
      </c>
      <c r="F591" s="7" t="s">
        <v>2865</v>
      </c>
      <c r="G591" s="7" t="s">
        <v>2866</v>
      </c>
      <c r="H591" s="7" t="s">
        <v>84</v>
      </c>
      <c r="I591" s="9">
        <v>7601.0</v>
      </c>
      <c r="J591" s="7" t="s">
        <v>35</v>
      </c>
      <c r="T591" s="10" t="s">
        <v>36</v>
      </c>
      <c r="Z591" s="7" t="s">
        <v>37</v>
      </c>
      <c r="AC591" s="10" t="s">
        <v>38</v>
      </c>
    </row>
    <row r="592">
      <c r="A592" s="7" t="s">
        <v>2867</v>
      </c>
      <c r="B592" s="7" t="s">
        <v>176</v>
      </c>
      <c r="C592" s="7" t="s">
        <v>2868</v>
      </c>
      <c r="D592" s="15" t="s">
        <v>2869</v>
      </c>
      <c r="E592" s="7" t="s">
        <v>2870</v>
      </c>
      <c r="F592" s="7" t="s">
        <v>2871</v>
      </c>
      <c r="G592" s="7" t="s">
        <v>34</v>
      </c>
      <c r="H592" s="7" t="s">
        <v>34</v>
      </c>
      <c r="I592" s="9">
        <v>10010.0</v>
      </c>
      <c r="J592" s="7" t="s">
        <v>35</v>
      </c>
      <c r="O592" s="10" t="s">
        <v>36</v>
      </c>
      <c r="Z592" s="7" t="s">
        <v>37</v>
      </c>
      <c r="AC592" s="10" t="s">
        <v>38</v>
      </c>
    </row>
    <row r="593">
      <c r="A593" s="7" t="s">
        <v>2867</v>
      </c>
      <c r="B593" s="7" t="s">
        <v>312</v>
      </c>
      <c r="C593" s="7" t="s">
        <v>2872</v>
      </c>
      <c r="D593" s="7" t="s">
        <v>2873</v>
      </c>
      <c r="L593" s="7" t="s">
        <v>50</v>
      </c>
      <c r="Z593" s="7" t="s">
        <v>37</v>
      </c>
    </row>
    <row r="594">
      <c r="A594" s="7" t="s">
        <v>2874</v>
      </c>
      <c r="B594" s="7" t="s">
        <v>1073</v>
      </c>
      <c r="C594" s="7" t="s">
        <v>2875</v>
      </c>
      <c r="D594" s="7" t="s">
        <v>2876</v>
      </c>
      <c r="E594" s="7" t="s">
        <v>2877</v>
      </c>
      <c r="G594" s="7" t="s">
        <v>101</v>
      </c>
      <c r="H594" s="7" t="s">
        <v>102</v>
      </c>
      <c r="I594" s="9">
        <v>80304.0</v>
      </c>
      <c r="J594" s="7" t="s">
        <v>35</v>
      </c>
      <c r="N594" s="10" t="s">
        <v>36</v>
      </c>
      <c r="Z594" s="7" t="s">
        <v>37</v>
      </c>
      <c r="AC594" s="10" t="s">
        <v>38</v>
      </c>
    </row>
    <row r="595">
      <c r="A595" s="7" t="s">
        <v>2878</v>
      </c>
      <c r="B595" s="7" t="s">
        <v>2879</v>
      </c>
      <c r="C595" s="11" t="str">
        <f>HYPERLINK("mailto:Paul_david_young@yahoo.com","Paul_david_young@yahoo.com")</f>
        <v>Paul_david_young@yahoo.com</v>
      </c>
      <c r="E595" s="7" t="s">
        <v>2880</v>
      </c>
      <c r="F595" s="7" t="s">
        <v>806</v>
      </c>
      <c r="G595" s="7" t="s">
        <v>34</v>
      </c>
      <c r="H595" s="7" t="s">
        <v>34</v>
      </c>
      <c r="I595" s="9">
        <v>10002.0</v>
      </c>
      <c r="J595" s="7" t="s">
        <v>35</v>
      </c>
      <c r="S595" s="10" t="s">
        <v>36</v>
      </c>
      <c r="X595" s="12">
        <v>50.0</v>
      </c>
      <c r="Z595" s="7" t="s">
        <v>45</v>
      </c>
      <c r="AC595" s="10" t="s">
        <v>38</v>
      </c>
    </row>
    <row r="596">
      <c r="A596" s="7" t="s">
        <v>2878</v>
      </c>
      <c r="B596" s="7" t="s">
        <v>1136</v>
      </c>
      <c r="C596" s="7" t="s">
        <v>2881</v>
      </c>
      <c r="D596" s="7" t="s">
        <v>2882</v>
      </c>
      <c r="E596" s="7" t="s">
        <v>2883</v>
      </c>
      <c r="G596" s="7" t="s">
        <v>33</v>
      </c>
      <c r="H596" s="7" t="s">
        <v>34</v>
      </c>
      <c r="I596" s="9">
        <v>11211.0</v>
      </c>
      <c r="J596" s="7" t="s">
        <v>35</v>
      </c>
      <c r="M596" s="10" t="s">
        <v>36</v>
      </c>
      <c r="Z596" s="7" t="s">
        <v>37</v>
      </c>
      <c r="AC596" s="10" t="s">
        <v>38</v>
      </c>
    </row>
    <row r="597">
      <c r="A597" s="7" t="s">
        <v>2884</v>
      </c>
      <c r="B597" s="7" t="s">
        <v>2885</v>
      </c>
      <c r="C597" s="7" t="s">
        <v>2886</v>
      </c>
      <c r="D597" s="7" t="s">
        <v>2887</v>
      </c>
      <c r="Z597" s="7" t="s">
        <v>37</v>
      </c>
      <c r="AB597" s="7" t="s">
        <v>69</v>
      </c>
      <c r="AC597" s="10" t="s">
        <v>38</v>
      </c>
    </row>
    <row r="598">
      <c r="A598" s="7" t="s">
        <v>2888</v>
      </c>
      <c r="B598" s="7" t="s">
        <v>958</v>
      </c>
      <c r="C598" s="8" t="str">
        <f>HYPERLINK("mailto:benzapp@gmail.com","benzapp@gmail.com")</f>
        <v>benzapp@gmail.com</v>
      </c>
      <c r="D598" s="7" t="s">
        <v>2889</v>
      </c>
      <c r="E598" s="7" t="s">
        <v>2890</v>
      </c>
      <c r="F598" s="7" t="s">
        <v>652</v>
      </c>
      <c r="G598" s="7" t="s">
        <v>34</v>
      </c>
      <c r="H598" s="7" t="s">
        <v>34</v>
      </c>
      <c r="I598" s="9">
        <v>10011.0</v>
      </c>
      <c r="J598" s="7" t="s">
        <v>35</v>
      </c>
      <c r="M598" s="10" t="s">
        <v>36</v>
      </c>
      <c r="O598" s="10" t="s">
        <v>36</v>
      </c>
      <c r="W598" s="12">
        <v>70.0</v>
      </c>
      <c r="X598" s="12">
        <v>100.0</v>
      </c>
      <c r="Z598" s="7" t="s">
        <v>45</v>
      </c>
      <c r="AC598" s="10" t="s">
        <v>38</v>
      </c>
    </row>
    <row r="599">
      <c r="A599" s="7" t="s">
        <v>2891</v>
      </c>
      <c r="B599" s="7" t="s">
        <v>859</v>
      </c>
      <c r="C599" s="8" t="str">
        <f>HYPERLINK("mailto:mzegen@hotmail.com","mzegen@hotmail.com")</f>
        <v>mzegen@hotmail.com</v>
      </c>
      <c r="D599" s="7" t="s">
        <v>2892</v>
      </c>
      <c r="E599" s="7" t="s">
        <v>2893</v>
      </c>
      <c r="F599" s="7" t="s">
        <v>2894</v>
      </c>
      <c r="G599" s="7" t="s">
        <v>34</v>
      </c>
      <c r="H599" s="7" t="s">
        <v>34</v>
      </c>
      <c r="I599" s="9">
        <v>10014.0</v>
      </c>
      <c r="J599" s="7" t="s">
        <v>35</v>
      </c>
      <c r="S599" s="10" t="s">
        <v>36</v>
      </c>
      <c r="Z599" s="7" t="s">
        <v>37</v>
      </c>
      <c r="AC599" s="10" t="s">
        <v>38</v>
      </c>
    </row>
    <row r="600">
      <c r="A600" s="7" t="s">
        <v>2895</v>
      </c>
      <c r="B600" s="7" t="s">
        <v>1489</v>
      </c>
      <c r="C600" s="8" t="str">
        <f>HYPERLINK("mailto:anna_coolman@yahoo.com","anna_coolman@yahoo.com")</f>
        <v>anna_coolman@yahoo.com</v>
      </c>
      <c r="D600" s="7" t="s">
        <v>2896</v>
      </c>
      <c r="E600" s="7" t="s">
        <v>2897</v>
      </c>
      <c r="F600" s="7" t="s">
        <v>347</v>
      </c>
      <c r="G600" s="7" t="s">
        <v>33</v>
      </c>
      <c r="H600" s="7" t="s">
        <v>34</v>
      </c>
      <c r="I600" s="9">
        <v>11222.0</v>
      </c>
      <c r="J600" s="7" t="s">
        <v>35</v>
      </c>
      <c r="S600" s="10" t="s">
        <v>36</v>
      </c>
      <c r="Z600" s="7" t="s">
        <v>37</v>
      </c>
      <c r="AC600" s="10" t="s">
        <v>38</v>
      </c>
    </row>
    <row r="601">
      <c r="A601" s="7" t="s">
        <v>2898</v>
      </c>
      <c r="B601" s="7" t="s">
        <v>859</v>
      </c>
      <c r="W601" s="12">
        <v>1000.0</v>
      </c>
      <c r="Z601" s="7" t="s">
        <v>45</v>
      </c>
    </row>
    <row r="602">
      <c r="A602" s="7" t="s">
        <v>312</v>
      </c>
      <c r="B602" s="7" t="s">
        <v>420</v>
      </c>
      <c r="C602" s="8" t="str">
        <f>HYPERLINK("mailto:patty@downtownbookworks.com","patty@downtownbookworks.com")</f>
        <v>patty@downtownbookworks.com</v>
      </c>
      <c r="E602" s="7" t="s">
        <v>2899</v>
      </c>
      <c r="F602" s="7" t="s">
        <v>2900</v>
      </c>
      <c r="G602" s="7" t="s">
        <v>34</v>
      </c>
      <c r="H602" s="7" t="s">
        <v>34</v>
      </c>
      <c r="I602" s="9">
        <v>10028.0</v>
      </c>
      <c r="J602" s="7" t="s">
        <v>35</v>
      </c>
      <c r="S602" s="10" t="s">
        <v>36</v>
      </c>
      <c r="W602" s="12">
        <v>50.0</v>
      </c>
      <c r="Z602" s="7" t="s">
        <v>45</v>
      </c>
      <c r="AC602" s="10" t="s">
        <v>38</v>
      </c>
    </row>
    <row r="603">
      <c r="A603" s="7" t="s">
        <v>2901</v>
      </c>
      <c r="B603" s="7" t="s">
        <v>2220</v>
      </c>
      <c r="C603" s="24" t="s">
        <v>2902</v>
      </c>
      <c r="D603" s="14" t="s">
        <v>2903</v>
      </c>
      <c r="E603" s="7" t="s">
        <v>2904</v>
      </c>
      <c r="F603" s="7" t="s">
        <v>1467</v>
      </c>
      <c r="G603" s="7" t="s">
        <v>33</v>
      </c>
      <c r="H603" s="7" t="s">
        <v>34</v>
      </c>
      <c r="I603" s="9">
        <v>11238.0</v>
      </c>
      <c r="J603" s="7" t="s">
        <v>35</v>
      </c>
      <c r="Z603" s="7" t="s">
        <v>37</v>
      </c>
      <c r="AC603" s="10" t="s">
        <v>38</v>
      </c>
    </row>
    <row r="604">
      <c r="A604" s="7" t="s">
        <v>2905</v>
      </c>
      <c r="B604" s="7" t="s">
        <v>410</v>
      </c>
      <c r="C604" s="24" t="s">
        <v>2906</v>
      </c>
      <c r="D604" s="14" t="s">
        <v>2907</v>
      </c>
      <c r="E604" s="7" t="s">
        <v>2908</v>
      </c>
      <c r="G604" s="7" t="s">
        <v>348</v>
      </c>
      <c r="H604" s="7" t="s">
        <v>34</v>
      </c>
      <c r="I604" s="9">
        <v>11105.0</v>
      </c>
      <c r="J604" s="7" t="s">
        <v>35</v>
      </c>
      <c r="U604" s="13" t="s">
        <v>36</v>
      </c>
      <c r="Z604" s="7" t="s">
        <v>37</v>
      </c>
      <c r="AC604" s="10" t="s">
        <v>38</v>
      </c>
    </row>
    <row r="605">
      <c r="A605" s="7" t="s">
        <v>2909</v>
      </c>
      <c r="B605" s="7" t="s">
        <v>748</v>
      </c>
      <c r="C605" s="24" t="s">
        <v>2910</v>
      </c>
      <c r="D605" s="14" t="s">
        <v>2911</v>
      </c>
      <c r="E605" s="7" t="s">
        <v>2912</v>
      </c>
      <c r="F605" s="7" t="s">
        <v>2913</v>
      </c>
      <c r="G605" s="7" t="s">
        <v>33</v>
      </c>
      <c r="H605" s="7" t="s">
        <v>34</v>
      </c>
      <c r="I605" s="9">
        <v>11231.0</v>
      </c>
      <c r="J605" s="7" t="s">
        <v>35</v>
      </c>
      <c r="U605" s="13" t="s">
        <v>36</v>
      </c>
      <c r="Z605" s="7" t="s">
        <v>37</v>
      </c>
      <c r="AC605" s="10" t="s">
        <v>38</v>
      </c>
    </row>
    <row r="606">
      <c r="A606" s="7" t="s">
        <v>2914</v>
      </c>
      <c r="B606" s="7" t="s">
        <v>2915</v>
      </c>
      <c r="C606" s="24" t="s">
        <v>2916</v>
      </c>
      <c r="D606" s="14" t="s">
        <v>2917</v>
      </c>
      <c r="E606" s="7" t="s">
        <v>2918</v>
      </c>
      <c r="F606" s="7" t="s">
        <v>2919</v>
      </c>
      <c r="G606" s="7" t="s">
        <v>34</v>
      </c>
      <c r="H606" s="7" t="s">
        <v>34</v>
      </c>
      <c r="I606" s="9">
        <v>10069.0</v>
      </c>
      <c r="J606" s="7" t="s">
        <v>35</v>
      </c>
      <c r="U606" s="13" t="s">
        <v>36</v>
      </c>
      <c r="Z606" s="7" t="s">
        <v>37</v>
      </c>
      <c r="AC606" s="10" t="s">
        <v>38</v>
      </c>
    </row>
    <row r="607">
      <c r="A607" s="7" t="s">
        <v>2920</v>
      </c>
      <c r="B607" s="7" t="s">
        <v>1205</v>
      </c>
      <c r="C607" s="24" t="s">
        <v>2921</v>
      </c>
      <c r="D607" s="14" t="s">
        <v>2922</v>
      </c>
      <c r="E607" s="7" t="s">
        <v>2923</v>
      </c>
      <c r="F607" s="7" t="s">
        <v>2924</v>
      </c>
      <c r="G607" s="7" t="s">
        <v>2925</v>
      </c>
      <c r="H607" s="7" t="s">
        <v>34</v>
      </c>
      <c r="I607" s="9">
        <v>11377.0</v>
      </c>
      <c r="J607" s="7" t="s">
        <v>35</v>
      </c>
      <c r="U607" s="13" t="s">
        <v>36</v>
      </c>
      <c r="Z607" s="7" t="s">
        <v>37</v>
      </c>
      <c r="AC607" s="10" t="s">
        <v>38</v>
      </c>
    </row>
    <row r="608">
      <c r="A608" s="7" t="s">
        <v>2926</v>
      </c>
      <c r="B608" s="7" t="s">
        <v>1485</v>
      </c>
      <c r="C608" s="24" t="s">
        <v>2927</v>
      </c>
      <c r="D608" s="14" t="s">
        <v>2928</v>
      </c>
      <c r="E608" s="7" t="s">
        <v>2929</v>
      </c>
      <c r="G608" s="7" t="s">
        <v>2930</v>
      </c>
      <c r="H608" s="7" t="s">
        <v>84</v>
      </c>
      <c r="I608" s="9">
        <v>7008.0</v>
      </c>
      <c r="J608" s="7" t="s">
        <v>35</v>
      </c>
      <c r="U608" s="13" t="s">
        <v>36</v>
      </c>
      <c r="Z608" s="7" t="s">
        <v>37</v>
      </c>
      <c r="AC608" s="10" t="s">
        <v>38</v>
      </c>
    </row>
    <row r="609">
      <c r="A609" s="7" t="s">
        <v>1299</v>
      </c>
      <c r="B609" s="7" t="s">
        <v>2931</v>
      </c>
      <c r="C609" s="24" t="s">
        <v>2932</v>
      </c>
      <c r="D609" s="14" t="s">
        <v>2933</v>
      </c>
      <c r="E609" s="7" t="s">
        <v>2934</v>
      </c>
      <c r="F609" s="7" t="s">
        <v>2935</v>
      </c>
      <c r="G609" s="7" t="s">
        <v>34</v>
      </c>
      <c r="H609" s="7" t="s">
        <v>34</v>
      </c>
      <c r="I609" s="9">
        <v>10012.0</v>
      </c>
      <c r="J609" s="7" t="s">
        <v>35</v>
      </c>
      <c r="U609" s="13" t="s">
        <v>36</v>
      </c>
      <c r="Z609" s="7" t="s">
        <v>37</v>
      </c>
      <c r="AC609" s="10" t="s">
        <v>38</v>
      </c>
    </row>
    <row r="610">
      <c r="A610" s="7" t="s">
        <v>2936</v>
      </c>
      <c r="B610" s="7" t="s">
        <v>2937</v>
      </c>
      <c r="C610" s="24" t="s">
        <v>2938</v>
      </c>
      <c r="D610" s="14" t="s">
        <v>2939</v>
      </c>
      <c r="E610" s="7" t="s">
        <v>2940</v>
      </c>
      <c r="G610" s="7" t="s">
        <v>1018</v>
      </c>
      <c r="H610" s="7" t="s">
        <v>34</v>
      </c>
      <c r="I610" s="9">
        <v>11373.0</v>
      </c>
      <c r="J610" s="7" t="s">
        <v>35</v>
      </c>
      <c r="U610" s="13" t="s">
        <v>36</v>
      </c>
      <c r="W610" s="14">
        <v>20.0</v>
      </c>
      <c r="Z610" s="7" t="s">
        <v>37</v>
      </c>
      <c r="AC610" s="10" t="s">
        <v>38</v>
      </c>
    </row>
    <row r="611" ht="38.25" customHeight="1">
      <c r="A611" s="7" t="s">
        <v>2941</v>
      </c>
      <c r="B611" s="7" t="s">
        <v>1761</v>
      </c>
      <c r="C611" s="24" t="s">
        <v>2942</v>
      </c>
      <c r="D611" s="14" t="s">
        <v>2943</v>
      </c>
      <c r="E611" s="7" t="s">
        <v>2944</v>
      </c>
      <c r="F611" s="7" t="s">
        <v>2945</v>
      </c>
      <c r="G611" s="7" t="s">
        <v>33</v>
      </c>
      <c r="H611" s="7" t="s">
        <v>34</v>
      </c>
      <c r="I611" s="9">
        <v>11237.0</v>
      </c>
      <c r="J611" s="7" t="s">
        <v>35</v>
      </c>
      <c r="U611" s="13" t="s">
        <v>36</v>
      </c>
      <c r="Z611" s="7" t="s">
        <v>37</v>
      </c>
      <c r="AB611" s="14" t="s">
        <v>2946</v>
      </c>
      <c r="AC611" s="10" t="s">
        <v>38</v>
      </c>
    </row>
    <row r="612" ht="25.5" customHeight="1">
      <c r="A612" s="7" t="s">
        <v>2947</v>
      </c>
      <c r="B612" s="7" t="s">
        <v>2948</v>
      </c>
      <c r="C612" s="24" t="s">
        <v>2949</v>
      </c>
      <c r="D612" s="14" t="s">
        <v>2950</v>
      </c>
      <c r="E612" s="7" t="s">
        <v>2951</v>
      </c>
      <c r="G612" s="7" t="s">
        <v>2952</v>
      </c>
      <c r="H612" s="7" t="s">
        <v>34</v>
      </c>
      <c r="I612" s="9">
        <v>10952.0</v>
      </c>
      <c r="J612" s="7" t="s">
        <v>35</v>
      </c>
      <c r="U612" s="13" t="s">
        <v>36</v>
      </c>
      <c r="Z612" s="7" t="s">
        <v>37</v>
      </c>
      <c r="AB612" s="14" t="s">
        <v>2953</v>
      </c>
      <c r="AC612" s="10" t="s">
        <v>38</v>
      </c>
    </row>
    <row r="613">
      <c r="A613" s="7" t="s">
        <v>2954</v>
      </c>
      <c r="B613" s="7" t="s">
        <v>2393</v>
      </c>
      <c r="C613" s="24" t="s">
        <v>2955</v>
      </c>
      <c r="D613" s="14" t="s">
        <v>2956</v>
      </c>
      <c r="E613" s="7" t="s">
        <v>2957</v>
      </c>
      <c r="F613" s="7" t="s">
        <v>498</v>
      </c>
      <c r="G613" s="7" t="s">
        <v>33</v>
      </c>
      <c r="H613" s="7" t="s">
        <v>34</v>
      </c>
      <c r="I613" s="9">
        <v>11205.0</v>
      </c>
      <c r="J613" s="7" t="s">
        <v>35</v>
      </c>
      <c r="U613" s="13" t="s">
        <v>36</v>
      </c>
      <c r="Z613" s="7" t="s">
        <v>37</v>
      </c>
      <c r="AC613" s="10" t="s">
        <v>38</v>
      </c>
    </row>
    <row r="614" ht="25.5" customHeight="1">
      <c r="A614" s="7" t="s">
        <v>2958</v>
      </c>
      <c r="B614" s="7" t="s">
        <v>2959</v>
      </c>
      <c r="C614" s="24" t="s">
        <v>2960</v>
      </c>
      <c r="D614" s="14" t="s">
        <v>2961</v>
      </c>
      <c r="E614" s="7" t="s">
        <v>2962</v>
      </c>
      <c r="G614" s="7" t="s">
        <v>33</v>
      </c>
      <c r="H614" s="7" t="s">
        <v>34</v>
      </c>
      <c r="I614" s="9">
        <v>11222.0</v>
      </c>
      <c r="J614" s="7" t="s">
        <v>35</v>
      </c>
      <c r="U614" s="13" t="s">
        <v>36</v>
      </c>
      <c r="Z614" s="7" t="s">
        <v>37</v>
      </c>
      <c r="AB614" s="14" t="s">
        <v>2963</v>
      </c>
      <c r="AC614" s="10" t="s">
        <v>38</v>
      </c>
    </row>
    <row r="615">
      <c r="A615" s="7" t="s">
        <v>2964</v>
      </c>
      <c r="B615" s="7" t="s">
        <v>2965</v>
      </c>
      <c r="C615" s="24" t="s">
        <v>2966</v>
      </c>
      <c r="D615" s="14" t="s">
        <v>2967</v>
      </c>
      <c r="E615" s="7" t="s">
        <v>2968</v>
      </c>
      <c r="F615" s="7" t="s">
        <v>986</v>
      </c>
      <c r="G615" s="7" t="s">
        <v>33</v>
      </c>
      <c r="H615" s="7" t="s">
        <v>34</v>
      </c>
      <c r="I615" s="9">
        <v>11221.0</v>
      </c>
      <c r="J615" s="7" t="s">
        <v>35</v>
      </c>
      <c r="U615" s="13" t="s">
        <v>36</v>
      </c>
      <c r="Z615" s="7" t="s">
        <v>37</v>
      </c>
      <c r="AC615" s="10" t="s">
        <v>38</v>
      </c>
    </row>
    <row r="616">
      <c r="A616" s="7" t="s">
        <v>1950</v>
      </c>
      <c r="B616" s="7" t="s">
        <v>2969</v>
      </c>
      <c r="C616" s="24" t="s">
        <v>2970</v>
      </c>
      <c r="D616" s="14" t="s">
        <v>2971</v>
      </c>
      <c r="E616" s="7" t="s">
        <v>2972</v>
      </c>
      <c r="G616" s="7" t="s">
        <v>2973</v>
      </c>
      <c r="H616" s="7" t="s">
        <v>127</v>
      </c>
      <c r="I616" s="9">
        <v>96140.0</v>
      </c>
      <c r="J616" s="7" t="s">
        <v>35</v>
      </c>
      <c r="U616" s="13" t="s">
        <v>36</v>
      </c>
      <c r="Z616" s="7" t="s">
        <v>37</v>
      </c>
      <c r="AC616" s="10" t="s">
        <v>38</v>
      </c>
    </row>
    <row r="617">
      <c r="A617" s="7" t="s">
        <v>2008</v>
      </c>
      <c r="B617" s="7" t="s">
        <v>648</v>
      </c>
      <c r="C617" s="24" t="s">
        <v>2974</v>
      </c>
      <c r="D617" s="14" t="s">
        <v>2975</v>
      </c>
      <c r="E617" s="7" t="s">
        <v>2976</v>
      </c>
      <c r="G617" s="7" t="s">
        <v>2977</v>
      </c>
      <c r="H617" s="7" t="s">
        <v>127</v>
      </c>
      <c r="I617" s="9">
        <v>91607.0</v>
      </c>
      <c r="J617" s="7" t="s">
        <v>35</v>
      </c>
      <c r="U617" s="13" t="s">
        <v>36</v>
      </c>
      <c r="Z617" s="7" t="s">
        <v>37</v>
      </c>
      <c r="AC617" s="10" t="s">
        <v>38</v>
      </c>
    </row>
    <row r="618">
      <c r="A618" s="7" t="s">
        <v>1921</v>
      </c>
      <c r="B618" s="7" t="s">
        <v>2978</v>
      </c>
      <c r="C618" s="24" t="s">
        <v>2979</v>
      </c>
      <c r="D618" s="14" t="s">
        <v>2980</v>
      </c>
      <c r="E618" s="7" t="s">
        <v>2981</v>
      </c>
      <c r="G618" s="7" t="s">
        <v>33</v>
      </c>
      <c r="H618" s="7" t="s">
        <v>34</v>
      </c>
      <c r="I618" s="9">
        <v>11205.0</v>
      </c>
      <c r="J618" s="7" t="s">
        <v>35</v>
      </c>
      <c r="U618" s="13" t="s">
        <v>36</v>
      </c>
      <c r="Z618" s="7" t="s">
        <v>37</v>
      </c>
      <c r="AC618" s="10" t="s">
        <v>38</v>
      </c>
    </row>
    <row r="619">
      <c r="A619" s="7" t="s">
        <v>2982</v>
      </c>
      <c r="B619" s="7" t="s">
        <v>1035</v>
      </c>
      <c r="C619" s="24" t="s">
        <v>2983</v>
      </c>
      <c r="D619" s="14" t="s">
        <v>2984</v>
      </c>
      <c r="E619" s="7" t="s">
        <v>2985</v>
      </c>
      <c r="G619" s="7" t="s">
        <v>34</v>
      </c>
      <c r="H619" s="7" t="s">
        <v>34</v>
      </c>
      <c r="I619" s="9">
        <v>10030.0</v>
      </c>
      <c r="J619" s="7" t="s">
        <v>35</v>
      </c>
      <c r="U619" s="13" t="s">
        <v>36</v>
      </c>
      <c r="Z619" s="7" t="s">
        <v>37</v>
      </c>
      <c r="AC619" s="10" t="s">
        <v>38</v>
      </c>
    </row>
    <row r="620">
      <c r="A620" s="7" t="s">
        <v>2986</v>
      </c>
      <c r="B620" s="7" t="s">
        <v>2987</v>
      </c>
      <c r="C620" s="24" t="s">
        <v>2988</v>
      </c>
      <c r="D620" s="14" t="s">
        <v>2989</v>
      </c>
      <c r="U620" s="13" t="s">
        <v>36</v>
      </c>
      <c r="Z620" s="7" t="s">
        <v>37</v>
      </c>
      <c r="AC620" s="10" t="s">
        <v>38</v>
      </c>
    </row>
    <row r="621">
      <c r="A621" s="7" t="s">
        <v>2990</v>
      </c>
      <c r="B621" s="7" t="s">
        <v>207</v>
      </c>
      <c r="C621" s="24" t="s">
        <v>2991</v>
      </c>
      <c r="D621" s="14" t="s">
        <v>2992</v>
      </c>
      <c r="E621" s="7" t="s">
        <v>2993</v>
      </c>
      <c r="F621" s="7" t="s">
        <v>347</v>
      </c>
      <c r="G621" s="7" t="s">
        <v>33</v>
      </c>
      <c r="H621" s="7" t="s">
        <v>34</v>
      </c>
      <c r="I621" s="9">
        <v>11221.0</v>
      </c>
      <c r="J621" s="7" t="s">
        <v>35</v>
      </c>
      <c r="U621" s="13" t="s">
        <v>36</v>
      </c>
      <c r="Z621" s="7" t="s">
        <v>37</v>
      </c>
      <c r="AC621" s="10" t="s">
        <v>38</v>
      </c>
    </row>
    <row r="622">
      <c r="A622" s="7" t="s">
        <v>2994</v>
      </c>
      <c r="B622" s="7" t="s">
        <v>2040</v>
      </c>
      <c r="C622" s="24" t="s">
        <v>2995</v>
      </c>
      <c r="D622" s="14" t="s">
        <v>2996</v>
      </c>
      <c r="E622" s="7" t="s">
        <v>2997</v>
      </c>
      <c r="G622" s="7" t="s">
        <v>2998</v>
      </c>
      <c r="H622" s="7" t="s">
        <v>2999</v>
      </c>
      <c r="I622" s="9" t="s">
        <v>3000</v>
      </c>
      <c r="J622" s="7" t="s">
        <v>469</v>
      </c>
      <c r="U622" s="13" t="s">
        <v>36</v>
      </c>
      <c r="Z622" s="7" t="s">
        <v>37</v>
      </c>
      <c r="AC622" s="10" t="s">
        <v>38</v>
      </c>
    </row>
    <row r="623">
      <c r="A623" s="7" t="s">
        <v>3001</v>
      </c>
      <c r="B623" s="7" t="s">
        <v>2511</v>
      </c>
      <c r="C623" s="24" t="s">
        <v>3002</v>
      </c>
      <c r="D623" s="14" t="s">
        <v>3003</v>
      </c>
      <c r="E623" s="7" t="s">
        <v>3004</v>
      </c>
      <c r="G623" s="7" t="s">
        <v>33</v>
      </c>
      <c r="H623" s="7" t="s">
        <v>34</v>
      </c>
      <c r="I623" s="9">
        <v>11216.0</v>
      </c>
      <c r="J623" s="7" t="s">
        <v>35</v>
      </c>
      <c r="U623" s="13" t="s">
        <v>36</v>
      </c>
      <c r="Z623" s="7" t="s">
        <v>37</v>
      </c>
      <c r="AC623" s="10" t="s">
        <v>38</v>
      </c>
    </row>
    <row r="624">
      <c r="A624" s="7" t="s">
        <v>3005</v>
      </c>
      <c r="B624" s="7" t="s">
        <v>3006</v>
      </c>
      <c r="C624" s="24" t="s">
        <v>3007</v>
      </c>
      <c r="D624" s="14" t="s">
        <v>3008</v>
      </c>
      <c r="E624" s="7" t="s">
        <v>3009</v>
      </c>
      <c r="G624" s="7" t="s">
        <v>33</v>
      </c>
      <c r="H624" s="7" t="s">
        <v>34</v>
      </c>
      <c r="I624" s="9">
        <v>11225.0</v>
      </c>
      <c r="J624" s="7" t="s">
        <v>35</v>
      </c>
      <c r="U624" s="13" t="s">
        <v>36</v>
      </c>
      <c r="Z624" s="7" t="s">
        <v>37</v>
      </c>
      <c r="AC624" s="10" t="s">
        <v>38</v>
      </c>
    </row>
    <row r="625">
      <c r="A625" s="7" t="s">
        <v>1887</v>
      </c>
      <c r="B625" s="7" t="s">
        <v>3010</v>
      </c>
      <c r="C625" s="24" t="s">
        <v>3011</v>
      </c>
      <c r="D625" s="14" t="s">
        <v>3012</v>
      </c>
      <c r="E625" s="7" t="s">
        <v>3013</v>
      </c>
      <c r="G625" s="7" t="s">
        <v>3014</v>
      </c>
      <c r="H625" s="7" t="s">
        <v>34</v>
      </c>
      <c r="I625" s="9">
        <v>12569.0</v>
      </c>
      <c r="J625" s="7" t="s">
        <v>35</v>
      </c>
      <c r="W625" s="12">
        <v>50.0</v>
      </c>
    </row>
    <row r="626">
      <c r="A626" s="7" t="s">
        <v>3015</v>
      </c>
      <c r="B626" s="7" t="s">
        <v>195</v>
      </c>
      <c r="C626" s="24" t="s">
        <v>3016</v>
      </c>
      <c r="D626" s="14" t="s">
        <v>3017</v>
      </c>
      <c r="E626" s="7" t="s">
        <v>3018</v>
      </c>
      <c r="G626" s="7" t="s">
        <v>34</v>
      </c>
      <c r="H626" s="7" t="s">
        <v>34</v>
      </c>
      <c r="I626" s="9">
        <v>10025.0</v>
      </c>
      <c r="J626" s="7" t="s">
        <v>35</v>
      </c>
      <c r="W626" s="12">
        <v>20.0</v>
      </c>
    </row>
    <row r="627">
      <c r="A627" s="7" t="s">
        <v>3019</v>
      </c>
      <c r="B627" s="7" t="s">
        <v>3020</v>
      </c>
      <c r="E627" s="7" t="s">
        <v>3021</v>
      </c>
      <c r="F627" s="14" t="s">
        <v>3022</v>
      </c>
      <c r="G627" s="7" t="s">
        <v>34</v>
      </c>
      <c r="H627" s="7" t="s">
        <v>34</v>
      </c>
      <c r="I627" s="9">
        <v>10018.0</v>
      </c>
      <c r="J627" s="7" t="s">
        <v>35</v>
      </c>
      <c r="K627" s="14" t="s">
        <v>3023</v>
      </c>
    </row>
    <row r="628">
      <c r="A628" s="7" t="s">
        <v>3024</v>
      </c>
      <c r="B628" s="7" t="s">
        <v>3025</v>
      </c>
      <c r="E628" s="7" t="s">
        <v>3026</v>
      </c>
      <c r="G628" s="7" t="s">
        <v>34</v>
      </c>
      <c r="H628" s="7" t="s">
        <v>34</v>
      </c>
      <c r="I628" s="9">
        <v>10022.0</v>
      </c>
      <c r="J628" s="7" t="s">
        <v>35</v>
      </c>
      <c r="K628" s="14" t="s">
        <v>3027</v>
      </c>
    </row>
    <row r="629">
      <c r="A629" s="7" t="s">
        <v>3028</v>
      </c>
      <c r="B629" s="7" t="s">
        <v>40</v>
      </c>
      <c r="E629" s="7" t="s">
        <v>3029</v>
      </c>
      <c r="G629" s="7" t="s">
        <v>34</v>
      </c>
      <c r="H629" s="7" t="s">
        <v>34</v>
      </c>
      <c r="I629" s="9">
        <v>10065.0</v>
      </c>
      <c r="J629" s="7" t="s">
        <v>35</v>
      </c>
      <c r="K629" s="14" t="s">
        <v>3030</v>
      </c>
    </row>
    <row r="630">
      <c r="A630" s="7" t="s">
        <v>3031</v>
      </c>
      <c r="B630" s="7" t="s">
        <v>172</v>
      </c>
      <c r="E630" s="7" t="s">
        <v>3032</v>
      </c>
      <c r="G630" s="7" t="s">
        <v>34</v>
      </c>
      <c r="H630" s="7" t="s">
        <v>34</v>
      </c>
      <c r="I630" s="9">
        <v>10036.0</v>
      </c>
      <c r="J630" s="7" t="s">
        <v>35</v>
      </c>
      <c r="K630" s="14" t="s">
        <v>3033</v>
      </c>
    </row>
    <row r="631">
      <c r="A631" s="7" t="s">
        <v>3034</v>
      </c>
      <c r="B631" s="7" t="s">
        <v>3035</v>
      </c>
      <c r="E631" s="7" t="s">
        <v>3036</v>
      </c>
      <c r="F631" s="14" t="s">
        <v>3037</v>
      </c>
      <c r="G631" s="7" t="s">
        <v>34</v>
      </c>
      <c r="H631" s="7" t="s">
        <v>34</v>
      </c>
      <c r="I631" s="9">
        <v>10011.0</v>
      </c>
      <c r="J631" s="7" t="s">
        <v>35</v>
      </c>
      <c r="K631" s="14" t="s">
        <v>3038</v>
      </c>
    </row>
    <row r="632">
      <c r="A632" s="7" t="s">
        <v>3039</v>
      </c>
      <c r="B632" s="7" t="s">
        <v>1495</v>
      </c>
      <c r="E632" s="7" t="s">
        <v>3040</v>
      </c>
      <c r="G632" s="7" t="s">
        <v>34</v>
      </c>
      <c r="H632" s="7" t="s">
        <v>34</v>
      </c>
      <c r="I632" s="9">
        <v>10003.0</v>
      </c>
      <c r="J632" s="7" t="s">
        <v>35</v>
      </c>
      <c r="K632" s="14" t="s">
        <v>3041</v>
      </c>
    </row>
    <row r="633">
      <c r="A633" s="7" t="s">
        <v>580</v>
      </c>
      <c r="B633" s="7" t="s">
        <v>2937</v>
      </c>
      <c r="E633" s="7" t="s">
        <v>3040</v>
      </c>
      <c r="G633" s="7" t="s">
        <v>34</v>
      </c>
      <c r="H633" s="7" t="s">
        <v>34</v>
      </c>
      <c r="I633" s="9">
        <v>10003.0</v>
      </c>
      <c r="J633" s="7" t="s">
        <v>35</v>
      </c>
      <c r="K633" s="14" t="s">
        <v>3041</v>
      </c>
    </row>
    <row r="634">
      <c r="A634" s="7" t="s">
        <v>3042</v>
      </c>
      <c r="B634" s="7" t="s">
        <v>3043</v>
      </c>
      <c r="E634" s="7" t="s">
        <v>3044</v>
      </c>
      <c r="F634" s="14" t="s">
        <v>3045</v>
      </c>
      <c r="G634" s="7" t="s">
        <v>34</v>
      </c>
      <c r="H634" s="7" t="s">
        <v>34</v>
      </c>
      <c r="I634" s="9">
        <v>10036.0</v>
      </c>
      <c r="J634" s="7" t="s">
        <v>35</v>
      </c>
      <c r="K634" s="14" t="s">
        <v>3046</v>
      </c>
    </row>
    <row r="635">
      <c r="A635" s="7" t="s">
        <v>3047</v>
      </c>
      <c r="B635" s="7" t="s">
        <v>2325</v>
      </c>
      <c r="E635" s="7" t="s">
        <v>3044</v>
      </c>
      <c r="F635" s="14" t="s">
        <v>3045</v>
      </c>
      <c r="G635" s="7" t="s">
        <v>34</v>
      </c>
      <c r="H635" s="7" t="s">
        <v>34</v>
      </c>
      <c r="I635" s="9">
        <v>10036.0</v>
      </c>
      <c r="J635" s="7" t="s">
        <v>35</v>
      </c>
      <c r="K635" s="14" t="s">
        <v>3046</v>
      </c>
    </row>
    <row r="636">
      <c r="A636" s="7" t="s">
        <v>3048</v>
      </c>
      <c r="B636" s="7" t="s">
        <v>3049</v>
      </c>
      <c r="E636" s="7" t="s">
        <v>3050</v>
      </c>
      <c r="G636" s="7" t="s">
        <v>34</v>
      </c>
      <c r="H636" s="7" t="s">
        <v>34</v>
      </c>
      <c r="I636" s="9">
        <v>10003.0</v>
      </c>
      <c r="J636" s="7" t="s">
        <v>35</v>
      </c>
      <c r="K636" s="14" t="s">
        <v>3051</v>
      </c>
    </row>
    <row r="637">
      <c r="A637" s="7" t="s">
        <v>3052</v>
      </c>
      <c r="B637" s="7" t="s">
        <v>325</v>
      </c>
      <c r="E637" s="7" t="s">
        <v>3050</v>
      </c>
      <c r="G637" s="7" t="s">
        <v>34</v>
      </c>
      <c r="H637" s="7" t="s">
        <v>34</v>
      </c>
      <c r="I637" s="9">
        <v>10003.0</v>
      </c>
      <c r="J637" s="7" t="s">
        <v>35</v>
      </c>
      <c r="K637" s="14" t="s">
        <v>3051</v>
      </c>
    </row>
    <row r="638">
      <c r="A638" s="7" t="s">
        <v>3053</v>
      </c>
      <c r="B638" s="7" t="s">
        <v>3054</v>
      </c>
      <c r="E638" s="7" t="s">
        <v>3050</v>
      </c>
      <c r="G638" s="7" t="s">
        <v>34</v>
      </c>
      <c r="H638" s="7" t="s">
        <v>34</v>
      </c>
      <c r="I638" s="9">
        <v>10003.0</v>
      </c>
      <c r="J638" s="7" t="s">
        <v>35</v>
      </c>
      <c r="K638" s="14" t="s">
        <v>3051</v>
      </c>
    </row>
    <row r="639">
      <c r="A639" s="7" t="s">
        <v>3055</v>
      </c>
      <c r="B639" s="7" t="s">
        <v>57</v>
      </c>
      <c r="E639" s="7" t="s">
        <v>3050</v>
      </c>
      <c r="G639" s="7" t="s">
        <v>34</v>
      </c>
      <c r="H639" s="7" t="s">
        <v>34</v>
      </c>
      <c r="I639" s="9">
        <v>10003.0</v>
      </c>
      <c r="J639" s="7" t="s">
        <v>35</v>
      </c>
      <c r="K639" s="14" t="s">
        <v>3051</v>
      </c>
    </row>
    <row r="640">
      <c r="A640" s="7" t="s">
        <v>3056</v>
      </c>
      <c r="B640" s="7" t="s">
        <v>3057</v>
      </c>
      <c r="E640" s="7" t="s">
        <v>3058</v>
      </c>
      <c r="F640" s="14" t="s">
        <v>3059</v>
      </c>
      <c r="G640" s="7" t="s">
        <v>33</v>
      </c>
      <c r="H640" s="7" t="s">
        <v>34</v>
      </c>
      <c r="I640" s="9">
        <v>11222.0</v>
      </c>
      <c r="J640" s="7" t="s">
        <v>35</v>
      </c>
      <c r="K640" s="14" t="s">
        <v>3060</v>
      </c>
    </row>
    <row r="641">
      <c r="A641" s="7" t="s">
        <v>3061</v>
      </c>
      <c r="B641" s="7" t="s">
        <v>3062</v>
      </c>
      <c r="E641" s="7" t="s">
        <v>3063</v>
      </c>
      <c r="F641" s="14" t="s">
        <v>3064</v>
      </c>
      <c r="G641" s="7" t="s">
        <v>34</v>
      </c>
      <c r="H641" s="7" t="s">
        <v>34</v>
      </c>
      <c r="I641" s="9">
        <v>10012.0</v>
      </c>
      <c r="J641" s="7" t="s">
        <v>35</v>
      </c>
      <c r="K641" s="14" t="s">
        <v>3065</v>
      </c>
    </row>
    <row r="642">
      <c r="A642" s="7" t="s">
        <v>3066</v>
      </c>
      <c r="B642" s="7" t="s">
        <v>958</v>
      </c>
      <c r="E642" s="7" t="s">
        <v>3067</v>
      </c>
      <c r="F642" s="14" t="s">
        <v>3068</v>
      </c>
      <c r="G642" s="7" t="s">
        <v>34</v>
      </c>
      <c r="H642" s="7" t="s">
        <v>34</v>
      </c>
      <c r="I642" s="9">
        <v>10014.0</v>
      </c>
      <c r="J642" s="7" t="s">
        <v>35</v>
      </c>
      <c r="K642" s="14" t="s">
        <v>3069</v>
      </c>
    </row>
    <row r="643">
      <c r="A643" s="7" t="s">
        <v>3070</v>
      </c>
      <c r="B643" s="7" t="s">
        <v>3071</v>
      </c>
      <c r="E643" s="7" t="s">
        <v>3021</v>
      </c>
      <c r="F643" s="14" t="s">
        <v>3072</v>
      </c>
      <c r="G643" s="7" t="s">
        <v>34</v>
      </c>
      <c r="H643" s="7" t="s">
        <v>34</v>
      </c>
      <c r="I643" s="9">
        <v>10018.0</v>
      </c>
      <c r="J643" s="7" t="s">
        <v>35</v>
      </c>
      <c r="K643" s="14" t="s">
        <v>3073</v>
      </c>
    </row>
    <row r="644">
      <c r="A644" s="7" t="s">
        <v>3074</v>
      </c>
      <c r="B644" s="7" t="s">
        <v>3075</v>
      </c>
      <c r="E644" s="7" t="s">
        <v>3076</v>
      </c>
      <c r="G644" s="7" t="s">
        <v>33</v>
      </c>
      <c r="H644" s="7" t="s">
        <v>34</v>
      </c>
      <c r="I644" s="9">
        <v>11217.0</v>
      </c>
      <c r="J644" s="7" t="s">
        <v>35</v>
      </c>
      <c r="K644" s="14" t="s">
        <v>3073</v>
      </c>
    </row>
    <row r="645">
      <c r="A645" s="7" t="s">
        <v>3077</v>
      </c>
      <c r="B645" s="7" t="s">
        <v>176</v>
      </c>
      <c r="E645" s="7" t="s">
        <v>3076</v>
      </c>
      <c r="G645" s="7" t="s">
        <v>33</v>
      </c>
      <c r="H645" s="7" t="s">
        <v>34</v>
      </c>
      <c r="I645" s="9">
        <v>11217.0</v>
      </c>
      <c r="J645" s="7" t="s">
        <v>35</v>
      </c>
    </row>
    <row r="646">
      <c r="A646" s="7" t="s">
        <v>3078</v>
      </c>
      <c r="B646" s="7" t="s">
        <v>3079</v>
      </c>
      <c r="C646" s="24" t="s">
        <v>3080</v>
      </c>
      <c r="E646" s="7" t="s">
        <v>3081</v>
      </c>
      <c r="F646" s="14" t="s">
        <v>3082</v>
      </c>
      <c r="G646" s="7" t="s">
        <v>33</v>
      </c>
      <c r="H646" s="7" t="s">
        <v>34</v>
      </c>
      <c r="I646" s="9">
        <v>11226.0</v>
      </c>
      <c r="J646" s="7" t="s">
        <v>35</v>
      </c>
      <c r="W646" s="12">
        <v>20.0</v>
      </c>
    </row>
    <row r="647">
      <c r="A647" s="7" t="s">
        <v>3083</v>
      </c>
      <c r="B647" s="7" t="s">
        <v>3084</v>
      </c>
      <c r="C647" s="24" t="s">
        <v>3085</v>
      </c>
      <c r="E647" s="7" t="s">
        <v>3086</v>
      </c>
      <c r="G647" s="7" t="s">
        <v>3087</v>
      </c>
      <c r="H647" s="7" t="s">
        <v>34</v>
      </c>
      <c r="I647" s="9">
        <v>11893.0</v>
      </c>
      <c r="J647" s="7" t="s">
        <v>35</v>
      </c>
    </row>
    <row r="648">
      <c r="A648" s="7" t="s">
        <v>3088</v>
      </c>
      <c r="B648" s="7" t="s">
        <v>1959</v>
      </c>
      <c r="E648" s="7" t="s">
        <v>3089</v>
      </c>
      <c r="G648" s="7" t="s">
        <v>34</v>
      </c>
      <c r="H648" s="7" t="s">
        <v>34</v>
      </c>
      <c r="I648" s="9">
        <v>10003.0</v>
      </c>
      <c r="J648" s="7" t="s">
        <v>35</v>
      </c>
      <c r="K648" s="14" t="s">
        <v>3090</v>
      </c>
    </row>
    <row r="649">
      <c r="A649" s="7" t="s">
        <v>3091</v>
      </c>
      <c r="B649" s="7" t="s">
        <v>3092</v>
      </c>
      <c r="E649" s="7" t="s">
        <v>3093</v>
      </c>
      <c r="G649" s="7" t="s">
        <v>34</v>
      </c>
      <c r="H649" s="7" t="s">
        <v>34</v>
      </c>
      <c r="I649" s="9">
        <v>10003.0</v>
      </c>
      <c r="J649" s="7" t="s">
        <v>35</v>
      </c>
      <c r="K649" s="14" t="s">
        <v>3094</v>
      </c>
    </row>
    <row r="650">
      <c r="A650" s="7" t="s">
        <v>3095</v>
      </c>
      <c r="B650" s="7" t="s">
        <v>3096</v>
      </c>
      <c r="C650" s="24" t="s">
        <v>3097</v>
      </c>
      <c r="E650" s="7" t="s">
        <v>3098</v>
      </c>
      <c r="F650" s="7" t="s">
        <v>2389</v>
      </c>
      <c r="G650" s="7" t="s">
        <v>126</v>
      </c>
      <c r="H650" s="7" t="s">
        <v>127</v>
      </c>
      <c r="I650" s="9">
        <v>90034.0</v>
      </c>
      <c r="J650" s="7" t="s">
        <v>35</v>
      </c>
    </row>
    <row r="651">
      <c r="A651" s="7" t="s">
        <v>3099</v>
      </c>
      <c r="B651" s="7" t="s">
        <v>3100</v>
      </c>
      <c r="C651" s="24" t="s">
        <v>3101</v>
      </c>
      <c r="E651" s="7" t="s">
        <v>3102</v>
      </c>
      <c r="F651" s="14" t="s">
        <v>3103</v>
      </c>
      <c r="G651" s="7" t="s">
        <v>34</v>
      </c>
      <c r="H651" s="7" t="s">
        <v>34</v>
      </c>
      <c r="I651" s="9">
        <v>10003.0</v>
      </c>
      <c r="J651" s="7" t="s">
        <v>35</v>
      </c>
    </row>
    <row r="652" ht="25.5" customHeight="1">
      <c r="A652" s="7" t="s">
        <v>3104</v>
      </c>
      <c r="B652" s="7" t="s">
        <v>2959</v>
      </c>
      <c r="E652" s="7" t="s">
        <v>3105</v>
      </c>
      <c r="G652" s="7" t="s">
        <v>34</v>
      </c>
      <c r="H652" s="7" t="s">
        <v>34</v>
      </c>
      <c r="I652" s="9">
        <v>10003.0</v>
      </c>
      <c r="J652" s="7" t="s">
        <v>35</v>
      </c>
      <c r="K652" s="14" t="s">
        <v>3106</v>
      </c>
    </row>
    <row r="653">
      <c r="A653" s="7" t="s">
        <v>3107</v>
      </c>
      <c r="B653" s="7" t="s">
        <v>1981</v>
      </c>
      <c r="E653" s="7" t="s">
        <v>3108</v>
      </c>
      <c r="G653" s="7" t="s">
        <v>34</v>
      </c>
      <c r="H653" s="7" t="s">
        <v>34</v>
      </c>
      <c r="I653" s="9">
        <v>10019.0</v>
      </c>
      <c r="J653" s="7" t="s">
        <v>35</v>
      </c>
      <c r="K653" s="14" t="s">
        <v>3109</v>
      </c>
    </row>
    <row r="654">
      <c r="A654" s="7" t="s">
        <v>3110</v>
      </c>
      <c r="B654" s="7" t="s">
        <v>1103</v>
      </c>
      <c r="E654" s="7" t="s">
        <v>3111</v>
      </c>
      <c r="G654" s="7" t="s">
        <v>34</v>
      </c>
      <c r="H654" s="7" t="s">
        <v>34</v>
      </c>
      <c r="I654" s="9">
        <v>10002.0</v>
      </c>
      <c r="J654" s="7" t="s">
        <v>35</v>
      </c>
      <c r="K654" s="14" t="s">
        <v>3112</v>
      </c>
    </row>
    <row r="655">
      <c r="A655" s="7" t="s">
        <v>3113</v>
      </c>
      <c r="B655" s="7" t="s">
        <v>3114</v>
      </c>
      <c r="E655" s="7" t="s">
        <v>3115</v>
      </c>
      <c r="G655" s="7" t="s">
        <v>34</v>
      </c>
      <c r="H655" s="7" t="s">
        <v>34</v>
      </c>
      <c r="I655" s="9">
        <v>10014.0</v>
      </c>
      <c r="J655" s="7" t="s">
        <v>35</v>
      </c>
      <c r="K655" s="14" t="s">
        <v>3116</v>
      </c>
    </row>
    <row r="656" ht="25.5" customHeight="1">
      <c r="A656" s="7" t="s">
        <v>3117</v>
      </c>
      <c r="B656" s="7" t="s">
        <v>769</v>
      </c>
      <c r="E656" s="7" t="s">
        <v>3118</v>
      </c>
      <c r="F656" s="14" t="s">
        <v>3119</v>
      </c>
      <c r="G656" s="7" t="s">
        <v>34</v>
      </c>
      <c r="H656" s="7" t="s">
        <v>34</v>
      </c>
      <c r="I656" s="9">
        <v>10003.0</v>
      </c>
      <c r="J656" s="7" t="s">
        <v>35</v>
      </c>
      <c r="K656" s="14" t="s">
        <v>3120</v>
      </c>
    </row>
    <row r="657" ht="25.5" customHeight="1">
      <c r="A657" s="7" t="s">
        <v>3121</v>
      </c>
      <c r="B657" s="7" t="s">
        <v>3122</v>
      </c>
      <c r="E657" s="7" t="s">
        <v>3118</v>
      </c>
      <c r="F657" s="14" t="s">
        <v>3119</v>
      </c>
      <c r="G657" s="7" t="s">
        <v>34</v>
      </c>
      <c r="H657" s="7" t="s">
        <v>34</v>
      </c>
      <c r="I657" s="9">
        <v>10003.0</v>
      </c>
      <c r="J657" s="7" t="s">
        <v>35</v>
      </c>
      <c r="K657" s="14" t="s">
        <v>3120</v>
      </c>
    </row>
    <row r="658">
      <c r="A658" s="7" t="s">
        <v>3123</v>
      </c>
      <c r="B658" s="7" t="s">
        <v>3124</v>
      </c>
      <c r="E658" s="7" t="s">
        <v>3125</v>
      </c>
      <c r="G658" s="7" t="s">
        <v>34</v>
      </c>
      <c r="H658" s="7" t="s">
        <v>34</v>
      </c>
      <c r="I658" s="9">
        <v>10013.0</v>
      </c>
      <c r="J658" s="7" t="s">
        <v>35</v>
      </c>
      <c r="K658" s="14" t="s">
        <v>3126</v>
      </c>
    </row>
    <row r="659">
      <c r="A659" s="7" t="s">
        <v>3127</v>
      </c>
      <c r="B659" s="7" t="s">
        <v>3128</v>
      </c>
      <c r="E659" s="7" t="s">
        <v>3129</v>
      </c>
      <c r="F659" s="14" t="s">
        <v>3130</v>
      </c>
      <c r="G659" s="7" t="s">
        <v>34</v>
      </c>
      <c r="H659" s="7" t="s">
        <v>34</v>
      </c>
      <c r="I659" s="9">
        <v>10036.0</v>
      </c>
      <c r="J659" s="7" t="s">
        <v>35</v>
      </c>
      <c r="K659" s="14" t="s">
        <v>3131</v>
      </c>
    </row>
    <row r="660">
      <c r="A660" s="7" t="s">
        <v>225</v>
      </c>
      <c r="B660" s="7" t="s">
        <v>135</v>
      </c>
      <c r="E660" s="7" t="s">
        <v>3132</v>
      </c>
      <c r="F660" s="14" t="s">
        <v>3133</v>
      </c>
      <c r="G660" s="7" t="s">
        <v>34</v>
      </c>
      <c r="H660" s="7" t="s">
        <v>34</v>
      </c>
      <c r="I660" s="9">
        <v>10013.0</v>
      </c>
      <c r="J660" s="7" t="s">
        <v>35</v>
      </c>
      <c r="K660" s="14" t="s">
        <v>3134</v>
      </c>
    </row>
    <row r="661">
      <c r="A661" s="7" t="s">
        <v>2490</v>
      </c>
      <c r="B661" s="7" t="s">
        <v>135</v>
      </c>
      <c r="E661" s="7" t="s">
        <v>3032</v>
      </c>
      <c r="G661" s="7" t="s">
        <v>34</v>
      </c>
      <c r="H661" s="7" t="s">
        <v>34</v>
      </c>
      <c r="I661" s="9">
        <v>10036.0</v>
      </c>
      <c r="J661" s="7" t="s">
        <v>35</v>
      </c>
      <c r="K661" s="14" t="s">
        <v>3135</v>
      </c>
    </row>
    <row r="662" ht="25.5" customHeight="1">
      <c r="A662" s="7" t="s">
        <v>3136</v>
      </c>
      <c r="B662" s="7" t="s">
        <v>2233</v>
      </c>
      <c r="E662" s="7" t="s">
        <v>3036</v>
      </c>
      <c r="F662" s="14" t="s">
        <v>3037</v>
      </c>
      <c r="G662" s="7" t="s">
        <v>34</v>
      </c>
      <c r="H662" s="7" t="s">
        <v>34</v>
      </c>
      <c r="I662" s="9">
        <v>10011.0</v>
      </c>
      <c r="J662" s="7" t="s">
        <v>35</v>
      </c>
      <c r="K662" s="14" t="s">
        <v>3137</v>
      </c>
    </row>
    <row r="663">
      <c r="A663" s="7" t="s">
        <v>3138</v>
      </c>
      <c r="B663" s="7" t="s">
        <v>733</v>
      </c>
      <c r="E663" s="7" t="s">
        <v>3139</v>
      </c>
      <c r="F663" s="14" t="s">
        <v>3140</v>
      </c>
      <c r="G663" s="7" t="s">
        <v>34</v>
      </c>
      <c r="H663" s="7" t="s">
        <v>34</v>
      </c>
      <c r="I663" s="9">
        <v>10001.0</v>
      </c>
      <c r="J663" s="7" t="s">
        <v>35</v>
      </c>
      <c r="K663" s="14" t="s">
        <v>3141</v>
      </c>
    </row>
    <row r="664">
      <c r="A664" s="7" t="s">
        <v>3142</v>
      </c>
      <c r="B664" s="7" t="s">
        <v>3143</v>
      </c>
      <c r="E664" s="7" t="s">
        <v>3021</v>
      </c>
      <c r="F664" s="14" t="s">
        <v>3144</v>
      </c>
      <c r="G664" s="7" t="s">
        <v>34</v>
      </c>
      <c r="H664" s="7" t="s">
        <v>34</v>
      </c>
      <c r="I664" s="9">
        <v>10018.0</v>
      </c>
      <c r="J664" s="7" t="s">
        <v>35</v>
      </c>
      <c r="K664" s="14" t="s">
        <v>3145</v>
      </c>
    </row>
    <row r="666" ht="25.5" customHeight="1">
      <c r="A666" s="7" t="s">
        <v>648</v>
      </c>
      <c r="B666" s="7" t="s">
        <v>3146</v>
      </c>
      <c r="E666" s="7" t="s">
        <v>3147</v>
      </c>
      <c r="F666" s="14" t="s">
        <v>3148</v>
      </c>
      <c r="G666" s="7" t="s">
        <v>185</v>
      </c>
      <c r="H666" s="7" t="s">
        <v>34</v>
      </c>
      <c r="I666" s="9">
        <v>12604.0</v>
      </c>
      <c r="J666" s="7" t="s">
        <v>35</v>
      </c>
    </row>
    <row r="667" ht="25.5" customHeight="1">
      <c r="A667" s="7" t="s">
        <v>3149</v>
      </c>
      <c r="B667" s="7" t="s">
        <v>3150</v>
      </c>
      <c r="E667" s="7" t="s">
        <v>3036</v>
      </c>
      <c r="F667" s="14" t="s">
        <v>3037</v>
      </c>
      <c r="G667" s="7" t="s">
        <v>34</v>
      </c>
      <c r="H667" s="7" t="s">
        <v>34</v>
      </c>
      <c r="I667" s="9">
        <v>10011.0</v>
      </c>
      <c r="J667" s="7" t="s">
        <v>35</v>
      </c>
      <c r="K667" s="14" t="s">
        <v>3137</v>
      </c>
    </row>
    <row r="668">
      <c r="A668" s="7" t="s">
        <v>3151</v>
      </c>
      <c r="B668" s="7" t="s">
        <v>3152</v>
      </c>
      <c r="E668" s="7" t="s">
        <v>3153</v>
      </c>
      <c r="F668" s="14" t="s">
        <v>3154</v>
      </c>
      <c r="G668" s="7" t="s">
        <v>34</v>
      </c>
      <c r="H668" s="7" t="s">
        <v>34</v>
      </c>
      <c r="I668" s="9">
        <v>10018.0</v>
      </c>
      <c r="J668" s="7" t="s">
        <v>35</v>
      </c>
      <c r="K668" s="14" t="s">
        <v>3155</v>
      </c>
    </row>
    <row r="669">
      <c r="A669" s="7" t="s">
        <v>3156</v>
      </c>
      <c r="B669" s="7" t="s">
        <v>3157</v>
      </c>
      <c r="E669" s="7" t="s">
        <v>3132</v>
      </c>
      <c r="F669" s="14" t="s">
        <v>3133</v>
      </c>
      <c r="G669" s="7" t="s">
        <v>34</v>
      </c>
      <c r="H669" s="7" t="s">
        <v>34</v>
      </c>
      <c r="I669" s="9">
        <v>10013.0</v>
      </c>
      <c r="J669" s="7" t="s">
        <v>35</v>
      </c>
      <c r="K669" s="14" t="s">
        <v>3134</v>
      </c>
    </row>
    <row r="670">
      <c r="A670" s="7" t="s">
        <v>3158</v>
      </c>
      <c r="B670" s="7" t="s">
        <v>3159</v>
      </c>
      <c r="E670" s="7" t="s">
        <v>3032</v>
      </c>
      <c r="G670" s="7" t="s">
        <v>34</v>
      </c>
      <c r="H670" s="7" t="s">
        <v>34</v>
      </c>
      <c r="I670" s="9">
        <v>10036.0</v>
      </c>
      <c r="J670" s="7" t="s">
        <v>35</v>
      </c>
      <c r="K670" s="14" t="s">
        <v>3135</v>
      </c>
    </row>
    <row r="671">
      <c r="A671" s="7" t="s">
        <v>3160</v>
      </c>
      <c r="B671" s="7" t="s">
        <v>3161</v>
      </c>
      <c r="E671" s="7" t="s">
        <v>3139</v>
      </c>
      <c r="F671" s="14" t="s">
        <v>3140</v>
      </c>
      <c r="G671" s="7" t="s">
        <v>34</v>
      </c>
      <c r="H671" s="7" t="s">
        <v>34</v>
      </c>
      <c r="I671" s="9">
        <v>10001.0</v>
      </c>
      <c r="J671" s="7" t="s">
        <v>35</v>
      </c>
      <c r="K671" s="14" t="s">
        <v>3141</v>
      </c>
    </row>
    <row r="672">
      <c r="A672" s="7" t="s">
        <v>3145</v>
      </c>
      <c r="E672" s="7" t="s">
        <v>3021</v>
      </c>
      <c r="F672" s="14" t="s">
        <v>3144</v>
      </c>
      <c r="G672" s="7" t="s">
        <v>34</v>
      </c>
      <c r="H672" s="7" t="s">
        <v>34</v>
      </c>
      <c r="I672" s="9">
        <v>10018.0</v>
      </c>
      <c r="J672" s="7" t="s">
        <v>35</v>
      </c>
    </row>
    <row r="673">
      <c r="A673" s="7" t="s">
        <v>3162</v>
      </c>
      <c r="B673" s="7" t="s">
        <v>3163</v>
      </c>
      <c r="E673" s="7" t="s">
        <v>3153</v>
      </c>
      <c r="F673" s="14" t="s">
        <v>3154</v>
      </c>
      <c r="G673" s="7" t="s">
        <v>34</v>
      </c>
      <c r="H673" s="7" t="s">
        <v>34</v>
      </c>
      <c r="I673" s="9">
        <v>10018.0</v>
      </c>
      <c r="J673" s="7" t="s">
        <v>35</v>
      </c>
      <c r="K673" s="14" t="s">
        <v>3155</v>
      </c>
    </row>
    <row r="675">
      <c r="A675" s="7" t="s">
        <v>987</v>
      </c>
      <c r="B675" s="7" t="s">
        <v>988</v>
      </c>
      <c r="E675" s="7" t="s">
        <v>991</v>
      </c>
      <c r="G675" s="7" t="s">
        <v>34</v>
      </c>
      <c r="H675" s="7" t="s">
        <v>34</v>
      </c>
      <c r="I675" s="9">
        <v>10014.0</v>
      </c>
      <c r="J675" s="7" t="s">
        <v>35</v>
      </c>
      <c r="K675" s="14" t="s">
        <v>3164</v>
      </c>
    </row>
    <row r="676">
      <c r="A676" s="7" t="s">
        <v>3165</v>
      </c>
      <c r="B676" s="7" t="s">
        <v>3166</v>
      </c>
      <c r="E676" s="7" t="s">
        <v>3167</v>
      </c>
      <c r="F676" s="14" t="s">
        <v>3168</v>
      </c>
      <c r="G676" s="7" t="s">
        <v>34</v>
      </c>
      <c r="H676" s="7" t="s">
        <v>34</v>
      </c>
      <c r="I676" s="9">
        <v>10019.0</v>
      </c>
      <c r="J676" s="7" t="s">
        <v>35</v>
      </c>
      <c r="K676" s="14" t="s">
        <v>3169</v>
      </c>
    </row>
    <row r="677">
      <c r="A677" s="7" t="s">
        <v>3170</v>
      </c>
      <c r="B677" s="7" t="s">
        <v>167</v>
      </c>
      <c r="E677" s="7" t="s">
        <v>3171</v>
      </c>
      <c r="G677" s="7" t="s">
        <v>34</v>
      </c>
      <c r="H677" s="7" t="s">
        <v>34</v>
      </c>
      <c r="I677" s="9">
        <v>10036.0</v>
      </c>
      <c r="J677" s="7" t="s">
        <v>35</v>
      </c>
      <c r="K677" s="14" t="s">
        <v>3172</v>
      </c>
    </row>
    <row r="678">
      <c r="A678" s="7" t="s">
        <v>3173</v>
      </c>
      <c r="B678" s="7" t="s">
        <v>3174</v>
      </c>
      <c r="E678" s="7" t="s">
        <v>3167</v>
      </c>
      <c r="F678" s="14" t="s">
        <v>3168</v>
      </c>
      <c r="G678" s="7" t="s">
        <v>34</v>
      </c>
      <c r="H678" s="7" t="s">
        <v>34</v>
      </c>
      <c r="I678" s="9">
        <v>10019.0</v>
      </c>
      <c r="J678" s="7" t="s">
        <v>35</v>
      </c>
      <c r="K678" s="14" t="s">
        <v>3169</v>
      </c>
    </row>
    <row r="679">
      <c r="A679" s="7" t="s">
        <v>3175</v>
      </c>
      <c r="B679" s="7" t="s">
        <v>3176</v>
      </c>
      <c r="E679" s="7" t="s">
        <v>3171</v>
      </c>
      <c r="G679" s="7" t="s">
        <v>34</v>
      </c>
      <c r="H679" s="7" t="s">
        <v>34</v>
      </c>
      <c r="I679" s="9">
        <v>10036.0</v>
      </c>
      <c r="J679" s="7" t="s">
        <v>35</v>
      </c>
      <c r="K679" s="14" t="s">
        <v>3172</v>
      </c>
    </row>
    <row r="680">
      <c r="A680" s="7" t="s">
        <v>666</v>
      </c>
      <c r="B680" s="7" t="s">
        <v>3177</v>
      </c>
      <c r="E680" s="7" t="s">
        <v>991</v>
      </c>
      <c r="G680" s="7" t="s">
        <v>34</v>
      </c>
      <c r="H680" s="7" t="s">
        <v>34</v>
      </c>
      <c r="I680" s="9">
        <v>10014.0</v>
      </c>
      <c r="J680" s="7" t="s">
        <v>35</v>
      </c>
      <c r="K680" s="14" t="s">
        <v>3164</v>
      </c>
    </row>
    <row r="681">
      <c r="A681" s="7" t="s">
        <v>3178</v>
      </c>
      <c r="B681" s="7" t="s">
        <v>3179</v>
      </c>
      <c r="E681" s="7" t="s">
        <v>3167</v>
      </c>
      <c r="F681" s="14" t="s">
        <v>3168</v>
      </c>
      <c r="G681" s="7" t="s">
        <v>34</v>
      </c>
      <c r="H681" s="7" t="s">
        <v>34</v>
      </c>
      <c r="I681" s="9">
        <v>10019.0</v>
      </c>
      <c r="J681" s="7" t="s">
        <v>35</v>
      </c>
      <c r="K681" s="14" t="s">
        <v>3169</v>
      </c>
    </row>
    <row r="682">
      <c r="A682" s="7" t="s">
        <v>3180</v>
      </c>
      <c r="B682" s="7" t="s">
        <v>207</v>
      </c>
      <c r="E682" s="7" t="s">
        <v>3171</v>
      </c>
      <c r="G682" s="7" t="s">
        <v>34</v>
      </c>
      <c r="H682" s="7" t="s">
        <v>34</v>
      </c>
      <c r="I682" s="9">
        <v>10036.0</v>
      </c>
      <c r="J682" s="7" t="s">
        <v>35</v>
      </c>
      <c r="K682" s="14" t="s">
        <v>3172</v>
      </c>
    </row>
    <row r="683" ht="25.5" customHeight="1">
      <c r="A683" s="7" t="s">
        <v>3181</v>
      </c>
      <c r="B683" s="7" t="s">
        <v>1200</v>
      </c>
      <c r="E683" s="7" t="s">
        <v>3118</v>
      </c>
      <c r="F683" s="14" t="s">
        <v>3119</v>
      </c>
      <c r="G683" s="7" t="s">
        <v>34</v>
      </c>
      <c r="H683" s="7" t="s">
        <v>34</v>
      </c>
      <c r="I683" s="9">
        <v>10003.0</v>
      </c>
      <c r="J683" s="7" t="s">
        <v>35</v>
      </c>
      <c r="K683" s="14" t="s">
        <v>3120</v>
      </c>
    </row>
    <row r="684">
      <c r="A684" s="7" t="s">
        <v>3182</v>
      </c>
      <c r="B684" s="7" t="s">
        <v>3183</v>
      </c>
      <c r="E684" s="7" t="s">
        <v>3125</v>
      </c>
      <c r="G684" s="7" t="s">
        <v>34</v>
      </c>
      <c r="H684" s="7" t="s">
        <v>34</v>
      </c>
      <c r="I684" s="9">
        <v>10013.0</v>
      </c>
      <c r="J684" s="7" t="s">
        <v>35</v>
      </c>
      <c r="K684" s="14" t="s">
        <v>3126</v>
      </c>
    </row>
    <row r="685">
      <c r="A685" s="7" t="s">
        <v>3184</v>
      </c>
      <c r="B685" s="7" t="s">
        <v>2113</v>
      </c>
      <c r="E685" s="7" t="s">
        <v>3129</v>
      </c>
      <c r="F685" s="14" t="s">
        <v>3130</v>
      </c>
      <c r="G685" s="7" t="s">
        <v>34</v>
      </c>
      <c r="H685" s="7" t="s">
        <v>34</v>
      </c>
      <c r="I685" s="9">
        <v>10036.0</v>
      </c>
      <c r="J685" s="7" t="s">
        <v>35</v>
      </c>
      <c r="K685" s="14" t="s">
        <v>3131</v>
      </c>
    </row>
    <row r="686" ht="25.5" customHeight="1">
      <c r="A686" s="7" t="s">
        <v>3185</v>
      </c>
      <c r="B686" s="7" t="s">
        <v>3186</v>
      </c>
      <c r="E686" s="7" t="s">
        <v>3118</v>
      </c>
      <c r="F686" s="14" t="s">
        <v>3119</v>
      </c>
      <c r="G686" s="7" t="s">
        <v>34</v>
      </c>
      <c r="H686" s="7" t="s">
        <v>34</v>
      </c>
      <c r="I686" s="9">
        <v>10003.0</v>
      </c>
      <c r="J686" s="7" t="s">
        <v>35</v>
      </c>
      <c r="K686" s="14" t="s">
        <v>3120</v>
      </c>
    </row>
    <row r="687">
      <c r="A687" s="7" t="s">
        <v>3187</v>
      </c>
      <c r="B687" s="7" t="s">
        <v>1413</v>
      </c>
      <c r="E687" s="7" t="s">
        <v>3115</v>
      </c>
      <c r="G687" s="7" t="s">
        <v>34</v>
      </c>
      <c r="H687" s="7" t="s">
        <v>34</v>
      </c>
      <c r="I687" s="9">
        <v>10014.0</v>
      </c>
      <c r="J687" s="7" t="s">
        <v>35</v>
      </c>
      <c r="K687" s="14" t="s">
        <v>3116</v>
      </c>
    </row>
    <row r="688">
      <c r="A688" s="7" t="s">
        <v>3188</v>
      </c>
      <c r="B688" s="7" t="s">
        <v>3189</v>
      </c>
      <c r="E688" s="7" t="s">
        <v>3111</v>
      </c>
      <c r="G688" s="7" t="s">
        <v>34</v>
      </c>
      <c r="H688" s="7" t="s">
        <v>34</v>
      </c>
      <c r="I688" s="9">
        <v>10002.0</v>
      </c>
      <c r="J688" s="7" t="s">
        <v>35</v>
      </c>
      <c r="K688" s="14" t="s">
        <v>3112</v>
      </c>
    </row>
    <row r="689">
      <c r="A689" s="7" t="s">
        <v>2542</v>
      </c>
      <c r="B689" s="7" t="s">
        <v>3190</v>
      </c>
      <c r="E689" s="7" t="s">
        <v>3153</v>
      </c>
      <c r="F689" s="14" t="s">
        <v>3191</v>
      </c>
      <c r="G689" s="7" t="s">
        <v>34</v>
      </c>
      <c r="H689" s="7" t="s">
        <v>34</v>
      </c>
      <c r="I689" s="9">
        <v>10018.0</v>
      </c>
      <c r="J689" s="7" t="s">
        <v>35</v>
      </c>
      <c r="K689" s="14" t="s">
        <v>3192</v>
      </c>
    </row>
    <row r="690" ht="25.5" customHeight="1">
      <c r="A690" s="7" t="s">
        <v>3193</v>
      </c>
      <c r="B690" s="7" t="s">
        <v>1761</v>
      </c>
      <c r="E690" s="7" t="s">
        <v>3105</v>
      </c>
      <c r="G690" s="7" t="s">
        <v>34</v>
      </c>
      <c r="H690" s="7" t="s">
        <v>34</v>
      </c>
      <c r="I690" s="9">
        <v>10003.0</v>
      </c>
      <c r="J690" s="7" t="s">
        <v>35</v>
      </c>
      <c r="K690" s="14" t="s">
        <v>3106</v>
      </c>
    </row>
    <row r="691">
      <c r="A691" s="7" t="s">
        <v>3194</v>
      </c>
      <c r="B691" s="7" t="s">
        <v>1894</v>
      </c>
      <c r="E691" s="7" t="s">
        <v>3108</v>
      </c>
      <c r="G691" s="7" t="s">
        <v>34</v>
      </c>
      <c r="H691" s="7" t="s">
        <v>34</v>
      </c>
      <c r="I691" s="9">
        <v>10019.0</v>
      </c>
      <c r="J691" s="7" t="s">
        <v>35</v>
      </c>
      <c r="K691" s="14" t="s">
        <v>3109</v>
      </c>
    </row>
    <row r="692">
      <c r="A692" s="7" t="s">
        <v>882</v>
      </c>
      <c r="B692" s="7" t="s">
        <v>3195</v>
      </c>
      <c r="E692" s="7" t="s">
        <v>3129</v>
      </c>
      <c r="F692" s="14" t="s">
        <v>3196</v>
      </c>
      <c r="G692" s="7" t="s">
        <v>34</v>
      </c>
      <c r="H692" s="7" t="s">
        <v>34</v>
      </c>
      <c r="I692" s="9">
        <v>10036.0</v>
      </c>
      <c r="J692" s="7" t="s">
        <v>35</v>
      </c>
      <c r="K692" s="14" t="s">
        <v>3197</v>
      </c>
    </row>
    <row r="693">
      <c r="A693" s="7" t="s">
        <v>3198</v>
      </c>
      <c r="B693" s="7" t="s">
        <v>2937</v>
      </c>
      <c r="E693" s="7" t="s">
        <v>3199</v>
      </c>
      <c r="F693" s="14" t="s">
        <v>3200</v>
      </c>
      <c r="G693" s="7" t="s">
        <v>34</v>
      </c>
      <c r="H693" s="7" t="s">
        <v>34</v>
      </c>
      <c r="I693" s="9">
        <v>10036.0</v>
      </c>
      <c r="J693" s="7" t="s">
        <v>35</v>
      </c>
      <c r="K693" s="14" t="s">
        <v>3201</v>
      </c>
    </row>
    <row r="694">
      <c r="A694" s="7" t="s">
        <v>3202</v>
      </c>
      <c r="B694" s="7" t="s">
        <v>3203</v>
      </c>
      <c r="E694" s="7" t="s">
        <v>3199</v>
      </c>
      <c r="F694" s="14" t="s">
        <v>3200</v>
      </c>
      <c r="G694" s="7" t="s">
        <v>34</v>
      </c>
      <c r="H694" s="7" t="s">
        <v>34</v>
      </c>
      <c r="I694" s="9">
        <v>10036.0</v>
      </c>
      <c r="J694" s="7" t="s">
        <v>35</v>
      </c>
      <c r="K694" s="14" t="s">
        <v>3201</v>
      </c>
    </row>
    <row r="695">
      <c r="A695" s="7" t="s">
        <v>3204</v>
      </c>
      <c r="B695" s="7" t="s">
        <v>3205</v>
      </c>
      <c r="E695" s="7" t="s">
        <v>3093</v>
      </c>
      <c r="G695" s="7" t="s">
        <v>34</v>
      </c>
      <c r="H695" s="7" t="s">
        <v>34</v>
      </c>
      <c r="I695" s="9">
        <v>10003.0</v>
      </c>
      <c r="J695" s="7" t="s">
        <v>35</v>
      </c>
      <c r="K695" s="14" t="s">
        <v>3094</v>
      </c>
    </row>
    <row r="696" ht="25.5" customHeight="1">
      <c r="A696" s="7" t="s">
        <v>3206</v>
      </c>
      <c r="B696" s="7" t="s">
        <v>3207</v>
      </c>
      <c r="E696" s="7" t="s">
        <v>3208</v>
      </c>
      <c r="G696" s="7" t="s">
        <v>3209</v>
      </c>
      <c r="H696" s="7" t="s">
        <v>84</v>
      </c>
      <c r="I696" s="9">
        <v>7701.0</v>
      </c>
      <c r="J696" s="7" t="s">
        <v>35</v>
      </c>
      <c r="K696" s="14" t="s">
        <v>3210</v>
      </c>
    </row>
    <row r="697">
      <c r="A697" s="7" t="s">
        <v>3211</v>
      </c>
      <c r="B697" s="7" t="s">
        <v>3075</v>
      </c>
      <c r="E697" s="7" t="s">
        <v>3129</v>
      </c>
      <c r="F697" s="14" t="s">
        <v>3130</v>
      </c>
      <c r="G697" s="7" t="s">
        <v>34</v>
      </c>
      <c r="H697" s="7" t="s">
        <v>34</v>
      </c>
      <c r="I697" s="9">
        <v>10036.0</v>
      </c>
      <c r="J697" s="7" t="s">
        <v>35</v>
      </c>
      <c r="K697" s="14" t="s">
        <v>3131</v>
      </c>
    </row>
    <row r="699" ht="25.5" customHeight="1">
      <c r="A699" s="7" t="s">
        <v>3212</v>
      </c>
      <c r="B699" s="7" t="s">
        <v>3213</v>
      </c>
      <c r="E699" s="7" t="s">
        <v>3214</v>
      </c>
      <c r="G699" s="7" t="s">
        <v>34</v>
      </c>
      <c r="H699" s="7" t="s">
        <v>34</v>
      </c>
      <c r="I699" s="9">
        <v>10014.0</v>
      </c>
      <c r="J699" s="7" t="s">
        <v>35</v>
      </c>
      <c r="K699" s="14" t="s">
        <v>3215</v>
      </c>
    </row>
    <row r="700" ht="25.5" customHeight="1">
      <c r="A700" s="7" t="s">
        <v>3216</v>
      </c>
      <c r="B700" s="7" t="s">
        <v>1236</v>
      </c>
      <c r="E700" s="7" t="s">
        <v>3214</v>
      </c>
      <c r="G700" s="7" t="s">
        <v>34</v>
      </c>
      <c r="H700" s="7" t="s">
        <v>34</v>
      </c>
      <c r="I700" s="9">
        <v>10014.0</v>
      </c>
      <c r="J700" s="7" t="s">
        <v>35</v>
      </c>
      <c r="K700" s="14" t="s">
        <v>3215</v>
      </c>
    </row>
    <row r="702">
      <c r="A702" s="7" t="s">
        <v>152</v>
      </c>
      <c r="B702" s="7" t="s">
        <v>1307</v>
      </c>
      <c r="E702" s="7" t="s">
        <v>3217</v>
      </c>
      <c r="G702" s="7" t="s">
        <v>971</v>
      </c>
      <c r="H702" s="7" t="s">
        <v>881</v>
      </c>
      <c r="I702" s="9">
        <v>2138.0</v>
      </c>
      <c r="J702" s="7" t="s">
        <v>35</v>
      </c>
      <c r="K702" s="14" t="s">
        <v>3218</v>
      </c>
    </row>
    <row r="703">
      <c r="A703" s="7" t="s">
        <v>3219</v>
      </c>
      <c r="B703" s="7" t="s">
        <v>3220</v>
      </c>
      <c r="E703" s="7" t="s">
        <v>3221</v>
      </c>
      <c r="G703" s="7" t="s">
        <v>3222</v>
      </c>
      <c r="H703" s="7" t="s">
        <v>34</v>
      </c>
      <c r="I703" s="9">
        <v>11237.0</v>
      </c>
      <c r="J703" s="7" t="s">
        <v>35</v>
      </c>
      <c r="K703" s="14" t="s">
        <v>3223</v>
      </c>
    </row>
    <row r="704">
      <c r="A704" s="7" t="s">
        <v>3224</v>
      </c>
      <c r="B704" s="7" t="s">
        <v>325</v>
      </c>
      <c r="E704" s="7" t="s">
        <v>3221</v>
      </c>
      <c r="G704" s="7" t="s">
        <v>3222</v>
      </c>
      <c r="H704" s="7" t="s">
        <v>34</v>
      </c>
      <c r="I704" s="9">
        <v>11237.0</v>
      </c>
      <c r="J704" s="7" t="s">
        <v>35</v>
      </c>
      <c r="K704" s="14" t="s">
        <v>3223</v>
      </c>
    </row>
    <row r="705">
      <c r="A705" s="7" t="s">
        <v>3225</v>
      </c>
      <c r="B705" s="7" t="s">
        <v>3226</v>
      </c>
      <c r="E705" s="7" t="s">
        <v>3221</v>
      </c>
      <c r="G705" s="7" t="s">
        <v>33</v>
      </c>
      <c r="H705" s="7" t="s">
        <v>34</v>
      </c>
      <c r="I705" s="9">
        <v>11237.0</v>
      </c>
      <c r="J705" s="7" t="s">
        <v>35</v>
      </c>
      <c r="K705" s="14" t="s">
        <v>3223</v>
      </c>
    </row>
    <row r="706">
      <c r="A706" s="7" t="s">
        <v>2287</v>
      </c>
      <c r="B706" s="7" t="s">
        <v>1761</v>
      </c>
      <c r="E706" s="7" t="s">
        <v>3227</v>
      </c>
      <c r="G706" s="7" t="s">
        <v>3228</v>
      </c>
      <c r="H706" s="7" t="s">
        <v>34</v>
      </c>
      <c r="I706" s="9">
        <v>11101.0</v>
      </c>
      <c r="J706" s="7" t="s">
        <v>35</v>
      </c>
      <c r="K706" s="14" t="s">
        <v>3229</v>
      </c>
    </row>
    <row r="707">
      <c r="A707" s="7" t="s">
        <v>962</v>
      </c>
      <c r="B707" s="7" t="s">
        <v>733</v>
      </c>
      <c r="E707" s="7" t="s">
        <v>3230</v>
      </c>
      <c r="F707" s="14" t="s">
        <v>3231</v>
      </c>
      <c r="G707" s="7" t="s">
        <v>3222</v>
      </c>
      <c r="H707" s="7" t="s">
        <v>34</v>
      </c>
      <c r="I707" s="9">
        <v>11201.0</v>
      </c>
      <c r="J707" s="7" t="s">
        <v>35</v>
      </c>
      <c r="K707" s="14" t="s">
        <v>3232</v>
      </c>
    </row>
    <row r="708" ht="25.5" customHeight="1">
      <c r="A708" s="7" t="s">
        <v>3233</v>
      </c>
      <c r="B708" s="7" t="s">
        <v>1282</v>
      </c>
      <c r="E708" s="7" t="s">
        <v>3214</v>
      </c>
      <c r="G708" s="7" t="s">
        <v>34</v>
      </c>
      <c r="H708" s="7" t="s">
        <v>34</v>
      </c>
      <c r="I708" s="9">
        <v>10014.0</v>
      </c>
      <c r="J708" s="7" t="s">
        <v>35</v>
      </c>
      <c r="K708" s="14" t="s">
        <v>3215</v>
      </c>
    </row>
    <row r="709" ht="25.5" customHeight="1">
      <c r="A709" s="7" t="s">
        <v>3234</v>
      </c>
      <c r="B709" s="7" t="s">
        <v>3235</v>
      </c>
      <c r="E709" s="7" t="s">
        <v>3214</v>
      </c>
      <c r="G709" s="7" t="s">
        <v>34</v>
      </c>
      <c r="H709" s="7" t="s">
        <v>34</v>
      </c>
      <c r="I709" s="9">
        <v>10014.0</v>
      </c>
      <c r="J709" s="7" t="s">
        <v>35</v>
      </c>
      <c r="K709" s="14" t="s">
        <v>3215</v>
      </c>
    </row>
    <row r="710">
      <c r="A710" s="7" t="s">
        <v>3236</v>
      </c>
      <c r="B710" s="7" t="s">
        <v>226</v>
      </c>
      <c r="E710" s="7" t="s">
        <v>3237</v>
      </c>
      <c r="F710" s="14" t="s">
        <v>60</v>
      </c>
      <c r="G710" s="7" t="s">
        <v>3222</v>
      </c>
      <c r="H710" s="7" t="s">
        <v>34</v>
      </c>
      <c r="I710" s="9">
        <v>11217.0</v>
      </c>
      <c r="J710" s="7" t="s">
        <v>35</v>
      </c>
      <c r="K710" s="14" t="s">
        <v>3238</v>
      </c>
    </row>
    <row r="711">
      <c r="A711" s="7" t="s">
        <v>3239</v>
      </c>
      <c r="B711" s="7" t="s">
        <v>3203</v>
      </c>
      <c r="E711" s="7" t="s">
        <v>3153</v>
      </c>
      <c r="F711" s="14" t="s">
        <v>3191</v>
      </c>
      <c r="G711" s="7" t="s">
        <v>34</v>
      </c>
      <c r="H711" s="7" t="s">
        <v>34</v>
      </c>
      <c r="I711" s="9">
        <v>10018.0</v>
      </c>
      <c r="J711" s="7" t="s">
        <v>35</v>
      </c>
      <c r="K711" s="14" t="s">
        <v>3192</v>
      </c>
    </row>
    <row r="712">
      <c r="A712" s="7" t="s">
        <v>3240</v>
      </c>
      <c r="B712" s="7" t="s">
        <v>3241</v>
      </c>
      <c r="C712" s="24" t="s">
        <v>3242</v>
      </c>
      <c r="E712" s="7" t="s">
        <v>3243</v>
      </c>
      <c r="F712" s="14" t="s">
        <v>3244</v>
      </c>
      <c r="G712" s="7" t="s">
        <v>33</v>
      </c>
      <c r="H712" s="7" t="s">
        <v>34</v>
      </c>
      <c r="I712" s="9">
        <v>11225.0</v>
      </c>
      <c r="J712" s="7" t="s">
        <v>35</v>
      </c>
    </row>
    <row r="713">
      <c r="A713" s="7" t="s">
        <v>3245</v>
      </c>
      <c r="B713" s="7" t="s">
        <v>3246</v>
      </c>
      <c r="E713" s="7" t="s">
        <v>82</v>
      </c>
      <c r="G713" s="7" t="s">
        <v>3247</v>
      </c>
      <c r="H713" s="7" t="s">
        <v>84</v>
      </c>
      <c r="I713" s="9">
        <v>7052.0</v>
      </c>
      <c r="J713" s="7" t="s">
        <v>35</v>
      </c>
      <c r="W713" s="12">
        <v>50.0</v>
      </c>
    </row>
    <row r="714">
      <c r="A714" s="7" t="s">
        <v>3248</v>
      </c>
      <c r="B714" s="7" t="s">
        <v>1806</v>
      </c>
      <c r="E714" s="7" t="s">
        <v>3249</v>
      </c>
      <c r="G714" s="7" t="s">
        <v>3250</v>
      </c>
      <c r="H714" s="7" t="s">
        <v>2068</v>
      </c>
      <c r="I714" s="9">
        <v>45429.0</v>
      </c>
      <c r="J714" s="7" t="s">
        <v>35</v>
      </c>
    </row>
    <row r="715">
      <c r="A715" s="7" t="s">
        <v>3251</v>
      </c>
      <c r="B715" s="7" t="s">
        <v>3252</v>
      </c>
      <c r="C715" s="24" t="s">
        <v>3253</v>
      </c>
      <c r="E715" s="7" t="s">
        <v>3254</v>
      </c>
      <c r="G715" s="7" t="s">
        <v>3255</v>
      </c>
      <c r="H715" s="7" t="s">
        <v>3256</v>
      </c>
      <c r="I715" s="9">
        <v>4843.0</v>
      </c>
      <c r="J715" s="7" t="s">
        <v>35</v>
      </c>
      <c r="W715" s="12">
        <v>50.0</v>
      </c>
    </row>
    <row r="716">
      <c r="A716" s="7" t="s">
        <v>3257</v>
      </c>
      <c r="B716" s="7" t="s">
        <v>3258</v>
      </c>
      <c r="E716" s="7" t="s">
        <v>3259</v>
      </c>
      <c r="G716" s="7" t="s">
        <v>34</v>
      </c>
      <c r="H716" s="7" t="s">
        <v>34</v>
      </c>
      <c r="I716" s="9">
        <v>10128.0</v>
      </c>
      <c r="J716" s="7" t="s">
        <v>35</v>
      </c>
      <c r="W716" s="12">
        <v>100.0</v>
      </c>
    </row>
    <row r="717">
      <c r="A717" s="7" t="s">
        <v>3260</v>
      </c>
      <c r="B717" s="7" t="s">
        <v>3261</v>
      </c>
      <c r="E717" s="7" t="s">
        <v>3262</v>
      </c>
      <c r="F717" s="7" t="s">
        <v>498</v>
      </c>
      <c r="G717" s="7" t="s">
        <v>33</v>
      </c>
      <c r="H717" s="7" t="s">
        <v>34</v>
      </c>
      <c r="I717" s="9">
        <v>11238.0</v>
      </c>
      <c r="J717" s="7" t="s">
        <v>35</v>
      </c>
    </row>
    <row r="718">
      <c r="A718" s="7" t="s">
        <v>3263</v>
      </c>
      <c r="B718" s="7" t="s">
        <v>3020</v>
      </c>
      <c r="E718" s="7" t="s">
        <v>3264</v>
      </c>
      <c r="G718" s="7" t="s">
        <v>3265</v>
      </c>
      <c r="H718" s="7" t="s">
        <v>2024</v>
      </c>
      <c r="I718" s="9">
        <v>27604.0</v>
      </c>
      <c r="J718" s="7" t="s">
        <v>35</v>
      </c>
    </row>
    <row r="719">
      <c r="A719" s="7" t="s">
        <v>3266</v>
      </c>
      <c r="B719" s="7" t="s">
        <v>3267</v>
      </c>
      <c r="E719" s="7" t="s">
        <v>3268</v>
      </c>
      <c r="F719" s="7" t="s">
        <v>3269</v>
      </c>
      <c r="G719" s="7" t="s">
        <v>33</v>
      </c>
      <c r="H719" s="7" t="s">
        <v>34</v>
      </c>
      <c r="I719" s="9">
        <v>11231.0</v>
      </c>
      <c r="J719" s="7" t="s">
        <v>35</v>
      </c>
    </row>
    <row r="720">
      <c r="A720" s="7" t="s">
        <v>1257</v>
      </c>
      <c r="B720" s="7" t="s">
        <v>2368</v>
      </c>
      <c r="E720" s="7" t="s">
        <v>3270</v>
      </c>
      <c r="G720" s="7" t="s">
        <v>1713</v>
      </c>
      <c r="H720" s="7" t="s">
        <v>702</v>
      </c>
      <c r="I720" s="9">
        <v>7306.0</v>
      </c>
      <c r="J720" s="7" t="s">
        <v>35</v>
      </c>
    </row>
    <row r="721">
      <c r="A721" s="7" t="s">
        <v>3271</v>
      </c>
      <c r="B721" s="7" t="s">
        <v>3272</v>
      </c>
      <c r="E721" s="7" t="s">
        <v>3273</v>
      </c>
      <c r="F721" s="7" t="s">
        <v>1703</v>
      </c>
      <c r="G721" s="7" t="s">
        <v>3274</v>
      </c>
      <c r="H721" s="7" t="s">
        <v>3275</v>
      </c>
      <c r="I721" s="9">
        <v>11435.0</v>
      </c>
      <c r="J721" s="7" t="s">
        <v>35</v>
      </c>
    </row>
    <row r="722">
      <c r="A722" s="7" t="s">
        <v>3276</v>
      </c>
      <c r="B722" s="7" t="s">
        <v>3277</v>
      </c>
      <c r="E722" s="7" t="s">
        <v>3278</v>
      </c>
      <c r="G722" s="7" t="s">
        <v>3279</v>
      </c>
      <c r="H722" s="7" t="s">
        <v>3280</v>
      </c>
      <c r="I722" s="9">
        <v>94609.0</v>
      </c>
      <c r="J722" s="7" t="s">
        <v>35</v>
      </c>
    </row>
    <row r="723">
      <c r="A723" s="7" t="s">
        <v>3281</v>
      </c>
      <c r="B723" s="7" t="s">
        <v>1660</v>
      </c>
      <c r="E723" s="7" t="s">
        <v>3282</v>
      </c>
      <c r="F723" s="7" t="s">
        <v>3283</v>
      </c>
      <c r="G723" s="7" t="s">
        <v>33</v>
      </c>
      <c r="H723" s="7" t="s">
        <v>235</v>
      </c>
      <c r="I723" s="9">
        <v>11249.0</v>
      </c>
      <c r="J723" s="7" t="s">
        <v>35</v>
      </c>
    </row>
    <row r="724">
      <c r="A724" s="7" t="s">
        <v>3284</v>
      </c>
      <c r="B724" s="7" t="s">
        <v>1231</v>
      </c>
      <c r="E724" s="7" t="s">
        <v>3285</v>
      </c>
      <c r="F724" s="7" t="s">
        <v>334</v>
      </c>
      <c r="G724" s="7" t="s">
        <v>33</v>
      </c>
      <c r="H724" s="7" t="s">
        <v>235</v>
      </c>
      <c r="I724" s="9">
        <v>11216.0</v>
      </c>
      <c r="J724" s="7" t="s">
        <v>35</v>
      </c>
    </row>
    <row r="725">
      <c r="A725" s="7" t="s">
        <v>3286</v>
      </c>
      <c r="B725" s="7" t="s">
        <v>3287</v>
      </c>
      <c r="E725" s="7" t="s">
        <v>3288</v>
      </c>
      <c r="G725" s="7" t="s">
        <v>3289</v>
      </c>
      <c r="H725" s="7" t="s">
        <v>3290</v>
      </c>
      <c r="I725" s="9">
        <v>6511.0</v>
      </c>
      <c r="J725" s="7" t="s">
        <v>35</v>
      </c>
    </row>
    <row r="726">
      <c r="A726" s="7" t="s">
        <v>932</v>
      </c>
      <c r="B726" s="7" t="s">
        <v>289</v>
      </c>
      <c r="C726" s="25" t="str">
        <f>HYPERLINK("mailto:afargis@stonesong.com","afargis@stonesong.com")</f>
        <v>afargis@stonesong.com</v>
      </c>
      <c r="E726" s="7" t="s">
        <v>3291</v>
      </c>
      <c r="F726" s="7" t="s">
        <v>3292</v>
      </c>
      <c r="G726" s="7" t="s">
        <v>34</v>
      </c>
      <c r="H726" s="7" t="s">
        <v>235</v>
      </c>
      <c r="I726" s="9">
        <v>10010.0</v>
      </c>
      <c r="J726" s="7" t="s">
        <v>35</v>
      </c>
    </row>
    <row r="727">
      <c r="A727" s="7" t="s">
        <v>2753</v>
      </c>
      <c r="B727" s="7" t="s">
        <v>2442</v>
      </c>
      <c r="E727" s="7" t="s">
        <v>3293</v>
      </c>
      <c r="F727" s="7" t="s">
        <v>3294</v>
      </c>
      <c r="G727" s="7" t="s">
        <v>34</v>
      </c>
      <c r="H727" s="7" t="s">
        <v>235</v>
      </c>
      <c r="I727" s="9">
        <v>10044.0</v>
      </c>
      <c r="J727" s="7" t="s">
        <v>35</v>
      </c>
    </row>
    <row r="728">
      <c r="A728" s="7" t="s">
        <v>3295</v>
      </c>
      <c r="B728" s="7" t="s">
        <v>3296</v>
      </c>
      <c r="E728" s="7" t="s">
        <v>3297</v>
      </c>
      <c r="F728" s="7" t="s">
        <v>695</v>
      </c>
      <c r="G728" s="7" t="s">
        <v>34</v>
      </c>
      <c r="H728" s="7" t="s">
        <v>235</v>
      </c>
      <c r="I728" s="9">
        <v>10075.0</v>
      </c>
      <c r="J728" s="7" t="s">
        <v>35</v>
      </c>
    </row>
    <row r="729">
      <c r="A729" s="7" t="s">
        <v>3298</v>
      </c>
      <c r="B729" s="7" t="s">
        <v>3299</v>
      </c>
      <c r="E729" s="7" t="s">
        <v>3300</v>
      </c>
      <c r="F729" s="7" t="s">
        <v>3301</v>
      </c>
      <c r="G729" s="7" t="s">
        <v>34</v>
      </c>
      <c r="H729" s="7" t="s">
        <v>235</v>
      </c>
      <c r="I729" s="9">
        <v>10025.0</v>
      </c>
      <c r="J729" s="7" t="s">
        <v>35</v>
      </c>
    </row>
    <row r="730">
      <c r="A730" s="7" t="s">
        <v>3302</v>
      </c>
      <c r="B730" s="7" t="s">
        <v>3241</v>
      </c>
      <c r="E730" s="7" t="s">
        <v>3303</v>
      </c>
      <c r="F730" s="7" t="s">
        <v>3304</v>
      </c>
      <c r="G730" s="7" t="s">
        <v>61</v>
      </c>
      <c r="H730" s="7" t="s">
        <v>235</v>
      </c>
      <c r="I730" s="9">
        <v>11109.0</v>
      </c>
      <c r="J730" s="7" t="s">
        <v>35</v>
      </c>
    </row>
    <row r="731">
      <c r="A731" s="7" t="s">
        <v>3305</v>
      </c>
      <c r="B731" s="7" t="s">
        <v>2325</v>
      </c>
      <c r="E731" s="7" t="s">
        <v>3306</v>
      </c>
      <c r="F731" s="7" t="s">
        <v>3307</v>
      </c>
      <c r="G731" s="7" t="s">
        <v>34</v>
      </c>
      <c r="H731" s="7" t="s">
        <v>235</v>
      </c>
      <c r="I731" s="9">
        <v>10028.0</v>
      </c>
      <c r="J731" s="7" t="s">
        <v>35</v>
      </c>
    </row>
    <row r="732">
      <c r="A732" s="7" t="s">
        <v>3308</v>
      </c>
      <c r="B732" s="7" t="s">
        <v>3241</v>
      </c>
      <c r="E732" s="7" t="s">
        <v>3309</v>
      </c>
      <c r="F732" s="7" t="s">
        <v>475</v>
      </c>
      <c r="G732" s="7" t="s">
        <v>33</v>
      </c>
      <c r="H732" s="7" t="s">
        <v>235</v>
      </c>
      <c r="I732" s="9">
        <v>11222.0</v>
      </c>
    </row>
    <row r="733">
      <c r="A733" s="7" t="s">
        <v>3310</v>
      </c>
      <c r="B733" s="7" t="s">
        <v>623</v>
      </c>
      <c r="E733" s="7" t="s">
        <v>3311</v>
      </c>
      <c r="G733" s="7" t="s">
        <v>33</v>
      </c>
      <c r="H733" s="7" t="s">
        <v>235</v>
      </c>
      <c r="I733" s="9">
        <v>11201.0</v>
      </c>
    </row>
    <row r="734">
      <c r="A734" s="7" t="s">
        <v>3312</v>
      </c>
      <c r="B734" s="7" t="s">
        <v>3313</v>
      </c>
      <c r="E734" s="7" t="s">
        <v>3314</v>
      </c>
      <c r="F734" s="7" t="s">
        <v>3315</v>
      </c>
      <c r="G734" s="7" t="s">
        <v>34</v>
      </c>
      <c r="H734" s="7" t="s">
        <v>235</v>
      </c>
      <c r="I734" s="9">
        <v>10027.0</v>
      </c>
    </row>
    <row r="735">
      <c r="A735" s="7" t="s">
        <v>3316</v>
      </c>
      <c r="B735" s="7" t="s">
        <v>3317</v>
      </c>
      <c r="E735" s="7" t="s">
        <v>3318</v>
      </c>
      <c r="F735" s="7" t="s">
        <v>3068</v>
      </c>
      <c r="G735" s="7" t="s">
        <v>3319</v>
      </c>
      <c r="H735" s="7" t="s">
        <v>3320</v>
      </c>
      <c r="I735" s="9">
        <v>15124.0</v>
      </c>
      <c r="J735" s="7" t="s">
        <v>305</v>
      </c>
    </row>
    <row r="736">
      <c r="A736" s="7" t="s">
        <v>3321</v>
      </c>
      <c r="B736" s="7" t="s">
        <v>3322</v>
      </c>
      <c r="E736" s="7" t="s">
        <v>3318</v>
      </c>
      <c r="F736" s="7" t="s">
        <v>3068</v>
      </c>
      <c r="G736" s="7" t="s">
        <v>3319</v>
      </c>
      <c r="H736" s="7" t="s">
        <v>3320</v>
      </c>
      <c r="I736" s="9">
        <v>15124.0</v>
      </c>
      <c r="J736" s="7" t="s">
        <v>305</v>
      </c>
    </row>
    <row r="737">
      <c r="A737" s="7" t="s">
        <v>1397</v>
      </c>
      <c r="B737" s="7" t="s">
        <v>3323</v>
      </c>
      <c r="E737" s="7" t="s">
        <v>3324</v>
      </c>
      <c r="F737" s="7" t="s">
        <v>3325</v>
      </c>
      <c r="G737" s="7" t="s">
        <v>34</v>
      </c>
      <c r="H737" s="7" t="s">
        <v>235</v>
      </c>
      <c r="I737" s="9">
        <v>10028.0</v>
      </c>
      <c r="J737" s="7" t="s">
        <v>35</v>
      </c>
    </row>
    <row r="738">
      <c r="A738" s="7" t="s">
        <v>3326</v>
      </c>
      <c r="B738" s="7" t="s">
        <v>343</v>
      </c>
      <c r="E738" s="7" t="s">
        <v>3327</v>
      </c>
      <c r="G738" s="7" t="s">
        <v>3328</v>
      </c>
      <c r="H738" s="7" t="s">
        <v>3329</v>
      </c>
      <c r="I738" s="9">
        <v>56560.0</v>
      </c>
      <c r="J738" s="7" t="s">
        <v>35</v>
      </c>
    </row>
    <row r="739">
      <c r="A739" s="7" t="s">
        <v>3330</v>
      </c>
      <c r="B739" s="7" t="s">
        <v>3331</v>
      </c>
      <c r="E739" s="7" t="s">
        <v>3332</v>
      </c>
      <c r="G739" s="7" t="s">
        <v>3333</v>
      </c>
      <c r="H739" s="7" t="s">
        <v>235</v>
      </c>
      <c r="I739" s="9">
        <v>12159.0</v>
      </c>
      <c r="J739" s="7" t="s">
        <v>35</v>
      </c>
    </row>
    <row r="740">
      <c r="A740" s="7" t="s">
        <v>3334</v>
      </c>
      <c r="B740" s="7" t="s">
        <v>3335</v>
      </c>
      <c r="E740" s="7" t="s">
        <v>3336</v>
      </c>
      <c r="G740" s="7" t="s">
        <v>1357</v>
      </c>
      <c r="H740" s="7" t="s">
        <v>3329</v>
      </c>
      <c r="I740" s="9">
        <v>55104.0</v>
      </c>
      <c r="J740" s="7" t="s">
        <v>35</v>
      </c>
    </row>
    <row r="741">
      <c r="A741" s="7" t="s">
        <v>3337</v>
      </c>
      <c r="B741" s="7" t="s">
        <v>3338</v>
      </c>
      <c r="E741" s="7" t="s">
        <v>3339</v>
      </c>
      <c r="G741" s="7" t="s">
        <v>3340</v>
      </c>
      <c r="H741" s="7" t="s">
        <v>3341</v>
      </c>
      <c r="I741" s="9">
        <v>84109.0</v>
      </c>
      <c r="J741" s="7" t="s">
        <v>35</v>
      </c>
    </row>
    <row r="742">
      <c r="A742" s="7" t="s">
        <v>3342</v>
      </c>
      <c r="B742" s="7" t="s">
        <v>1232</v>
      </c>
      <c r="E742" s="7" t="s">
        <v>3343</v>
      </c>
      <c r="G742" s="7" t="s">
        <v>3279</v>
      </c>
      <c r="H742" s="7" t="s">
        <v>3280</v>
      </c>
      <c r="I742" s="9">
        <v>94611.0</v>
      </c>
      <c r="J742" s="7" t="s">
        <v>35</v>
      </c>
    </row>
    <row r="743">
      <c r="A743" s="7" t="s">
        <v>3344</v>
      </c>
      <c r="B743" s="7" t="s">
        <v>3345</v>
      </c>
      <c r="E743" s="7" t="s">
        <v>3346</v>
      </c>
      <c r="G743" s="7" t="s">
        <v>3347</v>
      </c>
      <c r="I743" s="9">
        <v>54342.0</v>
      </c>
      <c r="J743" s="7" t="s">
        <v>35</v>
      </c>
    </row>
    <row r="744">
      <c r="A744" s="7" t="s">
        <v>1570</v>
      </c>
      <c r="B744" s="7" t="s">
        <v>3348</v>
      </c>
      <c r="E744" s="7" t="s">
        <v>3349</v>
      </c>
      <c r="G744" s="7" t="s">
        <v>3350</v>
      </c>
      <c r="H744" s="7" t="s">
        <v>3275</v>
      </c>
      <c r="I744" s="9">
        <v>11724.0</v>
      </c>
      <c r="J744" s="7" t="s">
        <v>35</v>
      </c>
    </row>
    <row r="745">
      <c r="A745" s="7" t="s">
        <v>727</v>
      </c>
      <c r="B745" s="7" t="s">
        <v>3351</v>
      </c>
      <c r="E745" s="7" t="s">
        <v>3352</v>
      </c>
      <c r="G745" s="7" t="s">
        <v>2866</v>
      </c>
      <c r="H745" s="7" t="s">
        <v>702</v>
      </c>
      <c r="I745" s="9">
        <v>7601.0</v>
      </c>
      <c r="J745" s="7" t="s">
        <v>35</v>
      </c>
    </row>
    <row r="746">
      <c r="A746" s="7" t="s">
        <v>3353</v>
      </c>
      <c r="B746" s="7" t="s">
        <v>848</v>
      </c>
      <c r="E746" s="7" t="s">
        <v>3354</v>
      </c>
      <c r="F746" s="7" t="s">
        <v>3355</v>
      </c>
      <c r="G746" s="7" t="s">
        <v>34</v>
      </c>
      <c r="H746" s="7" t="s">
        <v>235</v>
      </c>
      <c r="I746" s="9">
        <v>10009.0</v>
      </c>
      <c r="J746" s="7" t="s">
        <v>35</v>
      </c>
    </row>
    <row r="747">
      <c r="A747" s="7" t="s">
        <v>2229</v>
      </c>
      <c r="B747" s="7" t="s">
        <v>3356</v>
      </c>
      <c r="E747" s="7" t="s">
        <v>3357</v>
      </c>
      <c r="G747" s="7" t="s">
        <v>3358</v>
      </c>
      <c r="H747" s="7" t="s">
        <v>2351</v>
      </c>
      <c r="I747" s="9">
        <v>20016.0</v>
      </c>
      <c r="J747" s="7" t="s">
        <v>35</v>
      </c>
    </row>
    <row r="748">
      <c r="A748" s="7" t="s">
        <v>3359</v>
      </c>
      <c r="B748" s="7" t="s">
        <v>3360</v>
      </c>
      <c r="E748" s="7" t="s">
        <v>3361</v>
      </c>
      <c r="G748" s="7" t="s">
        <v>3362</v>
      </c>
      <c r="H748" s="7" t="s">
        <v>3363</v>
      </c>
      <c r="I748" s="9">
        <v>38104.0</v>
      </c>
      <c r="J748" s="7" t="s">
        <v>35</v>
      </c>
    </row>
    <row r="749">
      <c r="A749" s="16"/>
      <c r="B749" s="16"/>
      <c r="E749" s="16"/>
      <c r="G749" s="16"/>
      <c r="H749" s="16"/>
      <c r="I749" s="26"/>
      <c r="J749" s="16"/>
    </row>
    <row r="750">
      <c r="A750" s="16"/>
      <c r="B750" s="16"/>
      <c r="E750" s="16"/>
      <c r="G750" s="16"/>
      <c r="H750" s="16"/>
      <c r="I750" s="26"/>
      <c r="J750" s="16"/>
    </row>
    <row r="751">
      <c r="A751" s="16"/>
      <c r="B751" s="16"/>
      <c r="E751" s="16"/>
      <c r="G751" s="16"/>
      <c r="H751" s="16"/>
      <c r="I751" s="26"/>
      <c r="J751" s="16"/>
    </row>
    <row r="752">
      <c r="A752" s="16"/>
      <c r="B752" s="16"/>
      <c r="E752" s="16"/>
      <c r="G752" s="16"/>
      <c r="H752" s="16"/>
      <c r="I752" s="26"/>
      <c r="J752" s="16"/>
    </row>
    <row r="753">
      <c r="A753" s="16"/>
      <c r="B753" s="16"/>
      <c r="E753" s="16"/>
      <c r="G753" s="16"/>
      <c r="H753" s="16"/>
      <c r="I753" s="26"/>
      <c r="J753" s="16"/>
    </row>
    <row r="754">
      <c r="A754" s="16"/>
      <c r="B754" s="16"/>
      <c r="E754" s="16"/>
      <c r="G754" s="16"/>
      <c r="H754" s="16"/>
      <c r="I754" s="26"/>
      <c r="J754" s="16"/>
    </row>
    <row r="755">
      <c r="A755" s="16"/>
      <c r="B755" s="16"/>
      <c r="E755" s="16"/>
      <c r="G755" s="16"/>
      <c r="H755" s="16"/>
      <c r="I755" s="26"/>
      <c r="J755" s="16"/>
    </row>
    <row r="756">
      <c r="A756" s="16"/>
      <c r="B756" s="16"/>
      <c r="E756" s="16"/>
      <c r="G756" s="16"/>
      <c r="H756" s="16"/>
      <c r="I756" s="26"/>
      <c r="J756" s="16"/>
    </row>
    <row r="757">
      <c r="A757" s="16"/>
      <c r="B757" s="16"/>
      <c r="E757" s="16"/>
      <c r="G757" s="16"/>
      <c r="H757" s="16"/>
      <c r="I757" s="26"/>
      <c r="J757" s="16"/>
    </row>
    <row r="758">
      <c r="A758" s="16"/>
      <c r="B758" s="16"/>
      <c r="E758" s="16"/>
      <c r="G758" s="16"/>
      <c r="H758" s="16"/>
      <c r="I758" s="26"/>
      <c r="J758" s="16"/>
    </row>
    <row r="759">
      <c r="A759" s="16"/>
      <c r="B759" s="16"/>
      <c r="E759" s="16"/>
      <c r="G759" s="16"/>
      <c r="H759" s="16"/>
      <c r="I759" s="26"/>
      <c r="J759" s="16"/>
    </row>
    <row r="760">
      <c r="A760" s="16"/>
      <c r="B760" s="16"/>
      <c r="E760" s="16"/>
      <c r="G760" s="16"/>
      <c r="H760" s="16"/>
      <c r="I760" s="26"/>
      <c r="J760" s="16"/>
    </row>
    <row r="761">
      <c r="A761" s="16"/>
      <c r="B761" s="16"/>
      <c r="E761" s="16"/>
      <c r="G761" s="16"/>
      <c r="H761" s="16"/>
      <c r="I761" s="26"/>
      <c r="J761" s="16"/>
    </row>
    <row r="762">
      <c r="A762" s="16"/>
      <c r="B762" s="16"/>
      <c r="E762" s="16"/>
      <c r="G762" s="16"/>
      <c r="H762" s="16"/>
      <c r="I762" s="26"/>
      <c r="J762" s="16"/>
    </row>
    <row r="763">
      <c r="A763" s="16"/>
      <c r="B763" s="16"/>
      <c r="E763" s="16"/>
      <c r="G763" s="16"/>
      <c r="H763" s="16"/>
      <c r="I763" s="26"/>
      <c r="J763" s="16"/>
    </row>
    <row r="764">
      <c r="A764" s="16"/>
      <c r="B764" s="16"/>
      <c r="E764" s="16"/>
      <c r="G764" s="16"/>
      <c r="H764" s="16"/>
      <c r="I764" s="26"/>
      <c r="J764" s="16"/>
    </row>
    <row r="765">
      <c r="A765" s="16"/>
      <c r="B765" s="16"/>
      <c r="E765" s="16"/>
      <c r="G765" s="16"/>
      <c r="H765" s="16"/>
      <c r="I765" s="26"/>
      <c r="J765" s="16"/>
    </row>
    <row r="766">
      <c r="A766" s="16"/>
      <c r="B766" s="16"/>
      <c r="E766" s="16"/>
      <c r="G766" s="16"/>
      <c r="H766" s="16"/>
      <c r="I766" s="26"/>
      <c r="J766" s="16"/>
    </row>
    <row r="767">
      <c r="A767" s="16"/>
      <c r="B767" s="16"/>
      <c r="E767" s="16"/>
      <c r="G767" s="16"/>
      <c r="H767" s="16"/>
      <c r="I767" s="26"/>
      <c r="J767" s="16"/>
    </row>
  </sheetData>
  <hyperlinks>
    <hyperlink r:id="rId2" ref="C3"/>
    <hyperlink r:id="rId3" ref="C4"/>
    <hyperlink r:id="rId4" ref="C7"/>
    <hyperlink r:id="rId5" ref="C8"/>
    <hyperlink r:id="rId6" ref="C11"/>
    <hyperlink r:id="rId7" ref="C19"/>
    <hyperlink r:id="rId8" ref="C28"/>
    <hyperlink r:id="rId9" ref="C33"/>
    <hyperlink r:id="rId10" ref="C37"/>
    <hyperlink r:id="rId11" ref="C38"/>
    <hyperlink r:id="rId12" ref="C40"/>
    <hyperlink r:id="rId13" ref="C41"/>
    <hyperlink r:id="rId14" ref="C42"/>
    <hyperlink r:id="rId15" ref="C52"/>
    <hyperlink r:id="rId16" ref="C54"/>
    <hyperlink r:id="rId17" ref="C56"/>
    <hyperlink r:id="rId18" ref="C67"/>
    <hyperlink r:id="rId19" ref="C68"/>
    <hyperlink r:id="rId20" ref="C69"/>
    <hyperlink r:id="rId21" ref="C72"/>
    <hyperlink r:id="rId22" ref="C89"/>
    <hyperlink r:id="rId23" ref="C93"/>
    <hyperlink r:id="rId24" ref="C96"/>
    <hyperlink r:id="rId25" ref="C97"/>
    <hyperlink r:id="rId26" ref="K99"/>
    <hyperlink r:id="rId27" ref="C103"/>
    <hyperlink r:id="rId28" ref="C109"/>
    <hyperlink r:id="rId29" ref="C117"/>
    <hyperlink r:id="rId30" ref="C123"/>
    <hyperlink r:id="rId31" ref="C127"/>
    <hyperlink r:id="rId32" ref="C128"/>
    <hyperlink r:id="rId33" ref="C139"/>
    <hyperlink r:id="rId34" ref="C141"/>
    <hyperlink r:id="rId35" ref="C142"/>
    <hyperlink r:id="rId36" ref="C153"/>
    <hyperlink r:id="rId37" ref="C154"/>
    <hyperlink r:id="rId38" ref="C160"/>
    <hyperlink r:id="rId39" ref="C162"/>
    <hyperlink r:id="rId40" ref="C165"/>
    <hyperlink r:id="rId41" ref="C166"/>
    <hyperlink r:id="rId42" ref="C167"/>
    <hyperlink r:id="rId43" ref="C168"/>
    <hyperlink r:id="rId44" ref="C172"/>
    <hyperlink r:id="rId45" ref="C179"/>
    <hyperlink r:id="rId46" ref="C180"/>
    <hyperlink r:id="rId47" ref="C184"/>
    <hyperlink r:id="rId48" ref="C190"/>
    <hyperlink r:id="rId49" ref="C191"/>
    <hyperlink r:id="rId50" ref="C193"/>
    <hyperlink r:id="rId51" ref="C194"/>
    <hyperlink r:id="rId52" ref="C198"/>
    <hyperlink r:id="rId53" ref="C203"/>
    <hyperlink r:id="rId54" ref="C208"/>
    <hyperlink r:id="rId55" ref="C214"/>
    <hyperlink r:id="rId56" ref="C215"/>
    <hyperlink r:id="rId57" ref="C218"/>
    <hyperlink r:id="rId58" ref="C220"/>
    <hyperlink r:id="rId59" ref="C228"/>
    <hyperlink r:id="rId60" ref="C229"/>
    <hyperlink r:id="rId61" ref="C231"/>
    <hyperlink r:id="rId62" ref="C236"/>
    <hyperlink r:id="rId63" ref="C240"/>
    <hyperlink r:id="rId64" ref="C241"/>
    <hyperlink r:id="rId65" ref="C243"/>
    <hyperlink r:id="rId66" ref="C244"/>
    <hyperlink r:id="rId67" ref="C245"/>
    <hyperlink r:id="rId68" ref="C250"/>
    <hyperlink r:id="rId69" ref="C252"/>
    <hyperlink r:id="rId70" ref="C255"/>
    <hyperlink r:id="rId71" ref="C256"/>
    <hyperlink r:id="rId72" ref="C265"/>
    <hyperlink r:id="rId73" ref="C271"/>
    <hyperlink r:id="rId74" ref="C272"/>
    <hyperlink r:id="rId75" ref="C274"/>
    <hyperlink r:id="rId76" ref="C277"/>
    <hyperlink r:id="rId77" ref="C280"/>
    <hyperlink r:id="rId78" ref="C281"/>
    <hyperlink r:id="rId79" ref="C284"/>
    <hyperlink r:id="rId80" ref="C288"/>
    <hyperlink r:id="rId81" ref="C289"/>
    <hyperlink r:id="rId82" ref="C293"/>
    <hyperlink r:id="rId83" ref="C300"/>
    <hyperlink r:id="rId84" ref="C305"/>
    <hyperlink r:id="rId85" ref="C311"/>
    <hyperlink r:id="rId86" ref="C313"/>
    <hyperlink r:id="rId87" ref="C318"/>
    <hyperlink r:id="rId88" ref="C321"/>
    <hyperlink r:id="rId89" ref="C322"/>
    <hyperlink r:id="rId90" ref="C325"/>
    <hyperlink r:id="rId91" ref="C339"/>
    <hyperlink r:id="rId92" ref="C351"/>
    <hyperlink r:id="rId93" ref="C353"/>
    <hyperlink r:id="rId94" ref="C359"/>
    <hyperlink r:id="rId95" ref="C361"/>
    <hyperlink r:id="rId96" ref="C374"/>
    <hyperlink r:id="rId97" ref="C377"/>
    <hyperlink r:id="rId98" ref="C378"/>
    <hyperlink r:id="rId99" ref="C379"/>
    <hyperlink r:id="rId100" ref="C380"/>
    <hyperlink r:id="rId101" ref="C381"/>
    <hyperlink r:id="rId102" ref="C382"/>
    <hyperlink r:id="rId103" ref="C395"/>
    <hyperlink r:id="rId104" ref="C397"/>
    <hyperlink r:id="rId105" ref="C399"/>
    <hyperlink r:id="rId106" ref="C404"/>
    <hyperlink r:id="rId107" ref="C407"/>
    <hyperlink r:id="rId108" ref="C408"/>
    <hyperlink r:id="rId109" ref="C409"/>
    <hyperlink r:id="rId110" ref="C411"/>
    <hyperlink r:id="rId111" ref="C415"/>
    <hyperlink r:id="rId112" ref="C416"/>
    <hyperlink r:id="rId113" ref="C420"/>
    <hyperlink r:id="rId114" ref="C426"/>
    <hyperlink r:id="rId115" ref="C432"/>
    <hyperlink r:id="rId116" ref="C438"/>
    <hyperlink r:id="rId117" ref="C450"/>
    <hyperlink r:id="rId118" ref="C455"/>
    <hyperlink r:id="rId119" ref="C456"/>
    <hyperlink r:id="rId120" ref="C460"/>
    <hyperlink r:id="rId121" ref="C469"/>
    <hyperlink r:id="rId122" ref="C473"/>
    <hyperlink r:id="rId123" ref="C475"/>
    <hyperlink r:id="rId124" ref="C478"/>
    <hyperlink r:id="rId125" ref="C481"/>
    <hyperlink r:id="rId126" ref="C484"/>
    <hyperlink r:id="rId127" ref="C488"/>
    <hyperlink r:id="rId128" ref="C491"/>
    <hyperlink r:id="rId129" ref="C494"/>
    <hyperlink r:id="rId130" ref="C501"/>
    <hyperlink r:id="rId131" ref="C502"/>
    <hyperlink r:id="rId132" ref="C510"/>
    <hyperlink r:id="rId133" ref="C511"/>
    <hyperlink r:id="rId134" ref="C521"/>
    <hyperlink r:id="rId135" ref="C530"/>
    <hyperlink r:id="rId136" ref="C531"/>
    <hyperlink r:id="rId137" ref="C532"/>
    <hyperlink r:id="rId138" ref="C537"/>
    <hyperlink r:id="rId139" ref="C540"/>
    <hyperlink r:id="rId140" ref="C547"/>
    <hyperlink r:id="rId141" ref="C550"/>
    <hyperlink r:id="rId142" ref="C551"/>
    <hyperlink r:id="rId143" ref="C558"/>
    <hyperlink r:id="rId144" ref="C563"/>
    <hyperlink r:id="rId145" ref="C564"/>
    <hyperlink r:id="rId146" ref="C567"/>
    <hyperlink r:id="rId147" ref="C568"/>
    <hyperlink r:id="rId148" ref="C569"/>
    <hyperlink r:id="rId149" ref="C570"/>
    <hyperlink r:id="rId150" ref="C573"/>
    <hyperlink r:id="rId151" ref="C578"/>
    <hyperlink r:id="rId152" ref="C581"/>
    <hyperlink r:id="rId153" ref="C582"/>
    <hyperlink r:id="rId154" ref="C591"/>
    <hyperlink r:id="rId155" ref="C595"/>
    <hyperlink r:id="rId156" ref="C598"/>
    <hyperlink r:id="rId157" ref="C599"/>
    <hyperlink r:id="rId158" ref="C600"/>
    <hyperlink r:id="rId159" ref="C602"/>
    <hyperlink r:id="rId160" ref="C726"/>
  </hyperlinks>
  <drawing r:id="rId161"/>
  <legacyDrawing r:id="rId162"/>
</worksheet>
</file>