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1_{B6744741-2842-BF4E-B424-699F5AD98D67}" xr6:coauthVersionLast="47" xr6:coauthVersionMax="47" xr10:uidLastSave="{00000000-0000-0000-0000-000000000000}"/>
  <bookViews>
    <workbookView xWindow="33800" yWindow="760" windowWidth="30240" windowHeight="17360" activeTab="5" xr2:uid="{00000000-000D-0000-FFFF-FFFF00000000}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I8" i="3" s="1"/>
  <c r="D7" i="3"/>
  <c r="E7" i="3"/>
  <c r="F7" i="3"/>
  <c r="J10" i="3"/>
  <c r="C13" i="3"/>
  <c r="D13" i="3"/>
  <c r="E13" i="3"/>
  <c r="F13" i="3"/>
  <c r="C19" i="3"/>
  <c r="D19" i="3"/>
  <c r="E19" i="3"/>
  <c r="F19" i="3"/>
  <c r="C24" i="3"/>
  <c r="D24" i="3"/>
  <c r="E24" i="3"/>
  <c r="F24" i="3"/>
  <c r="C29" i="3"/>
  <c r="D29" i="3"/>
  <c r="E29" i="3"/>
  <c r="F29" i="3"/>
  <c r="C34" i="3"/>
  <c r="I2" i="3" s="1"/>
  <c r="D34" i="3"/>
  <c r="J2" i="3" s="1"/>
  <c r="E34" i="3"/>
  <c r="K4" i="3" s="1"/>
  <c r="F34" i="3"/>
  <c r="L4" i="3" s="1"/>
  <c r="C36" i="3"/>
  <c r="C38" i="3" s="1"/>
  <c r="D36" i="3"/>
  <c r="E36" i="3"/>
  <c r="F36" i="3"/>
  <c r="C37" i="3"/>
  <c r="D37" i="3"/>
  <c r="E37" i="3"/>
  <c r="F37" i="3"/>
  <c r="F38" i="3" s="1"/>
  <c r="D38" i="3"/>
  <c r="E38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 s="1"/>
  <c r="I31" i="1"/>
  <c r="J31" i="1"/>
  <c r="I33" i="1"/>
  <c r="J33" i="1" s="1"/>
  <c r="I34" i="1"/>
  <c r="J34" i="1"/>
  <c r="I35" i="1"/>
  <c r="J35" i="1"/>
  <c r="I36" i="1"/>
  <c r="J36" i="1" s="1"/>
  <c r="I39" i="1"/>
  <c r="J39" i="1"/>
  <c r="I40" i="1"/>
  <c r="J40" i="1" s="1"/>
  <c r="I41" i="1"/>
  <c r="J41" i="1"/>
  <c r="I42" i="1"/>
  <c r="J42" i="1"/>
  <c r="I44" i="1"/>
  <c r="J44" i="1" s="1"/>
  <c r="I45" i="1"/>
  <c r="J45" i="1"/>
  <c r="I46" i="1"/>
  <c r="J46" i="1" s="1"/>
  <c r="I47" i="1"/>
  <c r="J47" i="1"/>
  <c r="I49" i="1"/>
  <c r="J49" i="1"/>
  <c r="I50" i="1"/>
  <c r="J50" i="1" s="1"/>
  <c r="I51" i="1"/>
  <c r="J51" i="1"/>
  <c r="I52" i="1"/>
  <c r="J52" i="1" s="1"/>
  <c r="I54" i="1"/>
  <c r="J54" i="1"/>
  <c r="I55" i="1"/>
  <c r="J55" i="1"/>
  <c r="I56" i="1"/>
  <c r="J56" i="1" s="1"/>
  <c r="I59" i="1"/>
  <c r="J59" i="1"/>
  <c r="I60" i="1"/>
  <c r="J60" i="1" s="1"/>
  <c r="I61" i="1"/>
  <c r="J61" i="1"/>
  <c r="I62" i="1"/>
  <c r="J62" i="1"/>
  <c r="I64" i="1"/>
  <c r="J64" i="1" s="1"/>
  <c r="I65" i="1"/>
  <c r="J65" i="1"/>
  <c r="I66" i="1"/>
  <c r="J66" i="1" s="1"/>
  <c r="I67" i="1"/>
  <c r="J67" i="1"/>
  <c r="I69" i="1"/>
  <c r="J69" i="1"/>
  <c r="I70" i="1"/>
  <c r="J70" i="1" s="1"/>
  <c r="I71" i="1"/>
  <c r="J71" i="1"/>
  <c r="I72" i="1"/>
  <c r="J72" i="1" s="1"/>
  <c r="I74" i="1"/>
  <c r="J74" i="1"/>
  <c r="I75" i="1"/>
  <c r="J75" i="1"/>
  <c r="I76" i="1"/>
  <c r="J76" i="1" s="1"/>
  <c r="I79" i="1"/>
  <c r="J79" i="1"/>
  <c r="I80" i="1"/>
  <c r="J80" i="1" s="1"/>
  <c r="I81" i="1"/>
  <c r="J81" i="1"/>
  <c r="I82" i="1"/>
  <c r="J82" i="1"/>
  <c r="I84" i="1"/>
  <c r="J84" i="1" s="1"/>
  <c r="I85" i="1"/>
  <c r="J85" i="1"/>
  <c r="I86" i="1"/>
  <c r="J86" i="1" s="1"/>
  <c r="I89" i="1"/>
  <c r="J89" i="1"/>
  <c r="I90" i="1"/>
  <c r="J90" i="1"/>
  <c r="I91" i="1"/>
  <c r="J91" i="1" s="1"/>
  <c r="I94" i="1"/>
  <c r="J94" i="1"/>
  <c r="I95" i="1"/>
  <c r="J95" i="1" s="1"/>
  <c r="I96" i="1"/>
  <c r="J96" i="1"/>
  <c r="I97" i="1"/>
  <c r="J97" i="1"/>
  <c r="I99" i="1"/>
  <c r="J99" i="1" s="1"/>
  <c r="I100" i="1"/>
  <c r="J100" i="1" s="1"/>
  <c r="I101" i="1"/>
  <c r="J101" i="1" s="1"/>
  <c r="I104" i="1"/>
  <c r="J104" i="1"/>
  <c r="I105" i="1"/>
  <c r="J105" i="1"/>
  <c r="I106" i="1"/>
  <c r="J106" i="1" s="1"/>
  <c r="I109" i="1"/>
  <c r="J109" i="1" s="1"/>
  <c r="I110" i="1"/>
  <c r="J110" i="1" s="1"/>
  <c r="I111" i="1"/>
  <c r="J111" i="1"/>
  <c r="I112" i="1"/>
  <c r="J112" i="1"/>
  <c r="I114" i="1"/>
  <c r="J114" i="1" s="1"/>
  <c r="I115" i="1"/>
  <c r="J115" i="1" s="1"/>
  <c r="I116" i="1"/>
  <c r="J116" i="1" s="1"/>
  <c r="I117" i="1"/>
  <c r="J117" i="1"/>
  <c r="I119" i="1"/>
  <c r="J119" i="1"/>
  <c r="I120" i="1"/>
  <c r="J120" i="1" s="1"/>
  <c r="I121" i="1"/>
  <c r="J121" i="1" s="1"/>
  <c r="I122" i="1"/>
  <c r="J122" i="1" s="1"/>
  <c r="I124" i="1"/>
  <c r="J124" i="1"/>
  <c r="I125" i="1"/>
  <c r="J125" i="1"/>
  <c r="I126" i="1"/>
  <c r="J126" i="1" s="1"/>
  <c r="I127" i="1"/>
  <c r="J127" i="1" s="1"/>
  <c r="I129" i="1"/>
  <c r="J129" i="1" s="1"/>
  <c r="I130" i="1"/>
  <c r="J130" i="1"/>
  <c r="I131" i="1"/>
  <c r="J131" i="1"/>
  <c r="I132" i="1"/>
  <c r="J132" i="1" s="1"/>
  <c r="I134" i="1"/>
  <c r="J134" i="1" s="1"/>
  <c r="I135" i="1"/>
  <c r="J135" i="1" s="1"/>
  <c r="I136" i="1"/>
  <c r="J136" i="1"/>
  <c r="I139" i="1"/>
  <c r="J139" i="1"/>
  <c r="I140" i="1"/>
  <c r="J140" i="1" s="1"/>
  <c r="I141" i="1"/>
  <c r="J141" i="1" s="1"/>
  <c r="I142" i="1"/>
  <c r="J142" i="1" s="1"/>
  <c r="I144" i="1"/>
  <c r="J144" i="1"/>
  <c r="I145" i="1"/>
  <c r="J145" i="1"/>
  <c r="I146" i="1"/>
  <c r="J146" i="1" s="1"/>
  <c r="I147" i="1"/>
  <c r="J147" i="1" s="1"/>
  <c r="I149" i="1"/>
  <c r="J149" i="1" s="1"/>
  <c r="I150" i="1"/>
  <c r="J150" i="1"/>
  <c r="I151" i="1"/>
  <c r="J151" i="1"/>
  <c r="I152" i="1"/>
  <c r="J152" i="1" s="1"/>
  <c r="I154" i="1"/>
  <c r="J154" i="1" s="1"/>
  <c r="I155" i="1"/>
  <c r="J155" i="1" s="1"/>
  <c r="I156" i="1"/>
  <c r="J156" i="1"/>
  <c r="I157" i="1"/>
  <c r="J157" i="1"/>
  <c r="I159" i="1"/>
  <c r="J159" i="1" s="1"/>
  <c r="I160" i="1"/>
  <c r="J160" i="1" s="1"/>
  <c r="I161" i="1"/>
  <c r="J161" i="1" s="1"/>
  <c r="I162" i="1"/>
  <c r="J162" i="1"/>
  <c r="I164" i="1"/>
  <c r="J164" i="1"/>
  <c r="I165" i="1"/>
  <c r="J165" i="1" s="1"/>
  <c r="I166" i="1"/>
  <c r="J166" i="1" s="1"/>
  <c r="I169" i="1"/>
  <c r="J169" i="1" s="1"/>
  <c r="I170" i="1"/>
  <c r="J170" i="1"/>
  <c r="I171" i="1"/>
  <c r="J171" i="1"/>
  <c r="I172" i="1"/>
  <c r="J172" i="1" s="1"/>
  <c r="O2" i="4"/>
  <c r="P2" i="4" s="1"/>
  <c r="O3" i="4"/>
  <c r="P3" i="4" s="1"/>
  <c r="O4" i="4"/>
  <c r="P4" i="4"/>
  <c r="O5" i="4"/>
  <c r="P5" i="4"/>
  <c r="B6" i="4"/>
  <c r="B7" i="4" s="1"/>
  <c r="C6" i="4"/>
  <c r="D6" i="4"/>
  <c r="E6" i="4"/>
  <c r="E8" i="4" s="1"/>
  <c r="O6" i="4"/>
  <c r="P6" i="4" s="1"/>
  <c r="C7" i="4"/>
  <c r="E7" i="4"/>
  <c r="O7" i="4"/>
  <c r="P7" i="4" s="1"/>
  <c r="B8" i="4"/>
  <c r="C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D15" i="4" s="1"/>
  <c r="E14" i="4"/>
  <c r="E15" i="4" s="1"/>
  <c r="K14" i="4"/>
  <c r="B15" i="4"/>
  <c r="C15" i="4"/>
  <c r="K15" i="4"/>
  <c r="B16" i="4"/>
  <c r="C16" i="4"/>
  <c r="D16" i="4"/>
  <c r="E16" i="4"/>
  <c r="K16" i="4"/>
  <c r="K17" i="4"/>
  <c r="B30" i="4"/>
  <c r="B33" i="4" s="1"/>
  <c r="C30" i="4"/>
  <c r="D30" i="4"/>
  <c r="E30" i="4"/>
  <c r="H30" i="4"/>
  <c r="H33" i="4" s="1"/>
  <c r="J30" i="4"/>
  <c r="J33" i="4" s="1"/>
  <c r="K30" i="4"/>
  <c r="L30" i="4"/>
  <c r="P30" i="4"/>
  <c r="Q30" i="4"/>
  <c r="Q33" i="4" s="1"/>
  <c r="R30" i="4"/>
  <c r="R33" i="4" s="1"/>
  <c r="S30" i="4"/>
  <c r="V30" i="4"/>
  <c r="W30" i="4"/>
  <c r="X30" i="4"/>
  <c r="X33" i="4" s="1"/>
  <c r="Y30" i="4"/>
  <c r="Y33" i="4" s="1"/>
  <c r="AB30" i="4"/>
  <c r="AB33" i="4" s="1"/>
  <c r="AC30" i="4"/>
  <c r="AD30" i="4"/>
  <c r="AE30" i="4"/>
  <c r="AE33" i="4" s="1"/>
  <c r="AH30" i="4"/>
  <c r="AH33" i="4" s="1"/>
  <c r="AI30" i="4"/>
  <c r="AJ30" i="4"/>
  <c r="AK30" i="4"/>
  <c r="B31" i="4"/>
  <c r="B34" i="4" s="1"/>
  <c r="C31" i="4"/>
  <c r="C34" i="4" s="1"/>
  <c r="D31" i="4"/>
  <c r="E31" i="4"/>
  <c r="H31" i="4"/>
  <c r="J31" i="4"/>
  <c r="J34" i="4" s="1"/>
  <c r="K31" i="4"/>
  <c r="K34" i="4" s="1"/>
  <c r="L31" i="4"/>
  <c r="P31" i="4"/>
  <c r="Q31" i="4"/>
  <c r="R31" i="4"/>
  <c r="R34" i="4" s="1"/>
  <c r="S31" i="4"/>
  <c r="S34" i="4" s="1"/>
  <c r="V31" i="4"/>
  <c r="V34" i="4" s="1"/>
  <c r="W31" i="4"/>
  <c r="X31" i="4"/>
  <c r="Y31" i="4"/>
  <c r="Y34" i="4" s="1"/>
  <c r="AB31" i="4"/>
  <c r="AB34" i="4" s="1"/>
  <c r="AC31" i="4"/>
  <c r="AD31" i="4"/>
  <c r="AE31" i="4"/>
  <c r="AH31" i="4"/>
  <c r="AH34" i="4" s="1"/>
  <c r="AI31" i="4"/>
  <c r="AI34" i="4" s="1"/>
  <c r="AJ31" i="4"/>
  <c r="AK31" i="4"/>
  <c r="B32" i="4"/>
  <c r="C32" i="4"/>
  <c r="C33" i="4" s="1"/>
  <c r="D32" i="4"/>
  <c r="D33" i="4" s="1"/>
  <c r="E32" i="4"/>
  <c r="H32" i="4"/>
  <c r="J32" i="4"/>
  <c r="K32" i="4"/>
  <c r="L32" i="4"/>
  <c r="M32" i="4"/>
  <c r="P32" i="4"/>
  <c r="P33" i="4" s="1"/>
  <c r="Q32" i="4"/>
  <c r="R32" i="4"/>
  <c r="S32" i="4"/>
  <c r="V32" i="4"/>
  <c r="W32" i="4"/>
  <c r="X32" i="4"/>
  <c r="X34" i="4" s="1"/>
  <c r="Y32" i="4"/>
  <c r="AB32" i="4"/>
  <c r="AC32" i="4"/>
  <c r="AD32" i="4"/>
  <c r="AD33" i="4" s="1"/>
  <c r="AE32" i="4"/>
  <c r="AH32" i="4"/>
  <c r="AI32" i="4"/>
  <c r="AJ32" i="4"/>
  <c r="AK32" i="4"/>
  <c r="E33" i="4"/>
  <c r="K33" i="4"/>
  <c r="L33" i="4"/>
  <c r="S33" i="4"/>
  <c r="V33" i="4"/>
  <c r="W33" i="4"/>
  <c r="AI33" i="4"/>
  <c r="AJ33" i="4"/>
  <c r="AK33" i="4"/>
  <c r="D34" i="4"/>
  <c r="E34" i="4"/>
  <c r="H34" i="4"/>
  <c r="L34" i="4"/>
  <c r="P34" i="4"/>
  <c r="Q34" i="4"/>
  <c r="W34" i="4"/>
  <c r="AD34" i="4"/>
  <c r="AE34" i="4"/>
  <c r="AJ34" i="4"/>
  <c r="AK34" i="4"/>
  <c r="B42" i="4"/>
  <c r="B45" i="4" s="1"/>
  <c r="C42" i="4"/>
  <c r="D42" i="4"/>
  <c r="E42" i="4"/>
  <c r="H42" i="4"/>
  <c r="J42" i="4"/>
  <c r="K42" i="4"/>
  <c r="L42" i="4"/>
  <c r="P42" i="4"/>
  <c r="P45" i="4" s="1"/>
  <c r="Q42" i="4"/>
  <c r="Q45" i="4" s="1"/>
  <c r="R42" i="4"/>
  <c r="R45" i="4" s="1"/>
  <c r="S42" i="4"/>
  <c r="S45" i="4" s="1"/>
  <c r="V42" i="4"/>
  <c r="W42" i="4"/>
  <c r="X42" i="4"/>
  <c r="Y42" i="4"/>
  <c r="Y45" i="4" s="1"/>
  <c r="AB42" i="4"/>
  <c r="AC42" i="4"/>
  <c r="AD42" i="4"/>
  <c r="AD45" i="4" s="1"/>
  <c r="AE42" i="4"/>
  <c r="AE45" i="4" s="1"/>
  <c r="AH42" i="4"/>
  <c r="AH45" i="4" s="1"/>
  <c r="AI42" i="4"/>
  <c r="AJ42" i="4"/>
  <c r="AK42" i="4"/>
  <c r="B43" i="4"/>
  <c r="C43" i="4"/>
  <c r="C46" i="4" s="1"/>
  <c r="D43" i="4"/>
  <c r="E43" i="4"/>
  <c r="H43" i="4"/>
  <c r="H46" i="4" s="1"/>
  <c r="J43" i="4"/>
  <c r="J46" i="4" s="1"/>
  <c r="K43" i="4"/>
  <c r="K46" i="4" s="1"/>
  <c r="L43" i="4"/>
  <c r="P43" i="4"/>
  <c r="Q43" i="4"/>
  <c r="Q46" i="4" s="1"/>
  <c r="R43" i="4"/>
  <c r="S43" i="4"/>
  <c r="S46" i="4" s="1"/>
  <c r="V43" i="4"/>
  <c r="W43" i="4"/>
  <c r="X43" i="4"/>
  <c r="X46" i="4" s="1"/>
  <c r="Y43" i="4"/>
  <c r="Y46" i="4" s="1"/>
  <c r="AB43" i="4"/>
  <c r="AB46" i="4" s="1"/>
  <c r="AC43" i="4"/>
  <c r="AD43" i="4"/>
  <c r="AE43" i="4"/>
  <c r="AH43" i="4"/>
  <c r="AI43" i="4"/>
  <c r="AI46" i="4" s="1"/>
  <c r="AJ43" i="4"/>
  <c r="AK43" i="4"/>
  <c r="B44" i="4"/>
  <c r="B46" i="4" s="1"/>
  <c r="C44" i="4"/>
  <c r="D44" i="4"/>
  <c r="E44" i="4"/>
  <c r="E46" i="4" s="1"/>
  <c r="F44" i="4"/>
  <c r="G44" i="4"/>
  <c r="H44" i="4"/>
  <c r="J44" i="4"/>
  <c r="K44" i="4"/>
  <c r="L44" i="4"/>
  <c r="M44" i="4"/>
  <c r="P44" i="4"/>
  <c r="Q44" i="4"/>
  <c r="R44" i="4"/>
  <c r="R46" i="4" s="1"/>
  <c r="S44" i="4"/>
  <c r="T44" i="4"/>
  <c r="V44" i="4"/>
  <c r="W44" i="4"/>
  <c r="W46" i="4" s="1"/>
  <c r="X44" i="4"/>
  <c r="Y44" i="4"/>
  <c r="AB44" i="4"/>
  <c r="AB45" i="4" s="1"/>
  <c r="AC44" i="4"/>
  <c r="AC45" i="4" s="1"/>
  <c r="AD44" i="4"/>
  <c r="AE44" i="4"/>
  <c r="AH44" i="4"/>
  <c r="AI44" i="4"/>
  <c r="AJ44" i="4"/>
  <c r="AK44" i="4"/>
  <c r="AK46" i="4" s="1"/>
  <c r="AL44" i="4"/>
  <c r="C45" i="4"/>
  <c r="D45" i="4"/>
  <c r="H45" i="4"/>
  <c r="K45" i="4"/>
  <c r="L45" i="4"/>
  <c r="V45" i="4"/>
  <c r="X45" i="4"/>
  <c r="AI45" i="4"/>
  <c r="AJ45" i="4"/>
  <c r="D46" i="4"/>
  <c r="L46" i="4"/>
  <c r="P46" i="4"/>
  <c r="V46" i="4"/>
  <c r="AC46" i="4"/>
  <c r="AD46" i="4"/>
  <c r="AH46" i="4"/>
  <c r="AJ46" i="4"/>
  <c r="B54" i="4"/>
  <c r="C54" i="4"/>
  <c r="D54" i="4"/>
  <c r="E54" i="4"/>
  <c r="H54" i="4"/>
  <c r="J54" i="4"/>
  <c r="K54" i="4"/>
  <c r="L54" i="4"/>
  <c r="P54" i="4"/>
  <c r="P57" i="4" s="1"/>
  <c r="Q54" i="4"/>
  <c r="R54" i="4"/>
  <c r="R57" i="4" s="1"/>
  <c r="S54" i="4"/>
  <c r="V54" i="4"/>
  <c r="W54" i="4"/>
  <c r="W57" i="4" s="1"/>
  <c r="X54" i="4"/>
  <c r="Y54" i="4"/>
  <c r="AB54" i="4"/>
  <c r="AB57" i="4" s="1"/>
  <c r="AC54" i="4"/>
  <c r="AD54" i="4"/>
  <c r="AD57" i="4" s="1"/>
  <c r="AE54" i="4"/>
  <c r="B55" i="4"/>
  <c r="C55" i="4"/>
  <c r="D55" i="4"/>
  <c r="E55" i="4"/>
  <c r="H55" i="4"/>
  <c r="J55" i="4"/>
  <c r="K55" i="4"/>
  <c r="K58" i="4" s="1"/>
  <c r="L55" i="4"/>
  <c r="P55" i="4"/>
  <c r="P58" i="4" s="1"/>
  <c r="Q55" i="4"/>
  <c r="R55" i="4"/>
  <c r="R58" i="4" s="1"/>
  <c r="S55" i="4"/>
  <c r="V55" i="4"/>
  <c r="W55" i="4"/>
  <c r="W58" i="4" s="1"/>
  <c r="X55" i="4"/>
  <c r="Y55" i="4"/>
  <c r="AB55" i="4"/>
  <c r="AC55" i="4"/>
  <c r="AD55" i="4"/>
  <c r="AD58" i="4" s="1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V58" i="4" s="1"/>
  <c r="W56" i="4"/>
  <c r="X56" i="4"/>
  <c r="Y56" i="4"/>
  <c r="AB56" i="4"/>
  <c r="AC56" i="4"/>
  <c r="AD56" i="4"/>
  <c r="AE56" i="4"/>
  <c r="C57" i="4"/>
  <c r="D57" i="4"/>
  <c r="J57" i="4"/>
  <c r="K57" i="4"/>
  <c r="L57" i="4"/>
  <c r="Q57" i="4"/>
  <c r="S57" i="4"/>
  <c r="X57" i="4"/>
  <c r="Y57" i="4"/>
  <c r="AC57" i="4"/>
  <c r="AE57" i="4"/>
  <c r="C58" i="4"/>
  <c r="D58" i="4"/>
  <c r="J58" i="4"/>
  <c r="L58" i="4"/>
  <c r="Q58" i="4"/>
  <c r="S58" i="4"/>
  <c r="X58" i="4"/>
  <c r="Y58" i="4"/>
  <c r="AB58" i="4"/>
  <c r="AC58" i="4"/>
  <c r="AE58" i="4"/>
  <c r="H66" i="4"/>
  <c r="J66" i="4"/>
  <c r="K66" i="4"/>
  <c r="L66" i="4"/>
  <c r="P66" i="4"/>
  <c r="P69" i="4" s="1"/>
  <c r="Q66" i="4"/>
  <c r="R66" i="4"/>
  <c r="R69" i="4" s="1"/>
  <c r="S66" i="4"/>
  <c r="V66" i="4"/>
  <c r="W66" i="4"/>
  <c r="W69" i="4" s="1"/>
  <c r="X66" i="4"/>
  <c r="Y66" i="4"/>
  <c r="AB66" i="4"/>
  <c r="AC66" i="4"/>
  <c r="AD66" i="4"/>
  <c r="AE66" i="4"/>
  <c r="H67" i="4"/>
  <c r="H70" i="4" s="1"/>
  <c r="J67" i="4"/>
  <c r="K67" i="4"/>
  <c r="L67" i="4"/>
  <c r="L70" i="4" s="1"/>
  <c r="P67" i="4"/>
  <c r="Q67" i="4"/>
  <c r="R67" i="4"/>
  <c r="S67" i="4"/>
  <c r="V67" i="4"/>
  <c r="W67" i="4"/>
  <c r="X67" i="4"/>
  <c r="Y67" i="4"/>
  <c r="AB67" i="4"/>
  <c r="AC67" i="4"/>
  <c r="AC70" i="4" s="1"/>
  <c r="AD67" i="4"/>
  <c r="AE67" i="4"/>
  <c r="H68" i="4"/>
  <c r="H69" i="4" s="1"/>
  <c r="J68" i="4"/>
  <c r="J69" i="4" s="1"/>
  <c r="K68" i="4"/>
  <c r="K70" i="4" s="1"/>
  <c r="L68" i="4"/>
  <c r="M68" i="4"/>
  <c r="P68" i="4"/>
  <c r="P70" i="4" s="1"/>
  <c r="Q68" i="4"/>
  <c r="R68" i="4"/>
  <c r="R70" i="4" s="1"/>
  <c r="S68" i="4"/>
  <c r="T68" i="4"/>
  <c r="V68" i="4"/>
  <c r="V69" i="4" s="1"/>
  <c r="W68" i="4"/>
  <c r="X68" i="4"/>
  <c r="X69" i="4" s="1"/>
  <c r="Y68" i="4"/>
  <c r="Y69" i="4" s="1"/>
  <c r="AB68" i="4"/>
  <c r="AB70" i="4" s="1"/>
  <c r="AC68" i="4"/>
  <c r="AC69" i="4" s="1"/>
  <c r="AD68" i="4"/>
  <c r="AE68" i="4"/>
  <c r="AE70" i="4" s="1"/>
  <c r="K69" i="4"/>
  <c r="L69" i="4"/>
  <c r="Q69" i="4"/>
  <c r="S69" i="4"/>
  <c r="AB69" i="4"/>
  <c r="AD69" i="4"/>
  <c r="J70" i="4"/>
  <c r="Q70" i="4"/>
  <c r="S70" i="4"/>
  <c r="V70" i="4"/>
  <c r="W70" i="4"/>
  <c r="X70" i="4"/>
  <c r="Y70" i="4"/>
  <c r="AD70" i="4"/>
  <c r="H78" i="4"/>
  <c r="J78" i="4"/>
  <c r="K78" i="4"/>
  <c r="L78" i="4"/>
  <c r="P78" i="4"/>
  <c r="Q78" i="4"/>
  <c r="R78" i="4"/>
  <c r="S78" i="4"/>
  <c r="V78" i="4"/>
  <c r="V81" i="4" s="1"/>
  <c r="W78" i="4"/>
  <c r="X78" i="4"/>
  <c r="Y78" i="4"/>
  <c r="Y81" i="4" s="1"/>
  <c r="AB78" i="4"/>
  <c r="AB81" i="4" s="1"/>
  <c r="AC78" i="4"/>
  <c r="AC81" i="4" s="1"/>
  <c r="AD78" i="4"/>
  <c r="AD81" i="4" s="1"/>
  <c r="AE78" i="4"/>
  <c r="H79" i="4"/>
  <c r="J79" i="4"/>
  <c r="K79" i="4"/>
  <c r="K82" i="4" s="1"/>
  <c r="L79" i="4"/>
  <c r="P79" i="4"/>
  <c r="Q79" i="4"/>
  <c r="R79" i="4"/>
  <c r="R82" i="4" s="1"/>
  <c r="S79" i="4"/>
  <c r="S82" i="4" s="1"/>
  <c r="V79" i="4"/>
  <c r="V82" i="4" s="1"/>
  <c r="W79" i="4"/>
  <c r="W82" i="4" s="1"/>
  <c r="X79" i="4"/>
  <c r="Y79" i="4"/>
  <c r="AB79" i="4"/>
  <c r="AC79" i="4"/>
  <c r="AD79" i="4"/>
  <c r="AE79" i="4"/>
  <c r="H80" i="4"/>
  <c r="H82" i="4" s="1"/>
  <c r="J80" i="4"/>
  <c r="J81" i="4" s="1"/>
  <c r="K80" i="4"/>
  <c r="K81" i="4" s="1"/>
  <c r="L80" i="4"/>
  <c r="M80" i="4"/>
  <c r="P80" i="4"/>
  <c r="Q80" i="4"/>
  <c r="Q81" i="4" s="1"/>
  <c r="R80" i="4"/>
  <c r="R81" i="4" s="1"/>
  <c r="S80" i="4"/>
  <c r="T80" i="4"/>
  <c r="V80" i="4"/>
  <c r="W80" i="4"/>
  <c r="W81" i="4" s="1"/>
  <c r="X80" i="4"/>
  <c r="X82" i="4" s="1"/>
  <c r="Y80" i="4"/>
  <c r="AB80" i="4"/>
  <c r="AC80" i="4"/>
  <c r="AD80" i="4"/>
  <c r="AD82" i="4" s="1"/>
  <c r="AE80" i="4"/>
  <c r="L81" i="4"/>
  <c r="P81" i="4"/>
  <c r="S81" i="4"/>
  <c r="X81" i="4"/>
  <c r="AE81" i="4"/>
  <c r="J82" i="4"/>
  <c r="L82" i="4"/>
  <c r="P82" i="4"/>
  <c r="Y82" i="4"/>
  <c r="AB82" i="4"/>
  <c r="AC82" i="4"/>
  <c r="AE82" i="4"/>
  <c r="H90" i="4"/>
  <c r="J90" i="4"/>
  <c r="K90" i="4"/>
  <c r="L90" i="4"/>
  <c r="P90" i="4"/>
  <c r="Q90" i="4"/>
  <c r="Q93" i="4" s="1"/>
  <c r="R90" i="4"/>
  <c r="R93" i="4" s="1"/>
  <c r="S90" i="4"/>
  <c r="V90" i="4"/>
  <c r="V93" i="4" s="1"/>
  <c r="W90" i="4"/>
  <c r="X90" i="4"/>
  <c r="X93" i="4" s="1"/>
  <c r="Y90" i="4"/>
  <c r="AB90" i="4"/>
  <c r="AB93" i="4" s="1"/>
  <c r="AC90" i="4"/>
  <c r="AC93" i="4" s="1"/>
  <c r="AD90" i="4"/>
  <c r="AE90" i="4"/>
  <c r="AE93" i="4" s="1"/>
  <c r="H91" i="4"/>
  <c r="H94" i="4" s="1"/>
  <c r="J91" i="4"/>
  <c r="K91" i="4"/>
  <c r="L91" i="4"/>
  <c r="P91" i="4"/>
  <c r="P94" i="4" s="1"/>
  <c r="Q91" i="4"/>
  <c r="R91" i="4"/>
  <c r="S91" i="4"/>
  <c r="S94" i="4" s="1"/>
  <c r="V91" i="4"/>
  <c r="W91" i="4"/>
  <c r="W94" i="4" s="1"/>
  <c r="X91" i="4"/>
  <c r="X94" i="4" s="1"/>
  <c r="Y91" i="4"/>
  <c r="Y94" i="4" s="1"/>
  <c r="AB91" i="4"/>
  <c r="AB94" i="4" s="1"/>
  <c r="AC91" i="4"/>
  <c r="AD91" i="4"/>
  <c r="AD94" i="4" s="1"/>
  <c r="AE91" i="4"/>
  <c r="H92" i="4"/>
  <c r="J92" i="4"/>
  <c r="J93" i="4" s="1"/>
  <c r="K92" i="4"/>
  <c r="L92" i="4"/>
  <c r="L93" i="4" s="1"/>
  <c r="M92" i="4"/>
  <c r="P92" i="4"/>
  <c r="P93" i="4" s="1"/>
  <c r="Q92" i="4"/>
  <c r="Q94" i="4" s="1"/>
  <c r="R92" i="4"/>
  <c r="S92" i="4"/>
  <c r="S93" i="4" s="1"/>
  <c r="T92" i="4"/>
  <c r="V92" i="4"/>
  <c r="V94" i="4" s="1"/>
  <c r="W92" i="4"/>
  <c r="X92" i="4"/>
  <c r="Y92" i="4"/>
  <c r="AB92" i="4"/>
  <c r="AC92" i="4"/>
  <c r="AD92" i="4"/>
  <c r="AD93" i="4" s="1"/>
  <c r="AE92" i="4"/>
  <c r="H93" i="4"/>
  <c r="K93" i="4"/>
  <c r="W93" i="4"/>
  <c r="Y93" i="4"/>
  <c r="J94" i="4"/>
  <c r="K94" i="4"/>
  <c r="R94" i="4"/>
  <c r="AC94" i="4"/>
  <c r="AE94" i="4"/>
  <c r="M2" i="7"/>
  <c r="N2" i="7"/>
  <c r="M3" i="7"/>
  <c r="N3" i="7"/>
  <c r="M4" i="7"/>
  <c r="N4" i="7" s="1"/>
  <c r="M5" i="7"/>
  <c r="N5" i="7"/>
  <c r="B6" i="7"/>
  <c r="C6" i="7"/>
  <c r="D6" i="7"/>
  <c r="E6" i="7"/>
  <c r="M6" i="7"/>
  <c r="N6" i="7"/>
  <c r="B7" i="7"/>
  <c r="M7" i="7"/>
  <c r="N7" i="7"/>
  <c r="B8" i="7"/>
  <c r="J9" i="7"/>
  <c r="J10" i="7"/>
  <c r="J11" i="7"/>
  <c r="J12" i="7"/>
  <c r="J13" i="7"/>
  <c r="J14" i="7"/>
  <c r="J15" i="7"/>
  <c r="J16" i="7"/>
  <c r="B30" i="7"/>
  <c r="B33" i="7" s="1"/>
  <c r="C30" i="7"/>
  <c r="D30" i="7"/>
  <c r="E30" i="7"/>
  <c r="E33" i="7" s="1"/>
  <c r="H30" i="7"/>
  <c r="H33" i="7" s="1"/>
  <c r="I30" i="7"/>
  <c r="J30" i="7"/>
  <c r="J33" i="7" s="1"/>
  <c r="K30" i="7"/>
  <c r="K33" i="7" s="1"/>
  <c r="N30" i="7"/>
  <c r="O30" i="7"/>
  <c r="P30" i="7"/>
  <c r="P33" i="7" s="1"/>
  <c r="Q30" i="7"/>
  <c r="T30" i="7"/>
  <c r="U30" i="7"/>
  <c r="U33" i="7" s="1"/>
  <c r="V30" i="7"/>
  <c r="V33" i="7" s="1"/>
  <c r="W30" i="7"/>
  <c r="Z30" i="7"/>
  <c r="Z33" i="7" s="1"/>
  <c r="AA30" i="7"/>
  <c r="AA33" i="7" s="1"/>
  <c r="AB30" i="7"/>
  <c r="AC30" i="7"/>
  <c r="AC33" i="7" s="1"/>
  <c r="AF30" i="7"/>
  <c r="AG30" i="7"/>
  <c r="AH30" i="7"/>
  <c r="AH33" i="7" s="1"/>
  <c r="AI30" i="7"/>
  <c r="B31" i="7"/>
  <c r="B34" i="7" s="1"/>
  <c r="C31" i="7"/>
  <c r="D31" i="7"/>
  <c r="E31" i="7"/>
  <c r="E34" i="7" s="1"/>
  <c r="H31" i="7"/>
  <c r="I31" i="7"/>
  <c r="J31" i="7"/>
  <c r="J34" i="7" s="1"/>
  <c r="K31" i="7"/>
  <c r="K34" i="7" s="1"/>
  <c r="N31" i="7"/>
  <c r="N34" i="7" s="1"/>
  <c r="O31" i="7"/>
  <c r="P31" i="7"/>
  <c r="P34" i="7" s="1"/>
  <c r="Q31" i="7"/>
  <c r="T31" i="7"/>
  <c r="U31" i="7"/>
  <c r="U34" i="7" s="1"/>
  <c r="V31" i="7"/>
  <c r="W31" i="7"/>
  <c r="Z31" i="7"/>
  <c r="Z34" i="7" s="1"/>
  <c r="AA31" i="7"/>
  <c r="AB31" i="7"/>
  <c r="AC31" i="7"/>
  <c r="AF31" i="7"/>
  <c r="AG31" i="7"/>
  <c r="AH31" i="7"/>
  <c r="AI31" i="7"/>
  <c r="B32" i="7"/>
  <c r="C32" i="7"/>
  <c r="C34" i="7" s="1"/>
  <c r="D32" i="7"/>
  <c r="D34" i="7" s="1"/>
  <c r="E32" i="7"/>
  <c r="H32" i="7"/>
  <c r="H34" i="7" s="1"/>
  <c r="I32" i="7"/>
  <c r="J32" i="7"/>
  <c r="K32" i="7"/>
  <c r="L32" i="7"/>
  <c r="N32" i="7"/>
  <c r="N33" i="7" s="1"/>
  <c r="O32" i="7"/>
  <c r="P32" i="7"/>
  <c r="Q32" i="7"/>
  <c r="Q34" i="7" s="1"/>
  <c r="T32" i="7"/>
  <c r="U32" i="7"/>
  <c r="V32" i="7"/>
  <c r="W32" i="7"/>
  <c r="W33" i="7" s="1"/>
  <c r="Z32" i="7"/>
  <c r="AA32" i="7"/>
  <c r="AB32" i="7"/>
  <c r="AC32" i="7"/>
  <c r="AF32" i="7"/>
  <c r="AG32" i="7"/>
  <c r="AG34" i="7" s="1"/>
  <c r="AH32" i="7"/>
  <c r="AH34" i="7" s="1"/>
  <c r="AI32" i="7"/>
  <c r="AI34" i="7" s="1"/>
  <c r="C33" i="7"/>
  <c r="I33" i="7"/>
  <c r="M33" i="7"/>
  <c r="O33" i="7"/>
  <c r="T33" i="7"/>
  <c r="AB33" i="7"/>
  <c r="AF33" i="7"/>
  <c r="AI33" i="7"/>
  <c r="I34" i="7"/>
  <c r="M34" i="7"/>
  <c r="O34" i="7"/>
  <c r="T34" i="7"/>
  <c r="V34" i="7"/>
  <c r="W34" i="7"/>
  <c r="AA34" i="7"/>
  <c r="AB34" i="7"/>
  <c r="AC34" i="7"/>
  <c r="AF34" i="7"/>
  <c r="AK38" i="7"/>
  <c r="AL38" i="7"/>
  <c r="AM38" i="7"/>
  <c r="AN38" i="7"/>
  <c r="AO38" i="7"/>
  <c r="B42" i="7"/>
  <c r="C42" i="7"/>
  <c r="C45" i="7" s="1"/>
  <c r="D42" i="7"/>
  <c r="E42" i="7"/>
  <c r="H42" i="7"/>
  <c r="I42" i="7"/>
  <c r="J42" i="7"/>
  <c r="K42" i="7"/>
  <c r="N42" i="7"/>
  <c r="N45" i="7" s="1"/>
  <c r="O42" i="7"/>
  <c r="O45" i="7" s="1"/>
  <c r="P42" i="7"/>
  <c r="Q42" i="7"/>
  <c r="Q45" i="7" s="1"/>
  <c r="T42" i="7"/>
  <c r="U42" i="7"/>
  <c r="V42" i="7"/>
  <c r="W42" i="7"/>
  <c r="Z42" i="7"/>
  <c r="AA42" i="7"/>
  <c r="AB42" i="7"/>
  <c r="AC42" i="7"/>
  <c r="AC45" i="7" s="1"/>
  <c r="AK42" i="7"/>
  <c r="B43" i="7"/>
  <c r="C43" i="7"/>
  <c r="D43" i="7"/>
  <c r="E43" i="7"/>
  <c r="E46" i="7" s="1"/>
  <c r="H43" i="7"/>
  <c r="I43" i="7"/>
  <c r="I46" i="7" s="1"/>
  <c r="J43" i="7"/>
  <c r="K43" i="7"/>
  <c r="N43" i="7"/>
  <c r="N46" i="7" s="1"/>
  <c r="O43" i="7"/>
  <c r="P43" i="7"/>
  <c r="Q43" i="7"/>
  <c r="T43" i="7"/>
  <c r="U43" i="7"/>
  <c r="U46" i="7" s="1"/>
  <c r="V43" i="7"/>
  <c r="W43" i="7"/>
  <c r="W46" i="7" s="1"/>
  <c r="Z43" i="7"/>
  <c r="AA43" i="7"/>
  <c r="AA46" i="7" s="1"/>
  <c r="AB43" i="7"/>
  <c r="AB46" i="7" s="1"/>
  <c r="AC43" i="7"/>
  <c r="AC46" i="7" s="1"/>
  <c r="AF43" i="7"/>
  <c r="AF46" i="7" s="1"/>
  <c r="AG43" i="7"/>
  <c r="AH43" i="7"/>
  <c r="AI43" i="7"/>
  <c r="B44" i="7"/>
  <c r="C44" i="7"/>
  <c r="C46" i="7" s="1"/>
  <c r="D44" i="7"/>
  <c r="E44" i="7"/>
  <c r="F44" i="7"/>
  <c r="G44" i="7"/>
  <c r="H44" i="7"/>
  <c r="I44" i="7"/>
  <c r="J44" i="7"/>
  <c r="K44" i="7"/>
  <c r="K45" i="7" s="1"/>
  <c r="L44" i="7"/>
  <c r="M44" i="7"/>
  <c r="M46" i="7" s="1"/>
  <c r="N44" i="7"/>
  <c r="O44" i="7"/>
  <c r="P44" i="7"/>
  <c r="P45" i="7" s="1"/>
  <c r="Q44" i="7"/>
  <c r="R44" i="7"/>
  <c r="T44" i="7"/>
  <c r="U44" i="7"/>
  <c r="V44" i="7"/>
  <c r="W44" i="7"/>
  <c r="Z44" i="7"/>
  <c r="Z46" i="7" s="1"/>
  <c r="AA44" i="7"/>
  <c r="AB44" i="7"/>
  <c r="AC44" i="7"/>
  <c r="AF44" i="7"/>
  <c r="AG44" i="7"/>
  <c r="AH44" i="7"/>
  <c r="AI44" i="7"/>
  <c r="B45" i="7"/>
  <c r="D45" i="7"/>
  <c r="H45" i="7"/>
  <c r="I45" i="7"/>
  <c r="J45" i="7"/>
  <c r="M45" i="7"/>
  <c r="U45" i="7"/>
  <c r="V45" i="7"/>
  <c r="W45" i="7"/>
  <c r="Z45" i="7"/>
  <c r="AA45" i="7"/>
  <c r="AB45" i="7"/>
  <c r="AF45" i="7"/>
  <c r="AF47" i="7" s="1"/>
  <c r="AG45" i="7"/>
  <c r="AH45" i="7"/>
  <c r="AI45" i="7"/>
  <c r="B46" i="7"/>
  <c r="D46" i="7"/>
  <c r="H46" i="7"/>
  <c r="J46" i="7"/>
  <c r="K46" i="7"/>
  <c r="O46" i="7"/>
  <c r="P46" i="7"/>
  <c r="Q46" i="7"/>
  <c r="T46" i="7"/>
  <c r="V46" i="7"/>
  <c r="AG46" i="7"/>
  <c r="AH46" i="7"/>
  <c r="AI46" i="7"/>
  <c r="AG47" i="7"/>
  <c r="AH47" i="7"/>
  <c r="B54" i="7"/>
  <c r="C54" i="7"/>
  <c r="D54" i="7"/>
  <c r="E54" i="7"/>
  <c r="H54" i="7"/>
  <c r="I54" i="7"/>
  <c r="I57" i="7" s="1"/>
  <c r="J54" i="7"/>
  <c r="J57" i="7" s="1"/>
  <c r="K54" i="7"/>
  <c r="N54" i="7"/>
  <c r="N57" i="7" s="1"/>
  <c r="O54" i="7"/>
  <c r="P54" i="7"/>
  <c r="Q54" i="7"/>
  <c r="T54" i="7"/>
  <c r="U54" i="7"/>
  <c r="V54" i="7"/>
  <c r="V57" i="7" s="1"/>
  <c r="W54" i="7"/>
  <c r="W57" i="7" s="1"/>
  <c r="Z54" i="7"/>
  <c r="Z57" i="7" s="1"/>
  <c r="AA54" i="7"/>
  <c r="AB54" i="7"/>
  <c r="AB57" i="7" s="1"/>
  <c r="AC54" i="7"/>
  <c r="B55" i="7"/>
  <c r="C55" i="7"/>
  <c r="C58" i="7" s="1"/>
  <c r="D55" i="7"/>
  <c r="E55" i="7"/>
  <c r="H55" i="7"/>
  <c r="H58" i="7" s="1"/>
  <c r="I55" i="7"/>
  <c r="J55" i="7"/>
  <c r="J58" i="7" s="1"/>
  <c r="K55" i="7"/>
  <c r="N55" i="7"/>
  <c r="N58" i="7" s="1"/>
  <c r="O55" i="7"/>
  <c r="P55" i="7"/>
  <c r="Q55" i="7"/>
  <c r="Q58" i="7" s="1"/>
  <c r="T55" i="7"/>
  <c r="U55" i="7"/>
  <c r="V55" i="7"/>
  <c r="V58" i="7" s="1"/>
  <c r="W55" i="7"/>
  <c r="Z55" i="7"/>
  <c r="Z58" i="7" s="1"/>
  <c r="AA55" i="7"/>
  <c r="AB55" i="7"/>
  <c r="AB58" i="7" s="1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M57" i="7" s="1"/>
  <c r="N56" i="7"/>
  <c r="O56" i="7"/>
  <c r="P56" i="7"/>
  <c r="P57" i="7" s="1"/>
  <c r="Q56" i="7"/>
  <c r="R56" i="7"/>
  <c r="T56" i="7"/>
  <c r="U56" i="7"/>
  <c r="V56" i="7"/>
  <c r="W56" i="7"/>
  <c r="Z56" i="7"/>
  <c r="AA56" i="7"/>
  <c r="AB56" i="7"/>
  <c r="AC56" i="7"/>
  <c r="AC58" i="7" s="1"/>
  <c r="B57" i="7"/>
  <c r="C57" i="7"/>
  <c r="D57" i="7"/>
  <c r="E57" i="7"/>
  <c r="K57" i="7"/>
  <c r="O57" i="7"/>
  <c r="Q57" i="7"/>
  <c r="T57" i="7"/>
  <c r="AA57" i="7"/>
  <c r="B58" i="7"/>
  <c r="D58" i="7"/>
  <c r="I58" i="7"/>
  <c r="K58" i="7"/>
  <c r="M58" i="7"/>
  <c r="O58" i="7"/>
  <c r="P58" i="7"/>
  <c r="U58" i="7"/>
  <c r="W58" i="7"/>
  <c r="AA58" i="7"/>
  <c r="I66" i="7"/>
  <c r="J66" i="7"/>
  <c r="K66" i="7"/>
  <c r="N66" i="7"/>
  <c r="N69" i="7" s="1"/>
  <c r="O66" i="7"/>
  <c r="P66" i="7"/>
  <c r="P69" i="7" s="1"/>
  <c r="Q66" i="7"/>
  <c r="T66" i="7"/>
  <c r="U66" i="7"/>
  <c r="U69" i="7" s="1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AC70" i="7" s="1"/>
  <c r="H68" i="7"/>
  <c r="H69" i="7" s="1"/>
  <c r="I68" i="7"/>
  <c r="J68" i="7"/>
  <c r="J70" i="7" s="1"/>
  <c r="K68" i="7"/>
  <c r="L68" i="7"/>
  <c r="M68" i="7"/>
  <c r="N68" i="7"/>
  <c r="O68" i="7"/>
  <c r="O70" i="7" s="1"/>
  <c r="P68" i="7"/>
  <c r="Q68" i="7"/>
  <c r="Q69" i="7" s="1"/>
  <c r="R68" i="7"/>
  <c r="T68" i="7"/>
  <c r="U68" i="7"/>
  <c r="U70" i="7" s="1"/>
  <c r="V68" i="7"/>
  <c r="W68" i="7"/>
  <c r="W70" i="7" s="1"/>
  <c r="Z68" i="7"/>
  <c r="AA68" i="7"/>
  <c r="AB68" i="7"/>
  <c r="AC68" i="7"/>
  <c r="I69" i="7"/>
  <c r="K69" i="7"/>
  <c r="M69" i="7"/>
  <c r="O69" i="7"/>
  <c r="T69" i="7"/>
  <c r="V69" i="7"/>
  <c r="Z69" i="7"/>
  <c r="AA69" i="7"/>
  <c r="AB69" i="7"/>
  <c r="AC69" i="7"/>
  <c r="I70" i="7"/>
  <c r="K70" i="7"/>
  <c r="M70" i="7"/>
  <c r="P70" i="7"/>
  <c r="T70" i="7"/>
  <c r="V70" i="7"/>
  <c r="Z70" i="7"/>
  <c r="AA70" i="7"/>
  <c r="H78" i="7"/>
  <c r="I78" i="7"/>
  <c r="I81" i="7" s="1"/>
  <c r="J78" i="7"/>
  <c r="K78" i="7"/>
  <c r="K81" i="7" s="1"/>
  <c r="N78" i="7"/>
  <c r="N81" i="7" s="1"/>
  <c r="O78" i="7"/>
  <c r="O81" i="7" s="1"/>
  <c r="P78" i="7"/>
  <c r="Q78" i="7"/>
  <c r="T78" i="7"/>
  <c r="U78" i="7"/>
  <c r="V78" i="7"/>
  <c r="W78" i="7"/>
  <c r="W81" i="7" s="1"/>
  <c r="Z78" i="7"/>
  <c r="AA78" i="7"/>
  <c r="AA81" i="7" s="1"/>
  <c r="AB78" i="7"/>
  <c r="AC78" i="7"/>
  <c r="AC81" i="7" s="1"/>
  <c r="H79" i="7"/>
  <c r="I79" i="7"/>
  <c r="J79" i="7"/>
  <c r="K79" i="7"/>
  <c r="N79" i="7"/>
  <c r="O79" i="7"/>
  <c r="O82" i="7" s="1"/>
  <c r="P79" i="7"/>
  <c r="Q79" i="7"/>
  <c r="Q82" i="7" s="1"/>
  <c r="T79" i="7"/>
  <c r="U79" i="7"/>
  <c r="U82" i="7" s="1"/>
  <c r="V79" i="7"/>
  <c r="W79" i="7"/>
  <c r="Z79" i="7"/>
  <c r="AA79" i="7"/>
  <c r="AB79" i="7"/>
  <c r="AC79" i="7"/>
  <c r="H80" i="7"/>
  <c r="I80" i="7"/>
  <c r="I82" i="7" s="1"/>
  <c r="J80" i="7"/>
  <c r="K80" i="7"/>
  <c r="K82" i="7" s="1"/>
  <c r="L80" i="7"/>
  <c r="M80" i="7"/>
  <c r="N80" i="7"/>
  <c r="O80" i="7"/>
  <c r="P80" i="7"/>
  <c r="Q80" i="7"/>
  <c r="Q81" i="7" s="1"/>
  <c r="R80" i="7"/>
  <c r="T80" i="7"/>
  <c r="T81" i="7" s="1"/>
  <c r="U80" i="7"/>
  <c r="V80" i="7"/>
  <c r="V82" i="7" s="1"/>
  <c r="W80" i="7"/>
  <c r="Z80" i="7"/>
  <c r="AA80" i="7"/>
  <c r="AB80" i="7"/>
  <c r="AC80" i="7"/>
  <c r="H81" i="7"/>
  <c r="J81" i="7"/>
  <c r="M81" i="7"/>
  <c r="U81" i="7"/>
  <c r="V81" i="7"/>
  <c r="Z81" i="7"/>
  <c r="AB81" i="7"/>
  <c r="J82" i="7"/>
  <c r="M82" i="7"/>
  <c r="N82" i="7"/>
  <c r="P82" i="7"/>
  <c r="W82" i="7"/>
  <c r="Z82" i="7"/>
  <c r="AA82" i="7"/>
  <c r="AB82" i="7"/>
  <c r="AC82" i="7"/>
  <c r="AE86" i="7"/>
  <c r="AF86" i="7"/>
  <c r="AI86" i="7" s="1"/>
  <c r="AG86" i="7"/>
  <c r="AH86" i="7"/>
  <c r="H90" i="7"/>
  <c r="I90" i="7"/>
  <c r="I93" i="7" s="1"/>
  <c r="J90" i="7"/>
  <c r="K90" i="7"/>
  <c r="N90" i="7"/>
  <c r="O90" i="7"/>
  <c r="O93" i="7" s="1"/>
  <c r="P90" i="7"/>
  <c r="P93" i="7" s="1"/>
  <c r="Q90" i="7"/>
  <c r="T90" i="7"/>
  <c r="U90" i="7"/>
  <c r="V90" i="7"/>
  <c r="W90" i="7"/>
  <c r="W93" i="7" s="1"/>
  <c r="Z90" i="7"/>
  <c r="AA90" i="7"/>
  <c r="AB90" i="7"/>
  <c r="AB93" i="7" s="1"/>
  <c r="AC90" i="7"/>
  <c r="H91" i="7"/>
  <c r="H94" i="7" s="1"/>
  <c r="I91" i="7"/>
  <c r="J91" i="7"/>
  <c r="K91" i="7"/>
  <c r="N91" i="7"/>
  <c r="O91" i="7"/>
  <c r="O94" i="7" s="1"/>
  <c r="P91" i="7"/>
  <c r="Q91" i="7"/>
  <c r="T91" i="7"/>
  <c r="T94" i="7" s="1"/>
  <c r="U91" i="7"/>
  <c r="V91" i="7"/>
  <c r="W91" i="7"/>
  <c r="Z91" i="7"/>
  <c r="AA91" i="7"/>
  <c r="AB91" i="7"/>
  <c r="AC91" i="7"/>
  <c r="H92" i="7"/>
  <c r="I92" i="7"/>
  <c r="I94" i="7" s="1"/>
  <c r="J92" i="7"/>
  <c r="J93" i="7" s="1"/>
  <c r="K92" i="7"/>
  <c r="K94" i="7" s="1"/>
  <c r="L92" i="7"/>
  <c r="M92" i="7"/>
  <c r="N92" i="7"/>
  <c r="O92" i="7"/>
  <c r="P92" i="7"/>
  <c r="Q92" i="7"/>
  <c r="R92" i="7"/>
  <c r="T92" i="7"/>
  <c r="T93" i="7" s="1"/>
  <c r="U92" i="7"/>
  <c r="U93" i="7" s="1"/>
  <c r="V92" i="7"/>
  <c r="W92" i="7"/>
  <c r="W94" i="7" s="1"/>
  <c r="Z92" i="7"/>
  <c r="AA92" i="7"/>
  <c r="AB92" i="7"/>
  <c r="AC92" i="7"/>
  <c r="H93" i="7"/>
  <c r="K93" i="7"/>
  <c r="M93" i="7"/>
  <c r="N93" i="7"/>
  <c r="Q93" i="7"/>
  <c r="V93" i="7"/>
  <c r="Z93" i="7"/>
  <c r="AA93" i="7"/>
  <c r="AC93" i="7"/>
  <c r="M94" i="7"/>
  <c r="N94" i="7"/>
  <c r="P94" i="7"/>
  <c r="Q94" i="7"/>
  <c r="V94" i="7"/>
  <c r="Z94" i="7"/>
  <c r="AA94" i="7"/>
  <c r="AB94" i="7"/>
  <c r="AC94" i="7"/>
  <c r="O2" i="5"/>
  <c r="P2" i="5"/>
  <c r="O3" i="5"/>
  <c r="P3" i="5" s="1"/>
  <c r="O4" i="5"/>
  <c r="P4" i="5"/>
  <c r="O5" i="5"/>
  <c r="P5" i="5"/>
  <c r="B6" i="5"/>
  <c r="C6" i="5"/>
  <c r="D6" i="5"/>
  <c r="D8" i="5" s="1"/>
  <c r="E6" i="5"/>
  <c r="E8" i="5" s="1"/>
  <c r="O6" i="5"/>
  <c r="P6" i="5" s="1"/>
  <c r="B7" i="5"/>
  <c r="C7" i="5"/>
  <c r="D7" i="5"/>
  <c r="E7" i="5"/>
  <c r="O7" i="5"/>
  <c r="P7" i="5" s="1"/>
  <c r="B8" i="5"/>
  <c r="C8" i="5"/>
  <c r="I8" i="5"/>
  <c r="J8" i="5"/>
  <c r="K8" i="5"/>
  <c r="L8" i="5"/>
  <c r="M8" i="5"/>
  <c r="N8" i="5"/>
  <c r="O11" i="5"/>
  <c r="P11" i="5" s="1"/>
  <c r="O12" i="5"/>
  <c r="P12" i="5" s="1"/>
  <c r="O13" i="5"/>
  <c r="P13" i="5" s="1"/>
  <c r="B14" i="5"/>
  <c r="B15" i="5" s="1"/>
  <c r="C14" i="5"/>
  <c r="C15" i="5" s="1"/>
  <c r="D14" i="5"/>
  <c r="D15" i="5" s="1"/>
  <c r="E14" i="5"/>
  <c r="E15" i="5" s="1"/>
  <c r="O14" i="5"/>
  <c r="P14" i="5" s="1"/>
  <c r="O15" i="5"/>
  <c r="P15" i="5" s="1"/>
  <c r="B16" i="5"/>
  <c r="C16" i="5"/>
  <c r="D16" i="5"/>
  <c r="E16" i="5"/>
  <c r="O16" i="5"/>
  <c r="P16" i="5" s="1"/>
  <c r="I17" i="5"/>
  <c r="J17" i="5"/>
  <c r="K17" i="5"/>
  <c r="L17" i="5"/>
  <c r="M17" i="5"/>
  <c r="N17" i="5"/>
  <c r="B30" i="5"/>
  <c r="B33" i="5" s="1"/>
  <c r="C30" i="5"/>
  <c r="D30" i="5"/>
  <c r="D33" i="5" s="1"/>
  <c r="E30" i="5"/>
  <c r="H30" i="5"/>
  <c r="J30" i="5"/>
  <c r="J33" i="5" s="1"/>
  <c r="K30" i="5"/>
  <c r="L30" i="5"/>
  <c r="L33" i="5" s="1"/>
  <c r="P30" i="5"/>
  <c r="Q30" i="5"/>
  <c r="Q33" i="5" s="1"/>
  <c r="R30" i="5"/>
  <c r="R33" i="5" s="1"/>
  <c r="S30" i="5"/>
  <c r="V30" i="5"/>
  <c r="V33" i="5" s="1"/>
  <c r="W30" i="5"/>
  <c r="X30" i="5"/>
  <c r="Y30" i="5"/>
  <c r="Y33" i="5" s="1"/>
  <c r="AB30" i="5"/>
  <c r="AC30" i="5"/>
  <c r="AD30" i="5"/>
  <c r="AD33" i="5" s="1"/>
  <c r="AE30" i="5"/>
  <c r="AH30" i="5"/>
  <c r="AH33" i="5" s="1"/>
  <c r="AI30" i="5"/>
  <c r="AJ30" i="5"/>
  <c r="AK30" i="5"/>
  <c r="B31" i="5"/>
  <c r="C31" i="5"/>
  <c r="D31" i="5"/>
  <c r="E31" i="5"/>
  <c r="H31" i="5"/>
  <c r="J31" i="5"/>
  <c r="K31" i="5"/>
  <c r="L31" i="5"/>
  <c r="P31" i="5"/>
  <c r="P34" i="5" s="1"/>
  <c r="Q31" i="5"/>
  <c r="R31" i="5"/>
  <c r="S31" i="5"/>
  <c r="S34" i="5" s="1"/>
  <c r="V31" i="5"/>
  <c r="W31" i="5"/>
  <c r="W34" i="5" s="1"/>
  <c r="X31" i="5"/>
  <c r="X34" i="5" s="1"/>
  <c r="Y31" i="5"/>
  <c r="AB31" i="5"/>
  <c r="AB34" i="5" s="1"/>
  <c r="AC31" i="5"/>
  <c r="AC34" i="5" s="1"/>
  <c r="AD31" i="5"/>
  <c r="AE31" i="5"/>
  <c r="AH31" i="5"/>
  <c r="AI31" i="5"/>
  <c r="AI34" i="5" s="1"/>
  <c r="AJ31" i="5"/>
  <c r="AK31" i="5"/>
  <c r="B32" i="5"/>
  <c r="B34" i="5" s="1"/>
  <c r="C32" i="5"/>
  <c r="D32" i="5"/>
  <c r="D34" i="5" s="1"/>
  <c r="E32" i="5"/>
  <c r="H32" i="5"/>
  <c r="H33" i="5" s="1"/>
  <c r="J32" i="5"/>
  <c r="K32" i="5"/>
  <c r="L32" i="5"/>
  <c r="M32" i="5"/>
  <c r="P32" i="5"/>
  <c r="Q32" i="5"/>
  <c r="Q34" i="5" s="1"/>
  <c r="R32" i="5"/>
  <c r="R34" i="5" s="1"/>
  <c r="S32" i="5"/>
  <c r="V32" i="5"/>
  <c r="W32" i="5"/>
  <c r="W33" i="5" s="1"/>
  <c r="X32" i="5"/>
  <c r="Y32" i="5"/>
  <c r="AB32" i="5"/>
  <c r="AB33" i="5" s="1"/>
  <c r="AC32" i="5"/>
  <c r="AD32" i="5"/>
  <c r="AE32" i="5"/>
  <c r="AE34" i="5" s="1"/>
  <c r="AH32" i="5"/>
  <c r="AI32" i="5"/>
  <c r="AJ32" i="5"/>
  <c r="AJ34" i="5" s="1"/>
  <c r="AK32" i="5"/>
  <c r="AK33" i="5" s="1"/>
  <c r="E33" i="5"/>
  <c r="K33" i="5"/>
  <c r="P33" i="5"/>
  <c r="X33" i="5"/>
  <c r="AC33" i="5"/>
  <c r="AE33" i="5"/>
  <c r="AJ33" i="5"/>
  <c r="C34" i="5"/>
  <c r="E34" i="5"/>
  <c r="H34" i="5"/>
  <c r="J34" i="5"/>
  <c r="K34" i="5"/>
  <c r="V34" i="5"/>
  <c r="Y34" i="5"/>
  <c r="AD34" i="5"/>
  <c r="AH34" i="5"/>
  <c r="B42" i="5"/>
  <c r="C42" i="5"/>
  <c r="C45" i="5" s="1"/>
  <c r="D42" i="5"/>
  <c r="D45" i="5" s="1"/>
  <c r="E42" i="5"/>
  <c r="H42" i="5"/>
  <c r="H45" i="5" s="1"/>
  <c r="J42" i="5"/>
  <c r="K42" i="5"/>
  <c r="L42" i="5"/>
  <c r="P42" i="5"/>
  <c r="Q42" i="5"/>
  <c r="Q45" i="5" s="1"/>
  <c r="R42" i="5"/>
  <c r="S42" i="5"/>
  <c r="S45" i="5" s="1"/>
  <c r="V42" i="5"/>
  <c r="V45" i="5" s="1"/>
  <c r="W42" i="5"/>
  <c r="X42" i="5"/>
  <c r="X45" i="5" s="1"/>
  <c r="Y42" i="5"/>
  <c r="AB42" i="5"/>
  <c r="AB45" i="5" s="1"/>
  <c r="AC42" i="5"/>
  <c r="AD42" i="5"/>
  <c r="AE42" i="5"/>
  <c r="AH42" i="5"/>
  <c r="AI42" i="5"/>
  <c r="AJ42" i="5"/>
  <c r="AJ45" i="5" s="1"/>
  <c r="AK42" i="5"/>
  <c r="B43" i="5"/>
  <c r="B46" i="5" s="1"/>
  <c r="C43" i="5"/>
  <c r="C46" i="5" s="1"/>
  <c r="D43" i="5"/>
  <c r="D46" i="5" s="1"/>
  <c r="E43" i="5"/>
  <c r="H43" i="5"/>
  <c r="J43" i="5"/>
  <c r="J46" i="5" s="1"/>
  <c r="K43" i="5"/>
  <c r="L43" i="5"/>
  <c r="L46" i="5" s="1"/>
  <c r="P43" i="5"/>
  <c r="P46" i="5" s="1"/>
  <c r="Q43" i="5"/>
  <c r="R43" i="5"/>
  <c r="R46" i="5" s="1"/>
  <c r="S43" i="5"/>
  <c r="V43" i="5"/>
  <c r="V46" i="5" s="1"/>
  <c r="W43" i="5"/>
  <c r="X43" i="5"/>
  <c r="Y43" i="5"/>
  <c r="Y46" i="5" s="1"/>
  <c r="AB43" i="5"/>
  <c r="AC43" i="5"/>
  <c r="AC46" i="5" s="1"/>
  <c r="AD43" i="5"/>
  <c r="AD46" i="5" s="1"/>
  <c r="AE43" i="5"/>
  <c r="AH43" i="5"/>
  <c r="AH46" i="5" s="1"/>
  <c r="AI43" i="5"/>
  <c r="AJ43" i="5"/>
  <c r="AJ46" i="5" s="1"/>
  <c r="AK43" i="5"/>
  <c r="B44" i="5"/>
  <c r="C44" i="5"/>
  <c r="D44" i="5"/>
  <c r="E44" i="5"/>
  <c r="E45" i="5" s="1"/>
  <c r="F44" i="5"/>
  <c r="G44" i="5"/>
  <c r="H44" i="5"/>
  <c r="H46" i="5" s="1"/>
  <c r="J44" i="5"/>
  <c r="K44" i="5"/>
  <c r="L44" i="5"/>
  <c r="M44" i="5"/>
  <c r="P44" i="5"/>
  <c r="Q44" i="5"/>
  <c r="R44" i="5"/>
  <c r="S44" i="5"/>
  <c r="S46" i="5" s="1"/>
  <c r="T44" i="5"/>
  <c r="V44" i="5"/>
  <c r="W44" i="5"/>
  <c r="X44" i="5"/>
  <c r="Y44" i="5"/>
  <c r="AB44" i="5"/>
  <c r="AC44" i="5"/>
  <c r="AD44" i="5"/>
  <c r="AE44" i="5"/>
  <c r="AE46" i="5" s="1"/>
  <c r="AH44" i="5"/>
  <c r="AH45" i="5" s="1"/>
  <c r="AI44" i="5"/>
  <c r="AJ44" i="5"/>
  <c r="AK44" i="5"/>
  <c r="AK45" i="5" s="1"/>
  <c r="AL44" i="5"/>
  <c r="B45" i="5"/>
  <c r="J45" i="5"/>
  <c r="L45" i="5"/>
  <c r="P45" i="5"/>
  <c r="R45" i="5"/>
  <c r="W45" i="5"/>
  <c r="Y45" i="5"/>
  <c r="AC45" i="5"/>
  <c r="AD45" i="5"/>
  <c r="AE45" i="5"/>
  <c r="AI45" i="5"/>
  <c r="E46" i="5"/>
  <c r="K46" i="5"/>
  <c r="Q46" i="5"/>
  <c r="W46" i="5"/>
  <c r="X46" i="5"/>
  <c r="AB46" i="5"/>
  <c r="AI46" i="5"/>
  <c r="AK46" i="5"/>
  <c r="B54" i="5"/>
  <c r="B57" i="5" s="1"/>
  <c r="C54" i="5"/>
  <c r="D54" i="5"/>
  <c r="D57" i="5" s="1"/>
  <c r="E54" i="5"/>
  <c r="H54" i="5"/>
  <c r="H57" i="5" s="1"/>
  <c r="J54" i="5"/>
  <c r="K54" i="5"/>
  <c r="L54" i="5"/>
  <c r="L57" i="5" s="1"/>
  <c r="P54" i="5"/>
  <c r="Q54" i="5"/>
  <c r="Q57" i="5" s="1"/>
  <c r="R54" i="5"/>
  <c r="R57" i="5" s="1"/>
  <c r="S54" i="5"/>
  <c r="V54" i="5"/>
  <c r="V57" i="5" s="1"/>
  <c r="W54" i="5"/>
  <c r="X54" i="5"/>
  <c r="X57" i="5" s="1"/>
  <c r="Y54" i="5"/>
  <c r="AB54" i="5"/>
  <c r="AC54" i="5"/>
  <c r="AC57" i="5" s="1"/>
  <c r="AD54" i="5"/>
  <c r="AE54" i="5"/>
  <c r="AE57" i="5" s="1"/>
  <c r="B55" i="5"/>
  <c r="B58" i="5" s="1"/>
  <c r="C55" i="5"/>
  <c r="D55" i="5"/>
  <c r="D58" i="5" s="1"/>
  <c r="E55" i="5"/>
  <c r="H55" i="5"/>
  <c r="H58" i="5" s="1"/>
  <c r="J55" i="5"/>
  <c r="K55" i="5"/>
  <c r="L55" i="5"/>
  <c r="L58" i="5" s="1"/>
  <c r="P55" i="5"/>
  <c r="Q55" i="5"/>
  <c r="Q58" i="5" s="1"/>
  <c r="R55" i="5"/>
  <c r="R58" i="5" s="1"/>
  <c r="S55" i="5"/>
  <c r="V55" i="5"/>
  <c r="V58" i="5" s="1"/>
  <c r="W55" i="5"/>
  <c r="X55" i="5"/>
  <c r="X58" i="5" s="1"/>
  <c r="Y55" i="5"/>
  <c r="AB55" i="5"/>
  <c r="AC55" i="5"/>
  <c r="AC58" i="5" s="1"/>
  <c r="AD55" i="5"/>
  <c r="AE55" i="5"/>
  <c r="AE58" i="5" s="1"/>
  <c r="B56" i="5"/>
  <c r="C56" i="5"/>
  <c r="D56" i="5"/>
  <c r="E56" i="5"/>
  <c r="F56" i="5"/>
  <c r="G56" i="5"/>
  <c r="H56" i="5"/>
  <c r="J56" i="5"/>
  <c r="J57" i="5" s="1"/>
  <c r="K56" i="5"/>
  <c r="L56" i="5"/>
  <c r="M56" i="5"/>
  <c r="P56" i="5"/>
  <c r="Q56" i="5"/>
  <c r="R56" i="5"/>
  <c r="S56" i="5"/>
  <c r="S57" i="5" s="1"/>
  <c r="T56" i="5"/>
  <c r="V56" i="5"/>
  <c r="W56" i="5"/>
  <c r="X56" i="5"/>
  <c r="Y56" i="5"/>
  <c r="AB56" i="5"/>
  <c r="AB57" i="5" s="1"/>
  <c r="AC56" i="5"/>
  <c r="AD56" i="5"/>
  <c r="AD57" i="5" s="1"/>
  <c r="AE56" i="5"/>
  <c r="C57" i="5"/>
  <c r="E57" i="5"/>
  <c r="K57" i="5"/>
  <c r="P57" i="5"/>
  <c r="W57" i="5"/>
  <c r="Y57" i="5"/>
  <c r="C58" i="5"/>
  <c r="E58" i="5"/>
  <c r="K58" i="5"/>
  <c r="P58" i="5"/>
  <c r="W58" i="5"/>
  <c r="Y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J69" i="5" s="1"/>
  <c r="K68" i="5"/>
  <c r="L68" i="5"/>
  <c r="L70" i="5" s="1"/>
  <c r="M68" i="5"/>
  <c r="P68" i="5"/>
  <c r="P69" i="5" s="1"/>
  <c r="Q68" i="5"/>
  <c r="Q70" i="5" s="1"/>
  <c r="R68" i="5"/>
  <c r="R70" i="5" s="1"/>
  <c r="S68" i="5"/>
  <c r="S70" i="5" s="1"/>
  <c r="T68" i="5"/>
  <c r="V68" i="5"/>
  <c r="V70" i="5" s="1"/>
  <c r="W68" i="5"/>
  <c r="W70" i="5" s="1"/>
  <c r="X68" i="5"/>
  <c r="Y68" i="5"/>
  <c r="Y69" i="5" s="1"/>
  <c r="AB68" i="5"/>
  <c r="AB69" i="5" s="1"/>
  <c r="AC68" i="5"/>
  <c r="AC70" i="5" s="1"/>
  <c r="AD68" i="5"/>
  <c r="AD69" i="5" s="1"/>
  <c r="AE68" i="5"/>
  <c r="H69" i="5"/>
  <c r="K69" i="5"/>
  <c r="L69" i="5"/>
  <c r="R69" i="5"/>
  <c r="V69" i="5"/>
  <c r="X69" i="5"/>
  <c r="AC69" i="5"/>
  <c r="AE69" i="5"/>
  <c r="H70" i="5"/>
  <c r="K70" i="5"/>
  <c r="P70" i="5"/>
  <c r="X70" i="5"/>
  <c r="AB70" i="5"/>
  <c r="AE70" i="5"/>
  <c r="H78" i="5"/>
  <c r="J78" i="5"/>
  <c r="K78" i="5"/>
  <c r="L78" i="5"/>
  <c r="P78" i="5"/>
  <c r="Q78" i="5"/>
  <c r="R78" i="5"/>
  <c r="R81" i="5" s="1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J82" i="5" s="1"/>
  <c r="K80" i="5"/>
  <c r="K81" i="5" s="1"/>
  <c r="L80" i="5"/>
  <c r="M80" i="5"/>
  <c r="P80" i="5"/>
  <c r="P82" i="5" s="1"/>
  <c r="Q80" i="5"/>
  <c r="Q82" i="5" s="1"/>
  <c r="R80" i="5"/>
  <c r="R82" i="5" s="1"/>
  <c r="S80" i="5"/>
  <c r="T80" i="5"/>
  <c r="V80" i="5"/>
  <c r="W80" i="5"/>
  <c r="W82" i="5" s="1"/>
  <c r="X80" i="5"/>
  <c r="X81" i="5" s="1"/>
  <c r="Y80" i="5"/>
  <c r="Y82" i="5" s="1"/>
  <c r="AB80" i="5"/>
  <c r="AB81" i="5" s="1"/>
  <c r="AC80" i="5"/>
  <c r="AD80" i="5"/>
  <c r="AD82" i="5" s="1"/>
  <c r="AE80" i="5"/>
  <c r="AE81" i="5" s="1"/>
  <c r="H81" i="5"/>
  <c r="J81" i="5"/>
  <c r="L81" i="5"/>
  <c r="P81" i="5"/>
  <c r="S81" i="5"/>
  <c r="V81" i="5"/>
  <c r="W81" i="5"/>
  <c r="Y81" i="5"/>
  <c r="AC81" i="5"/>
  <c r="AD81" i="5"/>
  <c r="H82" i="5"/>
  <c r="K82" i="5"/>
  <c r="L82" i="5"/>
  <c r="S82" i="5"/>
  <c r="V82" i="5"/>
  <c r="X82" i="5"/>
  <c r="AC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C94" i="5" s="1"/>
  <c r="AD91" i="5"/>
  <c r="AE91" i="5"/>
  <c r="H92" i="5"/>
  <c r="H93" i="5" s="1"/>
  <c r="J92" i="5"/>
  <c r="K92" i="5"/>
  <c r="K94" i="5" s="1"/>
  <c r="L92" i="5"/>
  <c r="M92" i="5"/>
  <c r="P92" i="5"/>
  <c r="P94" i="5" s="1"/>
  <c r="Q92" i="5"/>
  <c r="R92" i="5"/>
  <c r="S92" i="5"/>
  <c r="T92" i="5"/>
  <c r="V92" i="5"/>
  <c r="V93" i="5" s="1"/>
  <c r="W92" i="5"/>
  <c r="W94" i="5" s="1"/>
  <c r="X92" i="5"/>
  <c r="X93" i="5" s="1"/>
  <c r="Y92" i="5"/>
  <c r="AB92" i="5"/>
  <c r="AB94" i="5" s="1"/>
  <c r="AC92" i="5"/>
  <c r="AC93" i="5" s="1"/>
  <c r="AD92" i="5"/>
  <c r="AD94" i="5" s="1"/>
  <c r="AE92" i="5"/>
  <c r="AE94" i="5" s="1"/>
  <c r="J93" i="5"/>
  <c r="L93" i="5"/>
  <c r="P93" i="5"/>
  <c r="Q93" i="5"/>
  <c r="R93" i="5"/>
  <c r="S93" i="5"/>
  <c r="W93" i="5"/>
  <c r="Y93" i="5"/>
  <c r="AD93" i="5"/>
  <c r="H94" i="5"/>
  <c r="J94" i="5"/>
  <c r="L94" i="5"/>
  <c r="Q94" i="5"/>
  <c r="R94" i="5"/>
  <c r="S94" i="5"/>
  <c r="V94" i="5"/>
  <c r="Y94" i="5"/>
  <c r="X94" i="5" l="1"/>
  <c r="AB82" i="5"/>
  <c r="J94" i="7"/>
  <c r="T82" i="7"/>
  <c r="V57" i="4"/>
  <c r="D8" i="4"/>
  <c r="D7" i="4"/>
  <c r="AD70" i="5"/>
  <c r="K45" i="5"/>
  <c r="H70" i="7"/>
  <c r="Q82" i="4"/>
  <c r="AE93" i="5"/>
  <c r="W69" i="5"/>
  <c r="L34" i="5"/>
  <c r="AI33" i="5"/>
  <c r="S33" i="5"/>
  <c r="C33" i="5"/>
  <c r="AE69" i="4"/>
  <c r="B58" i="4"/>
  <c r="B57" i="4"/>
  <c r="AC33" i="4"/>
  <c r="AC34" i="4"/>
  <c r="D33" i="7"/>
  <c r="Q81" i="5"/>
  <c r="Y70" i="5"/>
  <c r="J70" i="5"/>
  <c r="S69" i="5"/>
  <c r="U94" i="7"/>
  <c r="Q70" i="7"/>
  <c r="AG33" i="7"/>
  <c r="Q33" i="7"/>
  <c r="M8" i="7"/>
  <c r="L94" i="4"/>
  <c r="H57" i="7"/>
  <c r="U57" i="7"/>
  <c r="AD58" i="5"/>
  <c r="AB58" i="5"/>
  <c r="J69" i="7"/>
  <c r="Q69" i="5"/>
  <c r="J58" i="5"/>
  <c r="W69" i="7"/>
  <c r="AC57" i="7"/>
  <c r="E58" i="7"/>
  <c r="H57" i="4"/>
  <c r="H58" i="4"/>
  <c r="AB70" i="7"/>
  <c r="N70" i="7"/>
  <c r="T58" i="7"/>
  <c r="K93" i="5"/>
  <c r="J45" i="4"/>
  <c r="AB93" i="5"/>
  <c r="AK34" i="5"/>
  <c r="AI47" i="7"/>
  <c r="E45" i="7"/>
  <c r="H81" i="4"/>
  <c r="E58" i="4"/>
  <c r="E57" i="4"/>
  <c r="S58" i="5"/>
  <c r="O8" i="5"/>
  <c r="H82" i="7"/>
  <c r="P81" i="7"/>
  <c r="T45" i="7"/>
  <c r="AE46" i="4"/>
  <c r="AK45" i="4"/>
  <c r="W45" i="4"/>
  <c r="E45" i="4"/>
  <c r="J4" i="3"/>
  <c r="I4" i="3"/>
  <c r="L3" i="3"/>
  <c r="L8" i="3"/>
  <c r="K3" i="3"/>
  <c r="K8" i="3"/>
  <c r="L5" i="3"/>
  <c r="J3" i="3"/>
  <c r="K5" i="3"/>
  <c r="I3" i="3"/>
  <c r="L7" i="3"/>
  <c r="J5" i="3"/>
  <c r="L2" i="3"/>
  <c r="K7" i="3"/>
  <c r="I5" i="3"/>
  <c r="K2" i="3"/>
  <c r="J7" i="3"/>
  <c r="I7" i="3"/>
  <c r="O17" i="5"/>
</calcChain>
</file>

<file path=xl/sharedStrings.xml><?xml version="1.0" encoding="utf-8"?>
<sst xmlns="http://schemas.openxmlformats.org/spreadsheetml/2006/main" count="4720" uniqueCount="463">
  <si>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</si>
  <si>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</si>
  <si>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</si>
  <si>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</si>
  <si>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</si>
  <si>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</si>
  <si>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</si>
  <si>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</si>
  <si>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</si>
  <si>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</si>
  <si>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</si>
  <si>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</si>
  <si>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</si>
  <si>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</si>
  <si>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</si>
  <si>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</si>
  <si>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</si>
  <si>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</si>
  <si>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</si>
  <si>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</si>
  <si>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</si>
  <si>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</si>
  <si>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</si>
  <si>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</si>
  <si>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</si>
  <si>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</si>
  <si>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</si>
  <si>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</si>
  <si>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</si>
  <si>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</si>
  <si>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</si>
  <si>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</si>
  <si>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</si>
  <si>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</si>
  <si>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</si>
  <si>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</si>
  <si>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</si>
  <si>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</si>
  <si>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</si>
  <si>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</si>
  <si>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</si>
  <si>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</si>
  <si>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</si>
  <si>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</si>
  <si>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</si>
  <si>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</si>
  <si>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</si>
  <si>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</si>
  <si>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</si>
  <si>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</si>
  <si>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</si>
  <si>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</si>
  <si>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</si>
  <si>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</si>
  <si>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</si>
  <si>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</si>
  <si>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</si>
  <si>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</si>
  <si>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</si>
  <si>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</si>
  <si>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</si>
  <si>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</si>
  <si>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</si>
  <si>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</si>
  <si>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</si>
  <si>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</si>
  <si>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</si>
  <si>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</si>
  <si>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</si>
  <si>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</si>
  <si>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</si>
  <si>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</si>
  <si>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</si>
  <si>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</si>
  <si>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</si>
  <si>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</si>
  <si>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</si>
  <si>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</si>
  <si>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</si>
  <si>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</si>
  <si>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</si>
  <si>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</si>
  <si>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</si>
  <si>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</si>
  <si>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</si>
  <si>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</si>
  <si>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</si>
  <si>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</si>
  <si>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</si>
  <si>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</si>
  <si>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</si>
  <si>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</si>
  <si>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</si>
  <si>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</si>
  <si>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</si>
  <si>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</si>
  <si>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</si>
  <si>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</si>
  <si>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</si>
  <si>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</si>
  <si>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</si>
  <si>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</si>
  <si>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</si>
  <si>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</si>
  <si>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</si>
  <si>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</si>
  <si>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</si>
  <si>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</si>
  <si>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</si>
  <si>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</si>
  <si>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</si>
  <si>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</si>
  <si>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</si>
  <si>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</si>
  <si>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</si>
  <si>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</si>
  <si>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</si>
  <si>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</si>
  <si>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</si>
  <si>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</si>
  <si>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</si>
  <si>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</si>
  <si>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</si>
  <si>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</si>
  <si>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</si>
  <si>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</si>
  <si>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</si>
  <si>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</si>
  <si>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</si>
  <si>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</si>
  <si>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</si>
  <si>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</si>
  <si>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</si>
  <si>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</si>
  <si>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</si>
  <si>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</si>
  <si>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</si>
  <si>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</si>
  <si>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</si>
  <si>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</si>
  <si>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</si>
  <si>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</si>
  <si>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</si>
  <si>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</si>
  <si>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</si>
  <si>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</si>
  <si>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</si>
  <si>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</si>
  <si>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</si>
  <si>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</si>
  <si>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</si>
  <si>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</si>
  <si>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</si>
  <si>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</si>
  <si>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</si>
  <si>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</si>
  <si>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</si>
  <si>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</si>
  <si>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</si>
  <si>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</si>
  <si>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</si>
  <si>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</si>
  <si>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</si>
  <si>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</si>
  <si>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</si>
  <si>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</si>
  <si>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</si>
  <si>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</si>
  <si>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</si>
  <si>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</si>
  <si>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</si>
  <si>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</si>
  <si>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</si>
  <si>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</si>
  <si>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</si>
  <si>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</si>
  <si>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</si>
  <si>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</si>
  <si>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</si>
  <si>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</si>
  <si>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</si>
  <si>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</si>
  <si>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</si>
  <si>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</si>
  <si>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</si>
  <si>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</si>
  <si>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</si>
  <si>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</si>
  <si>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</si>
  <si>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</si>
  <si>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</si>
  <si>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</si>
  <si>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</si>
  <si>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</si>
  <si>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</si>
  <si>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</si>
  <si>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</si>
  <si>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</si>
  <si>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</si>
  <si>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</si>
  <si>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</si>
  <si>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</si>
  <si>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</si>
  <si>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</si>
  <si>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</si>
  <si>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</si>
  <si>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</si>
  <si>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</si>
  <si>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</si>
  <si>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</si>
  <si>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</si>
  <si>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</si>
  <si>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</si>
  <si>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</si>
  <si>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</si>
  <si>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</si>
  <si>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</si>
  <si>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</si>
  <si>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</si>
  <si>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</si>
  <si>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</si>
  <si>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</si>
  <si>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</si>
  <si>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</si>
  <si>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</si>
  <si>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</si>
  <si>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</si>
  <si>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</si>
  <si>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</si>
  <si>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</si>
  <si>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</si>
  <si>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</si>
  <si>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</si>
  <si>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</si>
  <si>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</si>
  <si>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</si>
  <si>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</si>
  <si>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</si>
  <si>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</si>
  <si>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</si>
  <si>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</si>
  <si>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</si>
  <si>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</si>
  <si>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</si>
  <si>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</si>
  <si>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</si>
  <si>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</si>
  <si>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</si>
  <si>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</si>
  <si>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</si>
  <si>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</si>
  <si>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</si>
  <si>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</si>
  <si>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</si>
  <si>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</si>
  <si>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</si>
  <si>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</si>
  <si>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</si>
  <si>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</si>
  <si>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</si>
  <si>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</si>
  <si>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</si>
  <si>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</si>
  <si>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</si>
  <si>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</si>
  <si>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</si>
  <si>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</si>
  <si>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</si>
  <si>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</si>
  <si>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</si>
  <si>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</si>
  <si>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</si>
  <si>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</si>
  <si>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</si>
  <si>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</si>
  <si>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</si>
  <si>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</si>
  <si>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</si>
  <si>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</si>
  <si>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</si>
  <si>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</si>
  <si>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</si>
  <si>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</si>
  <si>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</si>
  <si>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</si>
  <si>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</si>
  <si>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</si>
  <si>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</si>
  <si>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</si>
  <si>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</si>
  <si>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</si>
  <si>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</si>
  <si>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</si>
  <si>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</si>
  <si>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</si>
  <si>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</si>
  <si>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</si>
  <si>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</si>
  <si>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</si>
  <si>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</si>
  <si>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</si>
  <si>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</si>
  <si>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</si>
  <si>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</si>
  <si>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</si>
  <si>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</si>
  <si>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</si>
  <si>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</si>
  <si>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</si>
  <si>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</si>
  <si>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</si>
  <si>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</si>
  <si>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</si>
  <si>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</si>
  <si>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</si>
  <si>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</si>
  <si>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</si>
  <si>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</si>
  <si>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</si>
  <si>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</si>
  <si>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</si>
  <si>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</si>
  <si>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</si>
  <si>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</si>
  <si>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</si>
  <si>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</si>
  <si>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</si>
  <si>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</si>
  <si>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</si>
  <si>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</si>
  <si>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</si>
  <si>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</si>
  <si>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</si>
  <si>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</si>
  <si>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</si>
  <si>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</si>
  <si>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</si>
  <si>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</si>
  <si>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</si>
  <si>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</si>
  <si>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</si>
  <si>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</si>
  <si>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</si>
  <si>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</si>
  <si>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</si>
  <si>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</si>
  <si>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</si>
  <si>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</si>
  <si>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</si>
  <si>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</si>
  <si>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</si>
  <si>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</si>
  <si>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</si>
  <si>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</si>
  <si>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</si>
  <si>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</si>
  <si>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</si>
  <si>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</si>
  <si>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</si>
  <si>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</si>
  <si>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</si>
  <si>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</si>
  <si>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</si>
  <si>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</si>
  <si>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</si>
  <si>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</si>
  <si>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</si>
  <si>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</si>
  <si>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</si>
  <si>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</si>
  <si>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</si>
  <si>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</si>
  <si>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</si>
  <si>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</si>
  <si>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</si>
  <si>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</si>
  <si>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</si>
  <si>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</si>
  <si>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</si>
  <si>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</si>
  <si>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</si>
  <si>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</si>
  <si>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</si>
  <si>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</si>
  <si>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</si>
  <si>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</si>
  <si>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</si>
  <si>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</si>
  <si>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</si>
  <si>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</si>
  <si>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</si>
  <si>
    <t>VAUL_storm1a_06_19</t>
  </si>
  <si>
    <t>VAUL_storm1b_06_20</t>
  </si>
  <si>
    <t>VAUL_storm1c_06_22</t>
  </si>
  <si>
    <t>VAUL_storm2_06_28</t>
  </si>
  <si>
    <t>VAUL_storm3_07_09</t>
  </si>
  <si>
    <t>VAUL_storm4_07_12</t>
  </si>
  <si>
    <t>VAUL_storm5_07_26</t>
  </si>
  <si>
    <t>VAUL_storm6a_08_01</t>
  </si>
  <si>
    <t>VAUL_storm6b_08_02</t>
  </si>
  <si>
    <t>VAUL_storm7_08_08</t>
  </si>
  <si>
    <t>VAUL_storm8_08_11</t>
  </si>
  <si>
    <t>VAUL_storm9_08_12</t>
  </si>
  <si>
    <t>VAUL_storm10_08_25</t>
  </si>
  <si>
    <t>VAUL_storm11_08_27</t>
  </si>
  <si>
    <t>VAUL_storm12_09_01</t>
  </si>
  <si>
    <t>VAUL_storm13_09_03</t>
  </si>
  <si>
    <t>VAUL_storm14_09_06</t>
  </si>
  <si>
    <t>POKE_storm1_06_09</t>
  </si>
  <si>
    <t>POKE_storm2_06_12</t>
  </si>
  <si>
    <t>POKE_storm3_06_15</t>
  </si>
  <si>
    <t>POKE_storm4a_06_19</t>
  </si>
  <si>
    <t>POKE_storm4b_06_20</t>
  </si>
  <si>
    <t>POKE_storm4c_06_21</t>
  </si>
  <si>
    <t>POKE_storm5_06_22</t>
  </si>
  <si>
    <t>POKE_storm6_06_29</t>
  </si>
  <si>
    <t>POKE_storm7_07_04</t>
  </si>
  <si>
    <t>POKE_storm8_07_09</t>
  </si>
  <si>
    <t>POKE_storm9_07_12</t>
  </si>
  <si>
    <t>POKE_storm10_07_16</t>
  </si>
  <si>
    <t>POKE_storm11_07_18</t>
  </si>
  <si>
    <t>POKE_storm12_07_20</t>
  </si>
  <si>
    <t>POKE_storm13_07_24</t>
  </si>
  <si>
    <t>POKE_storm14_07_26</t>
  </si>
  <si>
    <t>POKE_storm15_08_02</t>
  </si>
  <si>
    <t>POKE_storm16_08_12</t>
  </si>
  <si>
    <t>POKE_storm17_08_23</t>
  </si>
  <si>
    <t>POKE_storm18_08_25</t>
  </si>
  <si>
    <t>POKE_storm19_08_27</t>
  </si>
  <si>
    <t>POKE_storm20_09_01</t>
  </si>
  <si>
    <t>POKE_storm21_09_03</t>
  </si>
  <si>
    <t>POKE_storm22a_09_07</t>
  </si>
  <si>
    <t>POKE_storm22b_09_09</t>
  </si>
  <si>
    <t>MOOS_storm1_06_20</t>
  </si>
  <si>
    <t>MOOS_storm2_06_28</t>
  </si>
  <si>
    <t>MOOS_storm3_07_18</t>
  </si>
  <si>
    <t>MOOS_storm4_07_20</t>
  </si>
  <si>
    <t>MOOS_storm5_07_26</t>
  </si>
  <si>
    <t>MOOS_storm7a_08_09</t>
  </si>
  <si>
    <t>MOOS_storm7b_08_12</t>
  </si>
  <si>
    <t>MOOS_storm8_09_06</t>
  </si>
  <si>
    <t>MOOS_storm9_09_09</t>
  </si>
  <si>
    <t>CARI_storm1_06_15</t>
  </si>
  <si>
    <t>CARI_storm2a_06_19</t>
  </si>
  <si>
    <t>CARI_storm2b_06_20</t>
  </si>
  <si>
    <t>CARI_storm2c_06_21</t>
  </si>
  <si>
    <t>CARI_storm3_06_23</t>
  </si>
  <si>
    <t>CARI_storm4_07_09</t>
  </si>
  <si>
    <t>CARI_storm5_07_13</t>
  </si>
  <si>
    <t>CARI_storm6_07_24</t>
  </si>
  <si>
    <t>CARI_storm7_07_27</t>
  </si>
  <si>
    <t>CARI_storm8a_08_02</t>
  </si>
  <si>
    <t>CARI_storm8b_08_03</t>
  </si>
  <si>
    <t>CARI_storm9_09_07</t>
  </si>
  <si>
    <t>VAUL_storm1a_07_23</t>
  </si>
  <si>
    <t>VAUL_storm1b_07_27</t>
  </si>
  <si>
    <t>VAUL_storm2_08_05</t>
  </si>
  <si>
    <t>VAUL_storm3_08_08</t>
  </si>
  <si>
    <t>VAUL_storm4a_08_15</t>
  </si>
  <si>
    <t>VAUL_storm4b_08_20</t>
  </si>
  <si>
    <t>VAUL_storm5a_08_23</t>
  </si>
  <si>
    <t>VAUL_storm5b_08_26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</si>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</sst>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0" borderId="0" applyNumberFormat="0" applyBorder="0" applyAlignment="0" applyProtection="0"/>
    <xf numFmtId="0" fontId="18" fillId="12" borderId="0" applyNumberFormat="0" applyBorder="0" applyAlignment="0" applyProtection="0"/>
    <xf numFmtId="0" fontId="18" fillId="31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2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3" borderId="0" applyNumberFormat="0" applyBorder="0" applyAlignment="0" applyProtection="0"/>
    <xf numFmtId="0" fontId="2" fillId="34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20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  <xf numFmtId="0" fontId="0" fillId="38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15" customFormat="1" x14ac:dyDescent="0.2">
      <c r="C26" s="16"/>
      <c r="D26" s="16"/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</row>
    <row r="27" spans="1:21" s="15" customFormat="1" x14ac:dyDescent="0.2">
      <c r="C27" s="16"/>
      <c r="D27" s="16"/>
      <c r="I27" s="15" t="s">
        <v>51</v>
      </c>
      <c r="J27" s="15" t="s">
        <v>52</v>
      </c>
      <c r="K27" s="15">
        <v>2015</v>
      </c>
      <c r="L27" s="15" t="s">
        <v>10</v>
      </c>
      <c r="M27" s="15">
        <v>130</v>
      </c>
      <c r="N27" s="15" t="s">
        <v>53</v>
      </c>
      <c r="O27" s="15" t="s">
        <v>53</v>
      </c>
      <c r="P27" s="15" t="s">
        <v>53</v>
      </c>
      <c r="Q27" s="15" t="s">
        <v>53</v>
      </c>
      <c r="R27" s="15">
        <v>7</v>
      </c>
      <c r="S27" s="15">
        <v>7</v>
      </c>
      <c r="T27" s="15">
        <v>7</v>
      </c>
      <c r="U27" s="15">
        <v>0</v>
      </c>
    </row>
    <row r="28" spans="1:21" s="15" customFormat="1" x14ac:dyDescent="0.2">
      <c r="C28" s="16"/>
      <c r="D28" s="16"/>
      <c r="H28" s="15" t="s">
        <v>54</v>
      </c>
      <c r="I28" s="15">
        <f>R27/M27</f>
        <v>5.3846153846153849E-2</v>
      </c>
      <c r="J28" s="15">
        <f>I28*100</f>
        <v>5.384615384615385</v>
      </c>
    </row>
    <row r="29" spans="1:21" s="15" customFormat="1" x14ac:dyDescent="0.2">
      <c r="C29" s="16"/>
      <c r="D29" s="16"/>
      <c r="H29" s="15" t="s">
        <v>44</v>
      </c>
      <c r="I29" s="15">
        <f>S27/M27</f>
        <v>5.3846153846153849E-2</v>
      </c>
      <c r="J29" s="15">
        <f>I29*100</f>
        <v>5.384615384615385</v>
      </c>
    </row>
    <row r="30" spans="1:21" s="15" customFormat="1" x14ac:dyDescent="0.2">
      <c r="C30" s="16"/>
      <c r="D30" s="16"/>
      <c r="H30" s="15" t="s">
        <v>45</v>
      </c>
      <c r="I30" s="15">
        <f>T27/M27</f>
        <v>5.3846153846153849E-2</v>
      </c>
      <c r="J30" s="15">
        <f>I30*100</f>
        <v>5.384615384615385</v>
      </c>
    </row>
    <row r="31" spans="1:21" s="15" customFormat="1" x14ac:dyDescent="0.2">
      <c r="C31" s="16"/>
      <c r="D31" s="16"/>
      <c r="H31" s="15" t="s">
        <v>55</v>
      </c>
      <c r="I31" s="15">
        <f>U27/M27</f>
        <v>0</v>
      </c>
      <c r="J31" s="15">
        <f>I31*100</f>
        <v>0</v>
      </c>
    </row>
    <row r="32" spans="1:21" s="15" customFormat="1" x14ac:dyDescent="0.2">
      <c r="C32" s="16"/>
      <c r="D32" s="16"/>
      <c r="I32" s="15" t="s">
        <v>51</v>
      </c>
      <c r="J32" s="15" t="s">
        <v>52</v>
      </c>
      <c r="K32" s="15">
        <v>2015</v>
      </c>
      <c r="L32" s="15" t="s">
        <v>8</v>
      </c>
      <c r="M32" s="15">
        <v>130</v>
      </c>
      <c r="N32" s="15" t="s">
        <v>56</v>
      </c>
      <c r="O32" s="15" t="s">
        <v>56</v>
      </c>
      <c r="P32" s="15" t="s">
        <v>56</v>
      </c>
      <c r="Q32" s="15" t="s">
        <v>56</v>
      </c>
      <c r="R32" s="15">
        <v>0</v>
      </c>
      <c r="S32" s="15">
        <v>0</v>
      </c>
      <c r="T32" s="15">
        <v>0</v>
      </c>
      <c r="U32" s="15">
        <v>0</v>
      </c>
    </row>
    <row r="33" spans="1:21" s="15" customFormat="1" x14ac:dyDescent="0.2">
      <c r="C33" s="16"/>
      <c r="D33" s="16"/>
      <c r="H33" s="15" t="s">
        <v>54</v>
      </c>
      <c r="I33" s="15">
        <f>R32/M32</f>
        <v>0</v>
      </c>
      <c r="J33" s="15">
        <f>I33*100</f>
        <v>0</v>
      </c>
    </row>
    <row r="34" spans="1:21" s="15" customFormat="1" x14ac:dyDescent="0.2">
      <c r="C34" s="16"/>
      <c r="D34" s="16"/>
      <c r="H34" s="15" t="s">
        <v>44</v>
      </c>
      <c r="I34" s="15">
        <f>S32/M32</f>
        <v>0</v>
      </c>
      <c r="J34" s="15">
        <f>I34*100</f>
        <v>0</v>
      </c>
    </row>
    <row r="35" spans="1:21" s="15" customFormat="1" x14ac:dyDescent="0.2">
      <c r="C35" s="16"/>
      <c r="D35" s="16"/>
      <c r="H35" s="15" t="s">
        <v>45</v>
      </c>
      <c r="I35" s="15">
        <f>T32/M32</f>
        <v>0</v>
      </c>
      <c r="J35" s="15">
        <f>I35*100</f>
        <v>0</v>
      </c>
    </row>
    <row r="36" spans="1:21" s="15" customFormat="1" x14ac:dyDescent="0.2">
      <c r="C36" s="16"/>
      <c r="D36" s="16"/>
      <c r="H36" s="15" t="s">
        <v>55</v>
      </c>
      <c r="I36" s="15">
        <f>U32/130</f>
        <v>0</v>
      </c>
      <c r="J36" s="15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9" customFormat="1" x14ac:dyDescent="0.2">
      <c r="K53" s="9">
        <v>2019</v>
      </c>
      <c r="L53" s="9" t="s">
        <v>13</v>
      </c>
      <c r="M53" s="9">
        <v>158</v>
      </c>
      <c r="N53" s="9" t="s">
        <v>56</v>
      </c>
      <c r="O53" s="9" t="s">
        <v>56</v>
      </c>
      <c r="P53" s="9" t="s">
        <v>56</v>
      </c>
      <c r="Q53" s="9" t="s">
        <v>56</v>
      </c>
      <c r="R53" s="9">
        <v>0</v>
      </c>
      <c r="S53" s="9">
        <v>0</v>
      </c>
      <c r="T53" s="9">
        <v>0</v>
      </c>
      <c r="U53" s="9">
        <v>0</v>
      </c>
    </row>
    <row r="54" spans="8:21" s="9" customFormat="1" x14ac:dyDescent="0.2">
      <c r="H54" s="9" t="s">
        <v>54</v>
      </c>
      <c r="I54" s="9">
        <f>R53/M53</f>
        <v>0</v>
      </c>
      <c r="J54" s="9">
        <f t="shared" si="2"/>
        <v>0</v>
      </c>
    </row>
    <row r="55" spans="8:21" s="9" customFormat="1" x14ac:dyDescent="0.2">
      <c r="H55" s="9" t="s">
        <v>44</v>
      </c>
      <c r="I55" s="9">
        <f>S53/M53</f>
        <v>0</v>
      </c>
      <c r="J55" s="9">
        <f t="shared" si="2"/>
        <v>0</v>
      </c>
    </row>
    <row r="56" spans="8:21" s="9" customFormat="1" x14ac:dyDescent="0.2">
      <c r="H56" s="9" t="s">
        <v>45</v>
      </c>
      <c r="I56" s="9">
        <f>T53/M53</f>
        <v>0</v>
      </c>
      <c r="J56" s="9">
        <f t="shared" si="2"/>
        <v>0</v>
      </c>
    </row>
    <row r="57" spans="8:21" s="9" customFormat="1" x14ac:dyDescent="0.2">
      <c r="H57" s="9" t="s">
        <v>55</v>
      </c>
      <c r="I57" s="9">
        <v>0</v>
      </c>
      <c r="J57" s="9">
        <v>0</v>
      </c>
    </row>
    <row r="58" spans="8:21" s="9" customFormat="1" x14ac:dyDescent="0.2">
      <c r="K58" s="9">
        <v>2019</v>
      </c>
      <c r="L58" s="9" t="s">
        <v>17</v>
      </c>
      <c r="M58" s="9">
        <v>162</v>
      </c>
      <c r="N58" s="9" t="s">
        <v>66</v>
      </c>
      <c r="O58" s="9" t="s">
        <v>66</v>
      </c>
      <c r="P58" s="9" t="s">
        <v>66</v>
      </c>
      <c r="Q58" s="9" t="s">
        <v>67</v>
      </c>
      <c r="R58" s="9">
        <v>14</v>
      </c>
      <c r="S58" s="9">
        <v>14</v>
      </c>
      <c r="T58" s="9">
        <v>14</v>
      </c>
      <c r="U58" s="9">
        <v>26</v>
      </c>
    </row>
    <row r="59" spans="8:21" s="9" customFormat="1" x14ac:dyDescent="0.2">
      <c r="H59" s="9" t="s">
        <v>54</v>
      </c>
      <c r="I59" s="9">
        <f>R58/M58</f>
        <v>8.6419753086419748E-2</v>
      </c>
      <c r="J59" s="9">
        <f t="shared" si="2"/>
        <v>8.6419753086419746</v>
      </c>
    </row>
    <row r="60" spans="8:21" s="9" customFormat="1" x14ac:dyDescent="0.2">
      <c r="H60" s="9" t="s">
        <v>44</v>
      </c>
      <c r="I60" s="9">
        <f>S58/M58</f>
        <v>8.6419753086419748E-2</v>
      </c>
      <c r="J60" s="9">
        <f t="shared" si="2"/>
        <v>8.6419753086419746</v>
      </c>
    </row>
    <row r="61" spans="8:21" s="9" customFormat="1" x14ac:dyDescent="0.2">
      <c r="H61" s="9" t="s">
        <v>45</v>
      </c>
      <c r="I61" s="9">
        <f>T58/M58</f>
        <v>8.6419753086419748E-2</v>
      </c>
      <c r="J61" s="9">
        <f t="shared" si="2"/>
        <v>8.6419753086419746</v>
      </c>
    </row>
    <row r="62" spans="8:21" s="9" customFormat="1" x14ac:dyDescent="0.2">
      <c r="H62" s="9" t="s">
        <v>55</v>
      </c>
      <c r="I62" s="9">
        <f>U58/M58</f>
        <v>0.16049382716049382</v>
      </c>
      <c r="J62" s="9">
        <f t="shared" si="2"/>
        <v>16.049382716049383</v>
      </c>
    </row>
    <row r="63" spans="8:21" s="9" customFormat="1" x14ac:dyDescent="0.2">
      <c r="K63" s="9">
        <v>2019</v>
      </c>
      <c r="L63" s="9" t="s">
        <v>15</v>
      </c>
      <c r="M63" s="9">
        <v>159</v>
      </c>
      <c r="N63" s="9" t="s">
        <v>68</v>
      </c>
      <c r="O63" s="9" t="s">
        <v>68</v>
      </c>
      <c r="P63" s="9" t="s">
        <v>68</v>
      </c>
      <c r="Q63" s="9" t="s">
        <v>69</v>
      </c>
      <c r="R63" s="9">
        <v>4</v>
      </c>
      <c r="S63" s="9">
        <v>4</v>
      </c>
      <c r="T63" s="9">
        <v>4</v>
      </c>
      <c r="U63" s="9">
        <v>1</v>
      </c>
    </row>
    <row r="64" spans="8:21" s="9" customFormat="1" x14ac:dyDescent="0.2">
      <c r="H64" s="9" t="s">
        <v>54</v>
      </c>
      <c r="I64" s="9">
        <f>R63/M63</f>
        <v>2.5157232704402517E-2</v>
      </c>
      <c r="J64" s="9">
        <f t="shared" si="2"/>
        <v>2.5157232704402519</v>
      </c>
    </row>
    <row r="65" spans="8:21" s="9" customFormat="1" x14ac:dyDescent="0.2">
      <c r="H65" s="9" t="s">
        <v>44</v>
      </c>
      <c r="I65" s="9">
        <f>S63/M63</f>
        <v>2.5157232704402517E-2</v>
      </c>
      <c r="J65" s="9">
        <f t="shared" si="2"/>
        <v>2.5157232704402519</v>
      </c>
    </row>
    <row r="66" spans="8:21" s="9" customFormat="1" x14ac:dyDescent="0.2">
      <c r="H66" s="9" t="s">
        <v>45</v>
      </c>
      <c r="I66" s="9">
        <f>T63/M63</f>
        <v>2.5157232704402517E-2</v>
      </c>
      <c r="J66" s="9">
        <f t="shared" si="2"/>
        <v>2.5157232704402519</v>
      </c>
    </row>
    <row r="67" spans="8:21" s="9" customFormat="1" x14ac:dyDescent="0.2">
      <c r="H67" s="9" t="s">
        <v>55</v>
      </c>
      <c r="I67" s="9">
        <f>U63/M63</f>
        <v>6.2893081761006293E-3</v>
      </c>
      <c r="J67" s="9">
        <f t="shared" si="2"/>
        <v>0.62893081761006298</v>
      </c>
    </row>
    <row r="68" spans="8:21" s="9" customFormat="1" x14ac:dyDescent="0.2">
      <c r="K68" s="9">
        <v>2019</v>
      </c>
      <c r="L68" s="9" t="s">
        <v>10</v>
      </c>
      <c r="M68" s="9">
        <v>165</v>
      </c>
      <c r="N68" s="9" t="s">
        <v>56</v>
      </c>
      <c r="O68" s="9" t="s">
        <v>56</v>
      </c>
      <c r="P68" s="9" t="s">
        <v>56</v>
      </c>
      <c r="Q68" s="9" t="s">
        <v>70</v>
      </c>
      <c r="R68" s="9">
        <v>0</v>
      </c>
      <c r="S68" s="9">
        <v>0</v>
      </c>
      <c r="T68" s="9">
        <v>0</v>
      </c>
      <c r="U68" s="9">
        <v>3</v>
      </c>
    </row>
    <row r="69" spans="8:21" s="9" customFormat="1" x14ac:dyDescent="0.2">
      <c r="H69" s="9" t="s">
        <v>54</v>
      </c>
      <c r="I69" s="9">
        <f>R68/M68</f>
        <v>0</v>
      </c>
      <c r="J69" s="9">
        <f t="shared" si="2"/>
        <v>0</v>
      </c>
    </row>
    <row r="70" spans="8:21" s="9" customFormat="1" x14ac:dyDescent="0.2">
      <c r="H70" s="9" t="s">
        <v>44</v>
      </c>
      <c r="I70" s="9">
        <f>S68/M68</f>
        <v>0</v>
      </c>
      <c r="J70" s="9">
        <f t="shared" si="2"/>
        <v>0</v>
      </c>
    </row>
    <row r="71" spans="8:21" s="9" customFormat="1" x14ac:dyDescent="0.2">
      <c r="H71" s="9" t="s">
        <v>45</v>
      </c>
      <c r="I71" s="9">
        <f>T68/M68</f>
        <v>0</v>
      </c>
      <c r="J71" s="9">
        <f t="shared" si="2"/>
        <v>0</v>
      </c>
    </row>
    <row r="72" spans="8:21" s="9" customFormat="1" x14ac:dyDescent="0.2">
      <c r="H72" s="9" t="s">
        <v>55</v>
      </c>
      <c r="I72" s="9">
        <f>U68/M68</f>
        <v>1.8181818181818181E-2</v>
      </c>
      <c r="J72" s="9">
        <f t="shared" si="2"/>
        <v>1.8181818181818181</v>
      </c>
    </row>
    <row r="73" spans="8:21" s="9" customFormat="1" x14ac:dyDescent="0.2">
      <c r="K73" s="9">
        <v>2019</v>
      </c>
      <c r="L73" s="9" t="s">
        <v>8</v>
      </c>
      <c r="M73" s="9">
        <v>164</v>
      </c>
      <c r="N73" s="9" t="s">
        <v>56</v>
      </c>
      <c r="O73" s="9" t="s">
        <v>56</v>
      </c>
      <c r="P73" s="9" t="s">
        <v>56</v>
      </c>
      <c r="Q73" s="9" t="s">
        <v>56</v>
      </c>
      <c r="R73" s="9">
        <v>0</v>
      </c>
      <c r="S73" s="9">
        <v>0</v>
      </c>
      <c r="T73" s="9">
        <v>0</v>
      </c>
      <c r="U73" s="9">
        <v>0</v>
      </c>
    </row>
    <row r="74" spans="8:21" s="9" customFormat="1" x14ac:dyDescent="0.2">
      <c r="H74" s="9" t="s">
        <v>54</v>
      </c>
      <c r="I74" s="9">
        <f>R73/M73</f>
        <v>0</v>
      </c>
      <c r="J74" s="9">
        <f t="shared" si="2"/>
        <v>0</v>
      </c>
    </row>
    <row r="75" spans="8:21" s="9" customFormat="1" x14ac:dyDescent="0.2">
      <c r="H75" s="9" t="s">
        <v>44</v>
      </c>
      <c r="I75" s="9">
        <f>S73/M73</f>
        <v>0</v>
      </c>
      <c r="J75" s="9">
        <f t="shared" si="2"/>
        <v>0</v>
      </c>
    </row>
    <row r="76" spans="8:21" s="9" customFormat="1" x14ac:dyDescent="0.2">
      <c r="H76" s="9" t="s">
        <v>45</v>
      </c>
      <c r="I76" s="9">
        <f>T73/M73</f>
        <v>0</v>
      </c>
      <c r="J76" s="9">
        <f t="shared" si="2"/>
        <v>0</v>
      </c>
    </row>
    <row r="77" spans="8:21" s="9" customFormat="1" x14ac:dyDescent="0.2">
      <c r="H77" s="9" t="s">
        <v>55</v>
      </c>
      <c r="I77" s="9">
        <v>0</v>
      </c>
      <c r="J77" s="9">
        <v>0</v>
      </c>
    </row>
    <row r="78" spans="8:21" s="9" customFormat="1" x14ac:dyDescent="0.2">
      <c r="K78" s="9">
        <v>2019</v>
      </c>
      <c r="L78" s="9" t="s">
        <v>62</v>
      </c>
      <c r="M78" s="9">
        <v>107</v>
      </c>
      <c r="N78" s="9" t="s">
        <v>56</v>
      </c>
      <c r="O78" s="9" t="s">
        <v>56</v>
      </c>
      <c r="P78" s="9" t="s">
        <v>56</v>
      </c>
      <c r="Q78" s="9" t="s">
        <v>71</v>
      </c>
      <c r="R78" s="9">
        <v>0</v>
      </c>
      <c r="S78" s="9">
        <v>0</v>
      </c>
      <c r="T78" s="9">
        <v>0</v>
      </c>
      <c r="U78" s="9">
        <v>4</v>
      </c>
    </row>
    <row r="79" spans="8:21" s="9" customFormat="1" x14ac:dyDescent="0.2">
      <c r="H79" s="9" t="s">
        <v>54</v>
      </c>
      <c r="I79" s="9">
        <f>R78/M78</f>
        <v>0</v>
      </c>
      <c r="J79" s="9">
        <f>I79*100</f>
        <v>0</v>
      </c>
    </row>
    <row r="80" spans="8:21" s="9" customFormat="1" x14ac:dyDescent="0.2">
      <c r="H80" s="9" t="s">
        <v>44</v>
      </c>
      <c r="I80" s="9">
        <f>S78/M78</f>
        <v>0</v>
      </c>
      <c r="J80" s="9">
        <f>I80*100</f>
        <v>0</v>
      </c>
    </row>
    <row r="81" spans="8:21" s="9" customFormat="1" x14ac:dyDescent="0.2">
      <c r="H81" s="9" t="s">
        <v>45</v>
      </c>
      <c r="I81" s="9">
        <f>T78/M78</f>
        <v>0</v>
      </c>
      <c r="J81" s="9">
        <f>I81*100</f>
        <v>0</v>
      </c>
    </row>
    <row r="82" spans="8:21" s="9" customFormat="1" x14ac:dyDescent="0.2">
      <c r="H82" s="9" t="s">
        <v>55</v>
      </c>
      <c r="I82" s="9">
        <f>U78/M78</f>
        <v>3.7383177570093455E-2</v>
      </c>
      <c r="J82" s="9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9" customFormat="1" x14ac:dyDescent="0.2">
      <c r="K113" s="9">
        <v>2021</v>
      </c>
      <c r="L113" s="9" t="s">
        <v>13</v>
      </c>
      <c r="M113" s="9">
        <v>146</v>
      </c>
      <c r="N113" s="9" t="s">
        <v>75</v>
      </c>
      <c r="O113" s="9" t="s">
        <v>75</v>
      </c>
      <c r="P113" s="9" t="s">
        <v>75</v>
      </c>
      <c r="Q113" s="9" t="s">
        <v>76</v>
      </c>
      <c r="R113" s="9">
        <v>26</v>
      </c>
      <c r="S113" s="9">
        <v>26</v>
      </c>
      <c r="T113" s="9">
        <v>26</v>
      </c>
      <c r="U113" s="9">
        <v>5</v>
      </c>
    </row>
    <row r="114" spans="8:21" s="9" customFormat="1" x14ac:dyDescent="0.2">
      <c r="H114" s="9" t="s">
        <v>54</v>
      </c>
      <c r="I114" s="9">
        <f>R113/M113</f>
        <v>0.17808219178082191</v>
      </c>
      <c r="J114" s="9">
        <f t="shared" si="2"/>
        <v>17.80821917808219</v>
      </c>
    </row>
    <row r="115" spans="8:21" s="9" customFormat="1" x14ac:dyDescent="0.2">
      <c r="H115" s="9" t="s">
        <v>44</v>
      </c>
      <c r="I115" s="9">
        <f>S113/M113</f>
        <v>0.17808219178082191</v>
      </c>
      <c r="J115" s="9">
        <f t="shared" si="2"/>
        <v>17.80821917808219</v>
      </c>
    </row>
    <row r="116" spans="8:21" s="9" customFormat="1" x14ac:dyDescent="0.2">
      <c r="H116" s="9" t="s">
        <v>45</v>
      </c>
      <c r="I116" s="9">
        <f>T113/M113</f>
        <v>0.17808219178082191</v>
      </c>
      <c r="J116" s="9">
        <f t="shared" si="2"/>
        <v>17.80821917808219</v>
      </c>
    </row>
    <row r="117" spans="8:21" s="9" customFormat="1" x14ac:dyDescent="0.2">
      <c r="H117" s="9" t="s">
        <v>55</v>
      </c>
      <c r="I117" s="9">
        <f>U113/M113</f>
        <v>3.4246575342465752E-2</v>
      </c>
      <c r="J117" s="9">
        <f t="shared" si="2"/>
        <v>3.4246575342465753</v>
      </c>
    </row>
    <row r="118" spans="8:21" s="9" customFormat="1" x14ac:dyDescent="0.2">
      <c r="K118" s="9">
        <v>2021</v>
      </c>
      <c r="L118" s="9" t="s">
        <v>17</v>
      </c>
      <c r="M118" s="9">
        <v>146</v>
      </c>
      <c r="N118" s="9" t="s">
        <v>77</v>
      </c>
      <c r="O118" s="9" t="s">
        <v>77</v>
      </c>
      <c r="P118" s="9" t="s">
        <v>77</v>
      </c>
      <c r="R118" s="9">
        <v>15</v>
      </c>
      <c r="S118" s="9">
        <v>15</v>
      </c>
      <c r="T118" s="9">
        <v>15</v>
      </c>
      <c r="U118" s="9">
        <v>38</v>
      </c>
    </row>
    <row r="119" spans="8:21" s="9" customFormat="1" x14ac:dyDescent="0.2">
      <c r="H119" s="9" t="s">
        <v>54</v>
      </c>
      <c r="I119" s="9">
        <f>R118/M118</f>
        <v>0.10273972602739725</v>
      </c>
      <c r="J119" s="9">
        <f t="shared" si="2"/>
        <v>10.273972602739725</v>
      </c>
    </row>
    <row r="120" spans="8:21" s="9" customFormat="1" x14ac:dyDescent="0.2">
      <c r="H120" s="9" t="s">
        <v>44</v>
      </c>
      <c r="I120" s="9">
        <f>S118/M118</f>
        <v>0.10273972602739725</v>
      </c>
      <c r="J120" s="9">
        <f t="shared" si="2"/>
        <v>10.273972602739725</v>
      </c>
    </row>
    <row r="121" spans="8:21" s="9" customFormat="1" x14ac:dyDescent="0.2">
      <c r="H121" s="9" t="s">
        <v>45</v>
      </c>
      <c r="I121" s="9">
        <f>T118/M118</f>
        <v>0.10273972602739725</v>
      </c>
      <c r="J121" s="9">
        <f t="shared" si="2"/>
        <v>10.273972602739725</v>
      </c>
    </row>
    <row r="122" spans="8:21" s="9" customFormat="1" x14ac:dyDescent="0.2">
      <c r="H122" s="9" t="s">
        <v>55</v>
      </c>
      <c r="I122" s="9">
        <f>U118/M118</f>
        <v>0.26027397260273971</v>
      </c>
      <c r="J122" s="9">
        <f t="shared" si="2"/>
        <v>26.027397260273972</v>
      </c>
    </row>
    <row r="123" spans="8:21" s="9" customFormat="1" x14ac:dyDescent="0.2">
      <c r="K123" s="9">
        <v>2021</v>
      </c>
      <c r="L123" s="9" t="s">
        <v>15</v>
      </c>
      <c r="M123" s="9">
        <v>139</v>
      </c>
      <c r="N123" s="9" t="s">
        <v>78</v>
      </c>
      <c r="O123" s="9" t="s">
        <v>78</v>
      </c>
      <c r="P123" s="9" t="s">
        <v>78</v>
      </c>
      <c r="R123" s="9">
        <v>14</v>
      </c>
      <c r="S123" s="9">
        <v>14</v>
      </c>
      <c r="T123" s="9">
        <v>14</v>
      </c>
      <c r="U123" s="9">
        <v>45</v>
      </c>
    </row>
    <row r="124" spans="8:21" s="9" customFormat="1" x14ac:dyDescent="0.2">
      <c r="H124" s="9" t="s">
        <v>54</v>
      </c>
      <c r="I124" s="9">
        <f>R123/M123</f>
        <v>0.10071942446043165</v>
      </c>
      <c r="J124" s="9">
        <f t="shared" si="2"/>
        <v>10.071942446043165</v>
      </c>
    </row>
    <row r="125" spans="8:21" s="9" customFormat="1" x14ac:dyDescent="0.2">
      <c r="H125" s="9" t="s">
        <v>44</v>
      </c>
      <c r="I125" s="9">
        <f>S123/M123</f>
        <v>0.10071942446043165</v>
      </c>
      <c r="J125" s="9">
        <f t="shared" si="2"/>
        <v>10.071942446043165</v>
      </c>
    </row>
    <row r="126" spans="8:21" s="9" customFormat="1" x14ac:dyDescent="0.2">
      <c r="H126" s="9" t="s">
        <v>45</v>
      </c>
      <c r="I126" s="9">
        <f>T123/M123</f>
        <v>0.10071942446043165</v>
      </c>
      <c r="J126" s="9">
        <f t="shared" si="2"/>
        <v>10.071942446043165</v>
      </c>
    </row>
    <row r="127" spans="8:21" s="9" customFormat="1" x14ac:dyDescent="0.2">
      <c r="H127" s="9" t="s">
        <v>55</v>
      </c>
      <c r="I127" s="9">
        <f>U123/M123</f>
        <v>0.32374100719424459</v>
      </c>
      <c r="J127" s="9">
        <f t="shared" si="2"/>
        <v>32.374100719424462</v>
      </c>
    </row>
    <row r="128" spans="8:21" s="9" customFormat="1" x14ac:dyDescent="0.2">
      <c r="K128" s="9">
        <v>2021</v>
      </c>
      <c r="L128" s="9" t="s">
        <v>10</v>
      </c>
      <c r="M128" s="9">
        <v>146</v>
      </c>
      <c r="N128" s="9" t="s">
        <v>56</v>
      </c>
      <c r="O128" s="9" t="s">
        <v>56</v>
      </c>
      <c r="P128" s="9" t="s">
        <v>56</v>
      </c>
      <c r="R128" s="9">
        <v>0</v>
      </c>
      <c r="S128" s="9">
        <v>0</v>
      </c>
      <c r="T128" s="9">
        <v>0</v>
      </c>
      <c r="U128" s="9">
        <v>70</v>
      </c>
    </row>
    <row r="129" spans="8:21" s="9" customFormat="1" x14ac:dyDescent="0.2">
      <c r="H129" s="9" t="s">
        <v>54</v>
      </c>
      <c r="I129" s="9">
        <f>R128/M128</f>
        <v>0</v>
      </c>
      <c r="J129" s="9">
        <f t="shared" si="2"/>
        <v>0</v>
      </c>
    </row>
    <row r="130" spans="8:21" s="9" customFormat="1" x14ac:dyDescent="0.2">
      <c r="H130" s="9" t="s">
        <v>44</v>
      </c>
      <c r="I130" s="9">
        <f>S128/M128</f>
        <v>0</v>
      </c>
      <c r="J130" s="9">
        <f t="shared" si="2"/>
        <v>0</v>
      </c>
    </row>
    <row r="131" spans="8:21" s="9" customFormat="1" x14ac:dyDescent="0.2">
      <c r="H131" s="9" t="s">
        <v>45</v>
      </c>
      <c r="I131" s="9">
        <f>T128/M128</f>
        <v>0</v>
      </c>
      <c r="J131" s="9">
        <f t="shared" si="2"/>
        <v>0</v>
      </c>
    </row>
    <row r="132" spans="8:21" s="9" customFormat="1" x14ac:dyDescent="0.2">
      <c r="H132" s="9" t="s">
        <v>55</v>
      </c>
      <c r="I132" s="9">
        <f>U128/M128</f>
        <v>0.47945205479452052</v>
      </c>
      <c r="J132" s="9">
        <f t="shared" si="2"/>
        <v>47.945205479452049</v>
      </c>
    </row>
    <row r="133" spans="8:21" s="9" customFormat="1" x14ac:dyDescent="0.2">
      <c r="K133" s="9">
        <v>2021</v>
      </c>
      <c r="L133" s="9" t="s">
        <v>8</v>
      </c>
      <c r="M133" s="9">
        <v>145</v>
      </c>
      <c r="N133" s="9" t="s">
        <v>79</v>
      </c>
      <c r="O133" s="9" t="s">
        <v>79</v>
      </c>
      <c r="P133" s="9" t="s">
        <v>79</v>
      </c>
      <c r="R133" s="9">
        <v>23</v>
      </c>
      <c r="S133" s="9">
        <v>23</v>
      </c>
      <c r="T133" s="9">
        <v>23</v>
      </c>
      <c r="U133" s="9">
        <v>0</v>
      </c>
    </row>
    <row r="134" spans="8:21" s="9" customFormat="1" x14ac:dyDescent="0.2">
      <c r="H134" s="9" t="s">
        <v>54</v>
      </c>
      <c r="I134" s="9">
        <f>R133/M133</f>
        <v>0.15862068965517243</v>
      </c>
      <c r="J134" s="9">
        <f t="shared" si="2"/>
        <v>15.862068965517242</v>
      </c>
    </row>
    <row r="135" spans="8:21" s="9" customFormat="1" x14ac:dyDescent="0.2">
      <c r="H135" s="9" t="s">
        <v>44</v>
      </c>
      <c r="I135" s="9">
        <f>S133/M133</f>
        <v>0.15862068965517243</v>
      </c>
      <c r="J135" s="9">
        <f>I135*100</f>
        <v>15.862068965517242</v>
      </c>
    </row>
    <row r="136" spans="8:21" s="9" customFormat="1" x14ac:dyDescent="0.2">
      <c r="H136" s="9" t="s">
        <v>45</v>
      </c>
      <c r="I136" s="9">
        <f>T133/M133</f>
        <v>0.15862068965517243</v>
      </c>
      <c r="J136" s="9">
        <f>I136*100</f>
        <v>15.862068965517242</v>
      </c>
    </row>
    <row r="137" spans="8:21" s="9" customFormat="1" x14ac:dyDescent="0.2">
      <c r="H137" s="9" t="s">
        <v>55</v>
      </c>
      <c r="I137" s="9">
        <v>0</v>
      </c>
      <c r="J137" s="9">
        <v>0</v>
      </c>
    </row>
    <row r="138" spans="8:21" s="9" customFormat="1" x14ac:dyDescent="0.2">
      <c r="K138" s="9">
        <v>2021</v>
      </c>
      <c r="L138" s="9" t="s">
        <v>62</v>
      </c>
      <c r="M138" s="9">
        <v>107</v>
      </c>
      <c r="N138" s="9" t="s">
        <v>56</v>
      </c>
      <c r="O138" s="9" t="s">
        <v>56</v>
      </c>
      <c r="P138" s="9" t="s">
        <v>56</v>
      </c>
      <c r="Q138" s="9" t="s">
        <v>80</v>
      </c>
      <c r="R138" s="9">
        <v>0</v>
      </c>
      <c r="S138" s="9">
        <v>0</v>
      </c>
      <c r="T138" s="9">
        <v>0</v>
      </c>
      <c r="U138" s="9">
        <v>7</v>
      </c>
    </row>
    <row r="139" spans="8:21" s="9" customFormat="1" x14ac:dyDescent="0.2">
      <c r="H139" s="9" t="s">
        <v>54</v>
      </c>
      <c r="I139" s="9">
        <f>R138/M138</f>
        <v>0</v>
      </c>
      <c r="J139" s="9">
        <f>I139*100</f>
        <v>0</v>
      </c>
    </row>
    <row r="140" spans="8:21" s="9" customFormat="1" x14ac:dyDescent="0.2">
      <c r="H140" s="9" t="s">
        <v>44</v>
      </c>
      <c r="I140" s="9">
        <f>S138/M138</f>
        <v>0</v>
      </c>
      <c r="J140" s="9">
        <f>I140*100</f>
        <v>0</v>
      </c>
    </row>
    <row r="141" spans="8:21" s="9" customFormat="1" x14ac:dyDescent="0.2">
      <c r="H141" s="9" t="s">
        <v>45</v>
      </c>
      <c r="I141" s="9">
        <f>T138/M138</f>
        <v>0</v>
      </c>
      <c r="J141" s="9">
        <f>I141*100</f>
        <v>0</v>
      </c>
    </row>
    <row r="142" spans="8:21" s="9" customFormat="1" x14ac:dyDescent="0.2">
      <c r="H142" s="9" t="s">
        <v>55</v>
      </c>
      <c r="I142" s="9">
        <f>U138/M138</f>
        <v>6.5420560747663545E-2</v>
      </c>
      <c r="J142" s="9">
        <f>I142*100</f>
        <v>6.5420560747663545</v>
      </c>
    </row>
    <row r="143" spans="8:21" s="14" customFormat="1" x14ac:dyDescent="0.2">
      <c r="K143" s="14">
        <v>2022</v>
      </c>
      <c r="L143" s="14" t="s">
        <v>13</v>
      </c>
      <c r="M143" s="14">
        <v>151</v>
      </c>
      <c r="N143" s="14" t="s">
        <v>81</v>
      </c>
      <c r="O143" s="14" t="s">
        <v>81</v>
      </c>
      <c r="P143" s="14" t="s">
        <v>82</v>
      </c>
      <c r="Q143" s="14" t="s">
        <v>56</v>
      </c>
      <c r="R143" s="14">
        <v>2</v>
      </c>
      <c r="S143" s="14">
        <v>2</v>
      </c>
      <c r="T143" s="14">
        <v>43</v>
      </c>
      <c r="U143" s="14">
        <v>0</v>
      </c>
    </row>
    <row r="144" spans="8:21" s="14" customFormat="1" x14ac:dyDescent="0.2">
      <c r="H144" s="14" t="s">
        <v>54</v>
      </c>
      <c r="I144" s="14">
        <f>R143/M143</f>
        <v>1.3245033112582781E-2</v>
      </c>
      <c r="J144" s="14">
        <f>I144*100</f>
        <v>1.3245033112582782</v>
      </c>
    </row>
    <row r="145" spans="8:21" s="14" customFormat="1" x14ac:dyDescent="0.2">
      <c r="H145" s="14" t="s">
        <v>44</v>
      </c>
      <c r="I145" s="14">
        <f>S143/M143</f>
        <v>1.3245033112582781E-2</v>
      </c>
      <c r="J145" s="14">
        <f>I145*100</f>
        <v>1.3245033112582782</v>
      </c>
    </row>
    <row r="146" spans="8:21" s="14" customFormat="1" x14ac:dyDescent="0.2">
      <c r="H146" s="14" t="s">
        <v>45</v>
      </c>
      <c r="I146" s="14">
        <f>T143/M143</f>
        <v>0.28476821192052981</v>
      </c>
      <c r="J146" s="14">
        <f>I146*100</f>
        <v>28.476821192052981</v>
      </c>
    </row>
    <row r="147" spans="8:21" s="14" customFormat="1" x14ac:dyDescent="0.2">
      <c r="H147" s="14" t="s">
        <v>55</v>
      </c>
      <c r="I147" s="14">
        <f>U143/M143</f>
        <v>0</v>
      </c>
      <c r="J147" s="14">
        <f>I147*100</f>
        <v>0</v>
      </c>
    </row>
    <row r="148" spans="8:21" s="14" customFormat="1" x14ac:dyDescent="0.2">
      <c r="K148" s="14">
        <v>2022</v>
      </c>
      <c r="L148" s="14" t="s">
        <v>17</v>
      </c>
      <c r="M148" s="14">
        <v>128</v>
      </c>
      <c r="N148" s="14" t="s">
        <v>56</v>
      </c>
      <c r="O148" s="14" t="s">
        <v>56</v>
      </c>
      <c r="P148" s="14" t="s">
        <v>56</v>
      </c>
      <c r="Q148" s="14" t="s">
        <v>56</v>
      </c>
      <c r="R148" s="14">
        <v>0</v>
      </c>
      <c r="S148" s="14">
        <v>0</v>
      </c>
      <c r="T148" s="14">
        <v>0</v>
      </c>
      <c r="U148" s="14">
        <v>0</v>
      </c>
    </row>
    <row r="149" spans="8:21" s="14" customFormat="1" x14ac:dyDescent="0.2">
      <c r="H149" s="14" t="s">
        <v>54</v>
      </c>
      <c r="I149" s="14">
        <f>R148/M148</f>
        <v>0</v>
      </c>
      <c r="J149" s="14">
        <f>I149*100</f>
        <v>0</v>
      </c>
    </row>
    <row r="150" spans="8:21" s="14" customFormat="1" x14ac:dyDescent="0.2">
      <c r="H150" s="14" t="s">
        <v>44</v>
      </c>
      <c r="I150" s="14">
        <f>S148/M148</f>
        <v>0</v>
      </c>
      <c r="J150" s="14">
        <f>I150*100</f>
        <v>0</v>
      </c>
    </row>
    <row r="151" spans="8:21" s="14" customFormat="1" x14ac:dyDescent="0.2">
      <c r="H151" s="14" t="s">
        <v>45</v>
      </c>
      <c r="I151" s="14">
        <f>T148/M148</f>
        <v>0</v>
      </c>
      <c r="J151" s="14">
        <f>I151*100</f>
        <v>0</v>
      </c>
    </row>
    <row r="152" spans="8:21" s="14" customFormat="1" x14ac:dyDescent="0.2">
      <c r="H152" s="14" t="s">
        <v>55</v>
      </c>
      <c r="I152" s="14">
        <f>U148/M148</f>
        <v>0</v>
      </c>
      <c r="J152" s="14">
        <f>I152*100</f>
        <v>0</v>
      </c>
    </row>
    <row r="153" spans="8:21" s="14" customFormat="1" x14ac:dyDescent="0.2">
      <c r="K153" s="14">
        <v>2022</v>
      </c>
      <c r="L153" s="14" t="s">
        <v>15</v>
      </c>
      <c r="M153" s="14">
        <v>132</v>
      </c>
      <c r="N153" s="14" t="s">
        <v>83</v>
      </c>
      <c r="O153" s="14" t="s">
        <v>83</v>
      </c>
      <c r="P153" s="14" t="s">
        <v>83</v>
      </c>
      <c r="Q153" s="14" t="s">
        <v>84</v>
      </c>
      <c r="R153" s="14">
        <v>77</v>
      </c>
      <c r="S153" s="14">
        <v>77</v>
      </c>
      <c r="T153" s="14">
        <v>77</v>
      </c>
      <c r="U153" s="14">
        <v>3</v>
      </c>
    </row>
    <row r="154" spans="8:21" s="14" customFormat="1" x14ac:dyDescent="0.2">
      <c r="H154" s="14" t="s">
        <v>54</v>
      </c>
      <c r="I154" s="14">
        <f>R153/M153</f>
        <v>0.58333333333333337</v>
      </c>
      <c r="J154" s="14">
        <f>I154*100</f>
        <v>58.333333333333336</v>
      </c>
    </row>
    <row r="155" spans="8:21" s="14" customFormat="1" x14ac:dyDescent="0.2">
      <c r="H155" s="14" t="s">
        <v>44</v>
      </c>
      <c r="I155" s="14">
        <f>S153/M153</f>
        <v>0.58333333333333337</v>
      </c>
      <c r="J155" s="14">
        <f>I155*100</f>
        <v>58.333333333333336</v>
      </c>
    </row>
    <row r="156" spans="8:21" s="14" customFormat="1" x14ac:dyDescent="0.2">
      <c r="H156" s="14" t="s">
        <v>45</v>
      </c>
      <c r="I156" s="14">
        <f>T153/M153</f>
        <v>0.58333333333333337</v>
      </c>
      <c r="J156" s="14">
        <f>I156*100</f>
        <v>58.333333333333336</v>
      </c>
    </row>
    <row r="157" spans="8:21" s="14" customFormat="1" x14ac:dyDescent="0.2">
      <c r="H157" s="14" t="s">
        <v>55</v>
      </c>
      <c r="I157" s="14">
        <f>U153/M153</f>
        <v>2.2727272727272728E-2</v>
      </c>
      <c r="J157" s="14">
        <f>I157*100</f>
        <v>2.2727272727272729</v>
      </c>
    </row>
    <row r="158" spans="8:21" s="14" customFormat="1" x14ac:dyDescent="0.2">
      <c r="K158" s="14">
        <v>2022</v>
      </c>
      <c r="L158" s="14" t="s">
        <v>10</v>
      </c>
      <c r="M158" s="14">
        <v>153</v>
      </c>
      <c r="N158" s="14" t="s">
        <v>56</v>
      </c>
      <c r="O158" s="14" t="s">
        <v>56</v>
      </c>
      <c r="P158" s="14" t="s">
        <v>56</v>
      </c>
      <c r="Q158" s="14" t="s">
        <v>85</v>
      </c>
      <c r="R158" s="14">
        <v>0</v>
      </c>
      <c r="S158" s="14">
        <v>0</v>
      </c>
      <c r="T158" s="14">
        <v>0</v>
      </c>
      <c r="U158" s="14">
        <v>6</v>
      </c>
    </row>
    <row r="159" spans="8:21" s="14" customFormat="1" x14ac:dyDescent="0.2">
      <c r="H159" s="14" t="s">
        <v>54</v>
      </c>
      <c r="I159" s="14">
        <f>R158/M158</f>
        <v>0</v>
      </c>
      <c r="J159" s="14">
        <f>I159*100</f>
        <v>0</v>
      </c>
    </row>
    <row r="160" spans="8:21" s="14" customFormat="1" x14ac:dyDescent="0.2">
      <c r="H160" s="14" t="s">
        <v>44</v>
      </c>
      <c r="I160" s="14">
        <f>S158/M158</f>
        <v>0</v>
      </c>
      <c r="J160" s="14">
        <f>I160*100</f>
        <v>0</v>
      </c>
    </row>
    <row r="161" spans="8:21" s="14" customFormat="1" x14ac:dyDescent="0.2">
      <c r="H161" s="14" t="s">
        <v>45</v>
      </c>
      <c r="I161" s="14">
        <f>T158/M158</f>
        <v>0</v>
      </c>
      <c r="J161" s="14">
        <f>I161*100</f>
        <v>0</v>
      </c>
    </row>
    <row r="162" spans="8:21" s="14" customFormat="1" x14ac:dyDescent="0.2">
      <c r="H162" s="14" t="s">
        <v>55</v>
      </c>
      <c r="I162" s="14">
        <f>U158/M158</f>
        <v>3.9215686274509803E-2</v>
      </c>
      <c r="J162" s="14">
        <f>I162*100</f>
        <v>3.9215686274509802</v>
      </c>
    </row>
    <row r="163" spans="8:21" s="14" customFormat="1" x14ac:dyDescent="0.2">
      <c r="K163" s="14">
        <v>2022</v>
      </c>
      <c r="L163" s="14" t="s">
        <v>8</v>
      </c>
      <c r="M163" s="14">
        <v>152</v>
      </c>
      <c r="N163" s="14" t="s">
        <v>86</v>
      </c>
      <c r="O163" s="14" t="s">
        <v>86</v>
      </c>
      <c r="P163" s="14" t="s">
        <v>86</v>
      </c>
      <c r="R163" s="14">
        <v>11</v>
      </c>
      <c r="S163" s="14">
        <v>11</v>
      </c>
      <c r="T163" s="14">
        <v>11</v>
      </c>
      <c r="U163" s="14">
        <v>0</v>
      </c>
    </row>
    <row r="164" spans="8:21" s="14" customFormat="1" x14ac:dyDescent="0.2">
      <c r="H164" s="14" t="s">
        <v>54</v>
      </c>
      <c r="I164" s="14">
        <f>R163/M163</f>
        <v>7.2368421052631582E-2</v>
      </c>
      <c r="J164" s="14">
        <f>I164*100</f>
        <v>7.2368421052631584</v>
      </c>
    </row>
    <row r="165" spans="8:21" s="14" customFormat="1" x14ac:dyDescent="0.2">
      <c r="H165" s="14" t="s">
        <v>44</v>
      </c>
      <c r="I165" s="14">
        <f>S163/M163</f>
        <v>7.2368421052631582E-2</v>
      </c>
      <c r="J165" s="14">
        <f>I165*100</f>
        <v>7.2368421052631584</v>
      </c>
    </row>
    <row r="166" spans="8:21" s="14" customFormat="1" x14ac:dyDescent="0.2">
      <c r="H166" s="14" t="s">
        <v>45</v>
      </c>
      <c r="I166" s="14">
        <f>T163/M163</f>
        <v>7.2368421052631582E-2</v>
      </c>
      <c r="J166" s="14">
        <f>I166*100</f>
        <v>7.2368421052631584</v>
      </c>
    </row>
    <row r="167" spans="8:21" s="14" customFormat="1" x14ac:dyDescent="0.2">
      <c r="H167" s="14" t="s">
        <v>55</v>
      </c>
      <c r="I167" s="14">
        <v>0</v>
      </c>
      <c r="J167" s="14">
        <v>0</v>
      </c>
    </row>
    <row r="168" spans="8:21" s="14" customFormat="1" x14ac:dyDescent="0.2">
      <c r="K168" s="14">
        <v>2022</v>
      </c>
      <c r="L168" s="14" t="s">
        <v>62</v>
      </c>
      <c r="M168" s="14">
        <v>107</v>
      </c>
      <c r="N168" s="14" t="s">
        <v>56</v>
      </c>
      <c r="O168" s="14" t="s">
        <v>56</v>
      </c>
      <c r="P168" s="14" t="s">
        <v>56</v>
      </c>
      <c r="Q168" s="14" t="s">
        <v>56</v>
      </c>
      <c r="R168" s="14">
        <v>0</v>
      </c>
      <c r="S168" s="14">
        <v>0</v>
      </c>
      <c r="T168" s="14">
        <v>0</v>
      </c>
      <c r="U168" s="14">
        <v>0</v>
      </c>
    </row>
    <row r="169" spans="8:21" s="14" customFormat="1" x14ac:dyDescent="0.2">
      <c r="H169" s="14" t="s">
        <v>54</v>
      </c>
      <c r="I169" s="14">
        <f>R168/M168</f>
        <v>0</v>
      </c>
      <c r="J169" s="14">
        <f>I169*100</f>
        <v>0</v>
      </c>
    </row>
    <row r="170" spans="8:21" s="14" customFormat="1" x14ac:dyDescent="0.2">
      <c r="H170" s="14" t="s">
        <v>44</v>
      </c>
      <c r="I170" s="14">
        <f>S168/M168</f>
        <v>0</v>
      </c>
      <c r="J170" s="14">
        <f>I170*100</f>
        <v>0</v>
      </c>
    </row>
    <row r="171" spans="8:21" s="14" customFormat="1" x14ac:dyDescent="0.2">
      <c r="H171" s="14" t="s">
        <v>45</v>
      </c>
      <c r="I171" s="14">
        <f>T168/M168</f>
        <v>0</v>
      </c>
      <c r="J171" s="14">
        <f>I171*100</f>
        <v>0</v>
      </c>
    </row>
    <row r="172" spans="8:21" s="14" customFormat="1" x14ac:dyDescent="0.2">
      <c r="H172" s="14" t="s">
        <v>55</v>
      </c>
      <c r="I172" s="14">
        <f>U168/M168</f>
        <v>0</v>
      </c>
      <c r="J172" s="14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L9" sqref="L9"/>
    </sheetView>
  </sheetViews>
  <sheetFormatPr baseColWidth="10" defaultRowHeight="16" x14ac:dyDescent="0.2"/>
  <cols>
    <col min="6" max="6" width="12.1640625" customWidth="1"/>
  </cols>
  <sheetData>
    <row r="1" spans="1:12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62</v>
      </c>
      <c r="B2">
        <v>2018</v>
      </c>
      <c r="C2">
        <v>76.435333333333304</v>
      </c>
      <c r="D2">
        <v>28.3</v>
      </c>
      <c r="E2">
        <v>67.913333333333298</v>
      </c>
      <c r="F2">
        <v>-1.909</v>
      </c>
      <c r="H2" t="s">
        <v>105</v>
      </c>
      <c r="I2">
        <f>C34/C29</f>
        <v>4.2478114605290713</v>
      </c>
      <c r="J2">
        <f>D34/D29</f>
        <v>0.83983919205157231</v>
      </c>
      <c r="K2">
        <f>E34/E29</f>
        <v>3.3782176532087926</v>
      </c>
      <c r="L2">
        <f>F34/F29</f>
        <v>2.9415479897827082</v>
      </c>
    </row>
    <row r="3" spans="1:12" x14ac:dyDescent="0.2">
      <c r="A3" t="s">
        <v>62</v>
      </c>
      <c r="B3">
        <v>2019</v>
      </c>
      <c r="C3">
        <v>43.35</v>
      </c>
      <c r="D3">
        <v>28.7</v>
      </c>
      <c r="E3">
        <v>87.9881666666667</v>
      </c>
      <c r="F3">
        <v>1.2786666666666699</v>
      </c>
      <c r="H3" t="s">
        <v>106</v>
      </c>
      <c r="I3">
        <f>C34/C24</f>
        <v>6.966537729460172</v>
      </c>
      <c r="J3">
        <f>D34/D24</f>
        <v>0.63278356949201797</v>
      </c>
      <c r="K3">
        <f>E34/E24</f>
        <v>3.7808486983504226</v>
      </c>
      <c r="L3">
        <f>F34/F24</f>
        <v>3.405928921012543</v>
      </c>
    </row>
    <row r="4" spans="1:12" x14ac:dyDescent="0.2">
      <c r="A4" t="s">
        <v>62</v>
      </c>
      <c r="B4">
        <v>2020</v>
      </c>
      <c r="C4">
        <v>68.617666666666693</v>
      </c>
      <c r="D4">
        <v>27</v>
      </c>
      <c r="E4">
        <v>62.741666666666703</v>
      </c>
      <c r="F4">
        <v>0.91249999999999998</v>
      </c>
      <c r="H4" t="s">
        <v>107</v>
      </c>
      <c r="I4">
        <f>C34/C19</f>
        <v>2.0231471542830568</v>
      </c>
      <c r="J4">
        <f>D34/D19</f>
        <v>0.84175852583663557</v>
      </c>
      <c r="K4">
        <f>E34/E19</f>
        <v>3.7828758100355397</v>
      </c>
      <c r="L4">
        <f>F34/F19</f>
        <v>2.0618077560750674</v>
      </c>
    </row>
    <row r="5" spans="1:12" x14ac:dyDescent="0.2">
      <c r="A5" t="s">
        <v>62</v>
      </c>
      <c r="B5">
        <v>2021</v>
      </c>
      <c r="C5">
        <v>40.853666666666697</v>
      </c>
      <c r="D5">
        <v>28.6</v>
      </c>
      <c r="E5">
        <v>82.634252873563199</v>
      </c>
      <c r="F5">
        <v>1.64683333333333</v>
      </c>
      <c r="H5" t="s">
        <v>108</v>
      </c>
      <c r="I5">
        <f>C34/C13</f>
        <v>3.737555401702946</v>
      </c>
      <c r="J5">
        <f>D34/D13</f>
        <v>0.7259157865350444</v>
      </c>
      <c r="K5">
        <f>E34/E13</f>
        <v>5.0737703590374181</v>
      </c>
      <c r="L5">
        <f>F34/F13</f>
        <v>1.2689346864638313</v>
      </c>
    </row>
    <row r="6" spans="1:12" x14ac:dyDescent="0.2">
      <c r="A6" t="s">
        <v>62</v>
      </c>
      <c r="B6">
        <v>2022</v>
      </c>
      <c r="C6">
        <v>43.698333333333302</v>
      </c>
      <c r="D6">
        <v>24.4</v>
      </c>
      <c r="E6">
        <v>84.801000000000002</v>
      </c>
      <c r="F6">
        <v>1.9288333333333301</v>
      </c>
    </row>
    <row r="7" spans="1:12" x14ac:dyDescent="0.2">
      <c r="A7" s="6" t="s">
        <v>62</v>
      </c>
      <c r="B7" s="6" t="s">
        <v>109</v>
      </c>
      <c r="C7" s="6">
        <f>AVERAGE(C2:C6)</f>
        <v>54.591000000000008</v>
      </c>
      <c r="D7" s="6">
        <f>AVERAGE(D2:D6)</f>
        <v>27.4</v>
      </c>
      <c r="E7" s="6">
        <f>AVERAGE(E2:E6)</f>
        <v>77.215683908045975</v>
      </c>
      <c r="F7" s="6">
        <f>AVERAGE(F2:F6)</f>
        <v>0.77156666666666607</v>
      </c>
      <c r="H7" t="s">
        <v>110</v>
      </c>
      <c r="I7">
        <f>C34/C7</f>
        <v>4.4247318587813877</v>
      </c>
      <c r="J7">
        <f>D34/D7</f>
        <v>0.64107830515543351</v>
      </c>
      <c r="K7">
        <f>E34/E7</f>
        <v>5.7524820885524681</v>
      </c>
      <c r="L7">
        <f>F34/F7</f>
        <v>24.762633681176055</v>
      </c>
    </row>
    <row r="8" spans="1:12" x14ac:dyDescent="0.2">
      <c r="A8" t="s">
        <v>8</v>
      </c>
      <c r="B8">
        <v>2018</v>
      </c>
      <c r="C8">
        <v>87.823333333333295</v>
      </c>
      <c r="D8">
        <v>28.635166666666599</v>
      </c>
      <c r="E8">
        <v>78.55</v>
      </c>
      <c r="F8">
        <v>14.1491666666667</v>
      </c>
      <c r="H8" t="s">
        <v>111</v>
      </c>
      <c r="I8">
        <f>C19/((C7+C13+C24+C29)/4)</f>
        <v>2.2659968594012718</v>
      </c>
      <c r="K8">
        <f>E34/((E29+E24+E19+E13+E7)/5)</f>
        <v>4.1813564547092668</v>
      </c>
      <c r="L8">
        <f>F34/((F29+F24+F19+F13+F7)/5)</f>
        <v>2.5680269864532539</v>
      </c>
    </row>
    <row r="9" spans="1:12" x14ac:dyDescent="0.2">
      <c r="A9" t="s">
        <v>8</v>
      </c>
      <c r="B9">
        <v>2019</v>
      </c>
      <c r="C9">
        <v>65.501818181818194</v>
      </c>
      <c r="D9">
        <v>17.308</v>
      </c>
      <c r="E9">
        <v>87.26</v>
      </c>
      <c r="F9">
        <v>23.6204545454545</v>
      </c>
      <c r="H9" t="s">
        <v>112</v>
      </c>
    </row>
    <row r="10" spans="1:12" x14ac:dyDescent="0.2">
      <c r="A10" t="s">
        <v>8</v>
      </c>
      <c r="B10">
        <v>2020</v>
      </c>
      <c r="C10">
        <v>69.085454545454496</v>
      </c>
      <c r="D10">
        <v>30.919218327425199</v>
      </c>
      <c r="E10">
        <v>77.154545454545499</v>
      </c>
      <c r="F10">
        <v>15.340909090909101</v>
      </c>
      <c r="J10" t="e">
        <f>1/J8</f>
        <v>#DIV/0!</v>
      </c>
    </row>
    <row r="11" spans="1:12" x14ac:dyDescent="0.2">
      <c r="A11" t="s">
        <v>8</v>
      </c>
      <c r="B11">
        <v>2021</v>
      </c>
      <c r="C11">
        <v>45.057272727272696</v>
      </c>
      <c r="D11">
        <v>17.6929592230555</v>
      </c>
      <c r="E11">
        <v>97.25</v>
      </c>
      <c r="F11">
        <v>17.157272727272701</v>
      </c>
    </row>
    <row r="12" spans="1:12" x14ac:dyDescent="0.2">
      <c r="A12" t="s">
        <v>8</v>
      </c>
      <c r="B12">
        <v>2022</v>
      </c>
      <c r="C12">
        <v>55.671862221280499</v>
      </c>
      <c r="D12">
        <v>26.433521757948</v>
      </c>
      <c r="E12">
        <v>97.509087272727299</v>
      </c>
      <c r="F12">
        <v>5.0159090909091004</v>
      </c>
    </row>
    <row r="13" spans="1:12" x14ac:dyDescent="0.2">
      <c r="A13" s="6" t="s">
        <v>8</v>
      </c>
      <c r="B13" s="6" t="s">
        <v>109</v>
      </c>
      <c r="C13" s="6">
        <f>AVERAGE(C8:C12)</f>
        <v>64.627948201831842</v>
      </c>
      <c r="D13" s="6">
        <f>AVERAGE(D8:D12)</f>
        <v>24.19777319501906</v>
      </c>
      <c r="E13" s="6">
        <f>AVERAGE(E8:E12)</f>
        <v>87.544726545454552</v>
      </c>
      <c r="F13" s="6">
        <f>AVERAGE(F8:F12)</f>
        <v>15.056742424242421</v>
      </c>
    </row>
    <row r="14" spans="1:12" x14ac:dyDescent="0.2">
      <c r="A14" t="s">
        <v>10</v>
      </c>
      <c r="B14">
        <v>2018</v>
      </c>
      <c r="C14">
        <v>126.19499999999999</v>
      </c>
      <c r="D14">
        <v>25.657222222222199</v>
      </c>
      <c r="E14">
        <v>110.6</v>
      </c>
      <c r="F14">
        <v>6.62</v>
      </c>
    </row>
    <row r="15" spans="1:12" x14ac:dyDescent="0.2">
      <c r="A15" t="s">
        <v>10</v>
      </c>
      <c r="B15">
        <v>2019</v>
      </c>
      <c r="C15">
        <v>108.42090909090901</v>
      </c>
      <c r="D15">
        <v>18.091045590734101</v>
      </c>
      <c r="E15">
        <v>116.8</v>
      </c>
      <c r="F15">
        <v>6.7949999999999999</v>
      </c>
    </row>
    <row r="16" spans="1:12" x14ac:dyDescent="0.2">
      <c r="A16" t="s">
        <v>10</v>
      </c>
      <c r="B16">
        <v>2020</v>
      </c>
      <c r="C16">
        <v>122.10590909090899</v>
      </c>
      <c r="D16">
        <v>22.244218933636098</v>
      </c>
      <c r="E16">
        <v>103.263636363636</v>
      </c>
      <c r="F16">
        <v>20.082727272727301</v>
      </c>
    </row>
    <row r="17" spans="1:6" x14ac:dyDescent="0.2">
      <c r="A17" t="s">
        <v>10</v>
      </c>
      <c r="B17">
        <v>2021</v>
      </c>
      <c r="C17">
        <v>104.65272727272701</v>
      </c>
      <c r="D17">
        <v>19.928571428571399</v>
      </c>
      <c r="E17">
        <v>127.17727272727301</v>
      </c>
      <c r="F17">
        <v>7.7418181818181804</v>
      </c>
    </row>
    <row r="18" spans="1:6" x14ac:dyDescent="0.2">
      <c r="A18" t="s">
        <v>10</v>
      </c>
      <c r="B18">
        <v>2022</v>
      </c>
      <c r="C18">
        <v>135.59274976015499</v>
      </c>
      <c r="D18">
        <v>18.417329985504001</v>
      </c>
      <c r="E18">
        <v>129.254545454545</v>
      </c>
      <c r="F18">
        <v>5.0936363636363602</v>
      </c>
    </row>
    <row r="19" spans="1:6" x14ac:dyDescent="0.2">
      <c r="A19" s="6" t="s">
        <v>10</v>
      </c>
      <c r="B19" s="6" t="s">
        <v>109</v>
      </c>
      <c r="C19" s="6">
        <f>AVERAGE(C14:C18)</f>
        <v>119.39345904294001</v>
      </c>
      <c r="D19" s="6">
        <f>AVERAGE(D14:D18)</f>
        <v>20.867677632133557</v>
      </c>
      <c r="E19" s="6">
        <f>AVERAGE(E14:E18)</f>
        <v>117.4190909090908</v>
      </c>
      <c r="F19" s="6">
        <f>AVERAGE(F14:F18)</f>
        <v>9.2666363636363691</v>
      </c>
    </row>
    <row r="20" spans="1:6" x14ac:dyDescent="0.2">
      <c r="A20" t="s">
        <v>13</v>
      </c>
      <c r="B20">
        <v>2019</v>
      </c>
      <c r="C20">
        <v>33.569090909090903</v>
      </c>
      <c r="D20">
        <v>29.4881635137518</v>
      </c>
      <c r="E20">
        <v>119.027272727273</v>
      </c>
      <c r="F20">
        <v>3.7590909090909101</v>
      </c>
    </row>
    <row r="21" spans="1:6" x14ac:dyDescent="0.2">
      <c r="A21" t="s">
        <v>13</v>
      </c>
      <c r="B21">
        <v>2020</v>
      </c>
      <c r="C21">
        <v>42.3795454545455</v>
      </c>
      <c r="D21">
        <v>29.582878047772802</v>
      </c>
      <c r="E21">
        <v>94.023636363636001</v>
      </c>
      <c r="F21">
        <v>9.4509090909090894</v>
      </c>
    </row>
    <row r="22" spans="1:6" x14ac:dyDescent="0.2">
      <c r="A22" t="s">
        <v>13</v>
      </c>
      <c r="B22">
        <v>2021</v>
      </c>
      <c r="C22">
        <v>21.77</v>
      </c>
      <c r="D22">
        <v>26.238559115184099</v>
      </c>
      <c r="E22">
        <v>126.004545454546</v>
      </c>
      <c r="F22">
        <v>5.8671818181818196</v>
      </c>
    </row>
    <row r="23" spans="1:6" x14ac:dyDescent="0.2">
      <c r="A23" t="s">
        <v>13</v>
      </c>
      <c r="B23">
        <v>2022</v>
      </c>
      <c r="C23">
        <v>40.973233993291799</v>
      </c>
      <c r="D23">
        <v>25.7270722594109</v>
      </c>
      <c r="E23">
        <v>130.87272727272699</v>
      </c>
      <c r="F23">
        <v>3.3613636363636301</v>
      </c>
    </row>
    <row r="24" spans="1:6" x14ac:dyDescent="0.2">
      <c r="A24" s="6" t="s">
        <v>13</v>
      </c>
      <c r="B24" s="6" t="s">
        <v>109</v>
      </c>
      <c r="C24" s="6">
        <f>AVERAGE(C20:C23)</f>
        <v>34.672967589232051</v>
      </c>
      <c r="D24" s="6">
        <f>AVERAGE(D20:D23)</f>
        <v>27.7591682340299</v>
      </c>
      <c r="E24" s="6">
        <f>AVERAGE(E20:E23)</f>
        <v>117.4820454545455</v>
      </c>
      <c r="F24" s="6">
        <f>AVERAGE(F20:F23)</f>
        <v>5.6096363636363629</v>
      </c>
    </row>
    <row r="25" spans="1:6" x14ac:dyDescent="0.2">
      <c r="A25" t="s">
        <v>17</v>
      </c>
      <c r="B25">
        <v>2019</v>
      </c>
      <c r="C25">
        <v>51.166818181818201</v>
      </c>
      <c r="D25">
        <v>12.4531264476896</v>
      </c>
      <c r="E25">
        <v>131.963636363636</v>
      </c>
      <c r="F25">
        <v>6.3804545454545396</v>
      </c>
    </row>
    <row r="26" spans="1:6" x14ac:dyDescent="0.2">
      <c r="A26" t="s">
        <v>17</v>
      </c>
      <c r="B26">
        <v>2020</v>
      </c>
      <c r="C26">
        <v>68.967727272727203</v>
      </c>
      <c r="D26">
        <v>28.161985368056399</v>
      </c>
      <c r="E26">
        <v>114.7</v>
      </c>
      <c r="F26">
        <v>9.9659090909090899</v>
      </c>
    </row>
    <row r="27" spans="1:6" x14ac:dyDescent="0.2">
      <c r="A27" t="s">
        <v>17</v>
      </c>
      <c r="B27">
        <v>2021</v>
      </c>
      <c r="C27">
        <v>55.923636363636398</v>
      </c>
      <c r="D27">
        <v>24.922707709955599</v>
      </c>
      <c r="E27">
        <v>139.245454545455</v>
      </c>
      <c r="F27">
        <v>6.9913636363636398</v>
      </c>
    </row>
    <row r="28" spans="1:6" x14ac:dyDescent="0.2">
      <c r="A28" t="s">
        <v>17</v>
      </c>
      <c r="B28">
        <v>2022</v>
      </c>
      <c r="C28">
        <v>51.400629993253297</v>
      </c>
      <c r="D28">
        <v>18.123651515436599</v>
      </c>
      <c r="E28">
        <v>140.027227272727</v>
      </c>
      <c r="F28">
        <v>2.6431818181818101</v>
      </c>
    </row>
    <row r="29" spans="1:6" x14ac:dyDescent="0.2">
      <c r="A29" s="6" t="s">
        <v>17</v>
      </c>
      <c r="B29" s="6" t="s">
        <v>109</v>
      </c>
      <c r="C29" s="6">
        <f>AVERAGE(C25:C28)</f>
        <v>56.864702952858771</v>
      </c>
      <c r="D29" s="6">
        <f>AVERAGE(D25:D28)</f>
        <v>20.915367760284546</v>
      </c>
      <c r="E29" s="6">
        <f>AVERAGE(E25:E28)</f>
        <v>131.48407954545451</v>
      </c>
      <c r="F29" s="6">
        <f>AVERAGE(F25:F28)</f>
        <v>6.49522727272727</v>
      </c>
    </row>
    <row r="30" spans="1:6" x14ac:dyDescent="0.2">
      <c r="A30" t="s">
        <v>15</v>
      </c>
      <c r="B30">
        <v>2019</v>
      </c>
      <c r="C30">
        <v>214.3</v>
      </c>
      <c r="D30">
        <v>14.9926853412718</v>
      </c>
      <c r="E30">
        <v>418.5</v>
      </c>
      <c r="F30">
        <v>8.5399999999999991</v>
      </c>
    </row>
    <row r="31" spans="1:6" x14ac:dyDescent="0.2">
      <c r="A31" t="s">
        <v>15</v>
      </c>
      <c r="B31">
        <v>2020</v>
      </c>
      <c r="C31">
        <v>227.46727272727301</v>
      </c>
      <c r="D31">
        <v>15.260111218723999</v>
      </c>
      <c r="E31">
        <v>252.45454545454501</v>
      </c>
      <c r="F31">
        <v>18.441818181818199</v>
      </c>
    </row>
    <row r="32" spans="1:6" x14ac:dyDescent="0.2">
      <c r="A32" t="s">
        <v>15</v>
      </c>
      <c r="B32">
        <v>2021</v>
      </c>
      <c r="C32">
        <v>227.01272727272701</v>
      </c>
      <c r="D32">
        <v>23.406811403946701</v>
      </c>
      <c r="E32">
        <v>380.536445454545</v>
      </c>
      <c r="F32">
        <v>19.52</v>
      </c>
    </row>
    <row r="33" spans="1:6" x14ac:dyDescent="0.2">
      <c r="A33" t="s">
        <v>15</v>
      </c>
      <c r="B33">
        <v>2022</v>
      </c>
      <c r="C33">
        <v>297.42214761093902</v>
      </c>
      <c r="D33">
        <v>16.602574281092998</v>
      </c>
      <c r="E33">
        <v>725.23636363636399</v>
      </c>
      <c r="F33">
        <v>29.922272727272698</v>
      </c>
    </row>
    <row r="34" spans="1:6" x14ac:dyDescent="0.2">
      <c r="A34" s="6" t="s">
        <v>15</v>
      </c>
      <c r="B34" s="6" t="s">
        <v>109</v>
      </c>
      <c r="C34" s="6">
        <f>AVERAGE(C30:C33)</f>
        <v>241.55053690273479</v>
      </c>
      <c r="D34" s="6">
        <f>AVERAGE(D30:D33)</f>
        <v>17.565545561258876</v>
      </c>
      <c r="E34" s="6">
        <f>AVERAGE(E30:E33)</f>
        <v>444.18183863636352</v>
      </c>
      <c r="F34" s="6">
        <f>AVERAGE(F30:F33)</f>
        <v>19.106022727272723</v>
      </c>
    </row>
    <row r="36" spans="1:6" x14ac:dyDescent="0.2">
      <c r="A36" t="s">
        <v>113</v>
      </c>
      <c r="C36">
        <f>AVERAGE(C2:C6,C8:C12,C14:C18,C20:C23)</f>
        <v>70.092310872673011</v>
      </c>
      <c r="D36">
        <f>AVERAGE(D2:D6,D8:D12,D14:D18,D20:D23)</f>
        <v>24.91389089852014</v>
      </c>
      <c r="E36">
        <f>AVERAGE(E2:E6,E8:E12,E14:E18,E20:E23)</f>
        <v>98.990825717428336</v>
      </c>
      <c r="F36">
        <f>AVERAGE(F2:F6,F8:F12,F14:F18,F20:F23)</f>
        <v>7.784909090909089</v>
      </c>
    </row>
    <row r="37" spans="1:6" x14ac:dyDescent="0.2">
      <c r="A37" t="s">
        <v>114</v>
      </c>
      <c r="C37">
        <f>AVERAGE(C30:C33,C25:C28)</f>
        <v>149.20761992779677</v>
      </c>
      <c r="D37">
        <f>AVERAGE(D30:D33,D25:D28)</f>
        <v>19.240456660771713</v>
      </c>
      <c r="E37">
        <f>AVERAGE(E30:E33,E25:E28)</f>
        <v>287.83295909090901</v>
      </c>
      <c r="F37">
        <f>AVERAGE(F30:F33,F25:F28)</f>
        <v>12.800624999999998</v>
      </c>
    </row>
    <row r="38" spans="1:6" x14ac:dyDescent="0.2">
      <c r="C38">
        <f>C37/C36</f>
        <v>2.1287302140578812</v>
      </c>
      <c r="D38">
        <f>D37/D36</f>
        <v>0.77227827396139781</v>
      </c>
      <c r="E38">
        <f>E37/E36</f>
        <v>2.9076730798522181</v>
      </c>
      <c r="F38">
        <f>F37/F36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4"/>
  <sheetViews>
    <sheetView workbookViewId="0">
      <selection activeCell="M15" sqref="M15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O11">
        <f>SUM(I11:N11)</f>
        <v>45</v>
      </c>
      <c r="P11">
        <f>O11/6</f>
        <v>7.5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L12">
        <v>11</v>
      </c>
      <c r="O12">
        <f>SUM(I12:N12)</f>
        <v>37</v>
      </c>
      <c r="P12">
        <f>O12/6</f>
        <v>6.166666666666667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L13">
        <v>18</v>
      </c>
      <c r="O13">
        <f>SUM(J13:N13)</f>
        <v>29</v>
      </c>
      <c r="P13">
        <f>O13/4</f>
        <v>7.25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L14">
        <v>13</v>
      </c>
      <c r="M14">
        <v>6</v>
      </c>
      <c r="O14">
        <f>SUM(J14:N14)</f>
        <v>29</v>
      </c>
      <c r="P14">
        <f>O14/4</f>
        <v>7.25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O15">
        <f>SUM(J15:N15)</f>
        <v>24</v>
      </c>
      <c r="P15">
        <f>O15/4</f>
        <v>6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L16">
        <v>11</v>
      </c>
      <c r="O16">
        <f>SUM(J16:N16)</f>
        <v>34</v>
      </c>
      <c r="P16">
        <f>O16/5</f>
        <v>6.8</v>
      </c>
    </row>
    <row r="17" spans="1:37" x14ac:dyDescent="0.2">
      <c r="G17" t="s">
        <v>125</v>
      </c>
      <c r="H17" s="19" t="s">
        <v>126</v>
      </c>
      <c r="I17">
        <f t="shared" ref="I17:O17" si="1">SUM(I11:I16)</f>
        <v>13</v>
      </c>
      <c r="J17">
        <f t="shared" si="1"/>
        <v>34</v>
      </c>
      <c r="K17">
        <f t="shared" si="1"/>
        <v>65</v>
      </c>
      <c r="L17">
        <f t="shared" si="1"/>
        <v>80</v>
      </c>
      <c r="M17">
        <f t="shared" si="1"/>
        <v>6</v>
      </c>
      <c r="N17">
        <f t="shared" si="1"/>
        <v>0</v>
      </c>
      <c r="O17" s="18">
        <f t="shared" si="1"/>
        <v>198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0"/>
  <sheetViews>
    <sheetView tabSelected="1" topLeftCell="A62" workbookViewId="0">
      <selection activeCell="D82" sqref="D82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9.5" bestFit="1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2">
        <v>2015</v>
      </c>
      <c r="B1" s="22" t="s">
        <v>8</v>
      </c>
      <c r="C1" s="22" t="s">
        <v>10</v>
      </c>
      <c r="D1" s="22" t="s">
        <v>174</v>
      </c>
      <c r="E1" s="22" t="s">
        <v>175</v>
      </c>
      <c r="F1" s="22" t="s">
        <v>115</v>
      </c>
      <c r="G1" s="22" t="s">
        <v>176</v>
      </c>
      <c r="H1" s="22" t="s">
        <v>127</v>
      </c>
    </row>
    <row r="2" spans="1:9" x14ac:dyDescent="0.2">
      <c r="B2" s="20" t="s">
        <v>177</v>
      </c>
      <c r="C2" s="20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0" t="s">
        <v>180</v>
      </c>
      <c r="C3" s="20" t="s">
        <v>181</v>
      </c>
    </row>
    <row r="4" spans="1:9" x14ac:dyDescent="0.2">
      <c r="B4" s="20" t="s">
        <v>182</v>
      </c>
      <c r="C4" s="20" t="s">
        <v>183</v>
      </c>
    </row>
    <row r="5" spans="1:9" x14ac:dyDescent="0.2">
      <c r="B5" s="20" t="s">
        <v>184</v>
      </c>
      <c r="C5" s="21" t="s">
        <v>185</v>
      </c>
    </row>
    <row r="6" spans="1:9" x14ac:dyDescent="0.2">
      <c r="B6" s="20" t="s">
        <v>186</v>
      </c>
      <c r="C6" s="20" t="s">
        <v>187</v>
      </c>
    </row>
    <row r="7" spans="1:9" x14ac:dyDescent="0.2">
      <c r="B7" s="21" t="s">
        <v>188</v>
      </c>
      <c r="C7" s="20" t="s">
        <v>189</v>
      </c>
    </row>
    <row r="8" spans="1:9" x14ac:dyDescent="0.2">
      <c r="B8" s="20" t="s">
        <v>190</v>
      </c>
      <c r="C8" s="20" t="s">
        <v>191</v>
      </c>
    </row>
    <row r="9" spans="1:9" x14ac:dyDescent="0.2">
      <c r="B9" s="21" t="s">
        <v>192</v>
      </c>
    </row>
    <row r="10" spans="1:9" x14ac:dyDescent="0.2">
      <c r="B10" s="21" t="s">
        <v>193</v>
      </c>
    </row>
    <row r="11" spans="1:9" x14ac:dyDescent="0.2">
      <c r="B11" s="20" t="s">
        <v>194</v>
      </c>
    </row>
    <row r="13" spans="1:9" x14ac:dyDescent="0.2">
      <c r="A13" s="20">
        <v>2018</v>
      </c>
      <c r="B13" s="20" t="s">
        <v>8</v>
      </c>
      <c r="C13" s="20" t="s">
        <v>10</v>
      </c>
      <c r="D13" s="20" t="s">
        <v>62</v>
      </c>
      <c r="E13" s="20" t="s">
        <v>174</v>
      </c>
      <c r="F13" s="20" t="s">
        <v>175</v>
      </c>
      <c r="G13" s="20" t="s">
        <v>115</v>
      </c>
      <c r="H13" s="20" t="s">
        <v>176</v>
      </c>
      <c r="I13" s="20" t="s">
        <v>127</v>
      </c>
    </row>
    <row r="14" spans="1:9" x14ac:dyDescent="0.2">
      <c r="B14" s="20" t="s">
        <v>195</v>
      </c>
      <c r="C14" s="21" t="s">
        <v>196</v>
      </c>
      <c r="D14" s="20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0" t="s">
        <v>199</v>
      </c>
      <c r="C15" s="20" t="s">
        <v>200</v>
      </c>
      <c r="D15" s="20" t="s">
        <v>201</v>
      </c>
    </row>
    <row r="16" spans="1:9" x14ac:dyDescent="0.2">
      <c r="B16" s="21" t="s">
        <v>202</v>
      </c>
      <c r="C16" s="21" t="s">
        <v>203</v>
      </c>
      <c r="D16" s="20" t="s">
        <v>204</v>
      </c>
    </row>
    <row r="17" spans="1:12" x14ac:dyDescent="0.2">
      <c r="B17" s="20" t="s">
        <v>205</v>
      </c>
      <c r="C17" s="21" t="s">
        <v>206</v>
      </c>
      <c r="D17" s="20" t="s">
        <v>207</v>
      </c>
    </row>
    <row r="18" spans="1:12" x14ac:dyDescent="0.2">
      <c r="B18" s="20" t="s">
        <v>208</v>
      </c>
      <c r="C18" s="20" t="s">
        <v>209</v>
      </c>
      <c r="D18" s="21" t="s">
        <v>210</v>
      </c>
    </row>
    <row r="19" spans="1:12" x14ac:dyDescent="0.2">
      <c r="B19" s="20" t="s">
        <v>211</v>
      </c>
      <c r="C19" s="20" t="s">
        <v>212</v>
      </c>
      <c r="D19" s="20" t="s">
        <v>213</v>
      </c>
    </row>
    <row r="20" spans="1:12" x14ac:dyDescent="0.2">
      <c r="B20" s="20" t="s">
        <v>214</v>
      </c>
      <c r="C20" s="20" t="s">
        <v>215</v>
      </c>
      <c r="D20" s="21" t="s">
        <v>216</v>
      </c>
    </row>
    <row r="21" spans="1:12" x14ac:dyDescent="0.2">
      <c r="B21" s="20" t="s">
        <v>217</v>
      </c>
      <c r="C21" s="20" t="s">
        <v>218</v>
      </c>
      <c r="D21" s="21" t="s">
        <v>219</v>
      </c>
    </row>
    <row r="22" spans="1:12" x14ac:dyDescent="0.2">
      <c r="B22" s="20" t="s">
        <v>220</v>
      </c>
      <c r="C22" s="20" t="s">
        <v>221</v>
      </c>
      <c r="D22" s="20" t="s">
        <v>222</v>
      </c>
    </row>
    <row r="23" spans="1:12" x14ac:dyDescent="0.2">
      <c r="B23" s="20" t="s">
        <v>223</v>
      </c>
      <c r="C23" s="21" t="s">
        <v>224</v>
      </c>
      <c r="D23" s="20" t="s">
        <v>225</v>
      </c>
    </row>
    <row r="24" spans="1:12" x14ac:dyDescent="0.2">
      <c r="B24" s="21" t="s">
        <v>226</v>
      </c>
      <c r="C24" s="20" t="s">
        <v>227</v>
      </c>
      <c r="D24" s="20" t="s">
        <v>228</v>
      </c>
    </row>
    <row r="25" spans="1:12" x14ac:dyDescent="0.2">
      <c r="B25" s="20" t="s">
        <v>229</v>
      </c>
      <c r="C25" s="20" t="s">
        <v>230</v>
      </c>
      <c r="D25" s="20" t="s">
        <v>231</v>
      </c>
    </row>
    <row r="26" spans="1:12" x14ac:dyDescent="0.2">
      <c r="B26" s="20" t="s">
        <v>232</v>
      </c>
      <c r="C26" s="20" t="s">
        <v>233</v>
      </c>
      <c r="D26" s="20" t="s">
        <v>234</v>
      </c>
    </row>
    <row r="27" spans="1:12" x14ac:dyDescent="0.2">
      <c r="B27" s="20" t="s">
        <v>235</v>
      </c>
      <c r="C27" s="21" t="s">
        <v>236</v>
      </c>
      <c r="D27" s="20" t="s">
        <v>237</v>
      </c>
    </row>
    <row r="28" spans="1:12" x14ac:dyDescent="0.2">
      <c r="B28" s="21" t="s">
        <v>238</v>
      </c>
      <c r="C28" s="21" t="s">
        <v>239</v>
      </c>
      <c r="D28" s="20" t="s">
        <v>240</v>
      </c>
    </row>
    <row r="29" spans="1:12" x14ac:dyDescent="0.2">
      <c r="D29" s="20" t="s">
        <v>241</v>
      </c>
    </row>
    <row r="32" spans="1:12" x14ac:dyDescent="0.2">
      <c r="A32" s="24">
        <v>2019</v>
      </c>
      <c r="B32" s="20" t="s">
        <v>8</v>
      </c>
      <c r="C32" s="20" t="s">
        <v>17</v>
      </c>
      <c r="D32" s="20" t="s">
        <v>15</v>
      </c>
      <c r="E32" s="20" t="s">
        <v>13</v>
      </c>
      <c r="F32" s="20" t="s">
        <v>10</v>
      </c>
      <c r="G32" s="24" t="s">
        <v>62</v>
      </c>
      <c r="H32" s="24" t="s">
        <v>174</v>
      </c>
      <c r="I32" s="24" t="s">
        <v>175</v>
      </c>
      <c r="J32" s="24" t="s">
        <v>115</v>
      </c>
      <c r="K32" s="24" t="s">
        <v>176</v>
      </c>
      <c r="L32" s="24" t="s">
        <v>127</v>
      </c>
    </row>
    <row r="33" spans="2:12" x14ac:dyDescent="0.2">
      <c r="B33" s="20" t="s">
        <v>242</v>
      </c>
      <c r="C33" s="20" t="s">
        <v>243</v>
      </c>
      <c r="D33" s="20" t="s">
        <v>244</v>
      </c>
      <c r="E33" s="20" t="s">
        <v>245</v>
      </c>
      <c r="F33" s="20" t="s">
        <v>246</v>
      </c>
      <c r="G33" s="20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0" t="s">
        <v>250</v>
      </c>
      <c r="C34" s="20" t="s">
        <v>251</v>
      </c>
      <c r="D34" s="20" t="s">
        <v>252</v>
      </c>
      <c r="E34" s="20" t="s">
        <v>253</v>
      </c>
      <c r="F34" s="20" t="s">
        <v>254</v>
      </c>
      <c r="G34" s="20" t="s">
        <v>255</v>
      </c>
    </row>
    <row r="35" spans="2:12" x14ac:dyDescent="0.2">
      <c r="B35" s="20" t="s">
        <v>256</v>
      </c>
      <c r="C35" s="20" t="s">
        <v>257</v>
      </c>
      <c r="D35" s="20" t="s">
        <v>258</v>
      </c>
      <c r="E35" s="20" t="s">
        <v>259</v>
      </c>
      <c r="F35" s="20" t="s">
        <v>260</v>
      </c>
      <c r="G35" s="20" t="s">
        <v>261</v>
      </c>
    </row>
    <row r="36" spans="2:12" x14ac:dyDescent="0.2">
      <c r="B36" s="20" t="s">
        <v>262</v>
      </c>
      <c r="C36" s="20" t="s">
        <v>263</v>
      </c>
      <c r="D36" s="20" t="s">
        <v>264</v>
      </c>
      <c r="E36" s="20" t="s">
        <v>265</v>
      </c>
      <c r="F36" s="20" t="s">
        <v>266</v>
      </c>
      <c r="G36" s="20" t="s">
        <v>267</v>
      </c>
    </row>
    <row r="37" spans="2:12" x14ac:dyDescent="0.2">
      <c r="B37" s="20" t="s">
        <v>268</v>
      </c>
      <c r="C37" s="20" t="s">
        <v>269</v>
      </c>
      <c r="D37" s="21" t="s">
        <v>270</v>
      </c>
      <c r="E37" s="20" t="s">
        <v>271</v>
      </c>
      <c r="F37" s="20" t="s">
        <v>272</v>
      </c>
      <c r="G37" s="20" t="s">
        <v>273</v>
      </c>
    </row>
    <row r="38" spans="2:12" x14ac:dyDescent="0.2">
      <c r="B38" s="20" t="s">
        <v>274</v>
      </c>
      <c r="C38" s="20" t="s">
        <v>275</v>
      </c>
      <c r="D38" s="20" t="s">
        <v>276</v>
      </c>
      <c r="E38" s="21" t="s">
        <v>277</v>
      </c>
      <c r="F38" s="21" t="s">
        <v>278</v>
      </c>
      <c r="G38" s="20" t="s">
        <v>279</v>
      </c>
    </row>
    <row r="39" spans="2:12" x14ac:dyDescent="0.2">
      <c r="B39" s="21" t="s">
        <v>280</v>
      </c>
      <c r="C39" s="20" t="s">
        <v>281</v>
      </c>
      <c r="D39" s="20" t="s">
        <v>282</v>
      </c>
      <c r="E39" s="23" t="s">
        <v>283</v>
      </c>
      <c r="F39" s="21" t="s">
        <v>284</v>
      </c>
      <c r="G39" s="21" t="s">
        <v>285</v>
      </c>
    </row>
    <row r="40" spans="2:12" x14ac:dyDescent="0.2">
      <c r="B40" s="21" t="s">
        <v>286</v>
      </c>
      <c r="C40" s="20" t="s">
        <v>287</v>
      </c>
      <c r="D40" s="20" t="s">
        <v>288</v>
      </c>
      <c r="E40" s="20" t="s">
        <v>289</v>
      </c>
      <c r="F40" s="20" t="s">
        <v>290</v>
      </c>
      <c r="G40" s="20" t="s">
        <v>291</v>
      </c>
    </row>
    <row r="41" spans="2:12" x14ac:dyDescent="0.2">
      <c r="B41" s="21" t="s">
        <v>292</v>
      </c>
      <c r="C41" s="20" t="s">
        <v>293</v>
      </c>
      <c r="D41" s="20" t="s">
        <v>294</v>
      </c>
      <c r="E41" s="20" t="s">
        <v>295</v>
      </c>
      <c r="F41" s="20" t="s">
        <v>296</v>
      </c>
      <c r="G41" s="20" t="s">
        <v>297</v>
      </c>
    </row>
    <row r="42" spans="2:12" x14ac:dyDescent="0.2">
      <c r="B42" s="21" t="s">
        <v>298</v>
      </c>
      <c r="C42" s="20" t="s">
        <v>299</v>
      </c>
      <c r="D42" s="20" t="s">
        <v>300</v>
      </c>
      <c r="E42" s="21" t="s">
        <v>301</v>
      </c>
      <c r="F42" s="20" t="s">
        <v>302</v>
      </c>
      <c r="G42" s="20" t="s">
        <v>303</v>
      </c>
    </row>
    <row r="43" spans="2:12" x14ac:dyDescent="0.2">
      <c r="B43" s="20" t="s">
        <v>304</v>
      </c>
      <c r="C43" s="20" t="s">
        <v>305</v>
      </c>
      <c r="D43" s="21" t="s">
        <v>306</v>
      </c>
      <c r="E43" s="20" t="s">
        <v>307</v>
      </c>
      <c r="F43" s="20" t="s">
        <v>308</v>
      </c>
      <c r="G43" s="21" t="s">
        <v>309</v>
      </c>
    </row>
    <row r="44" spans="2:12" x14ac:dyDescent="0.2">
      <c r="B44" s="21" t="s">
        <v>310</v>
      </c>
      <c r="D44" s="20" t="s">
        <v>311</v>
      </c>
      <c r="E44" s="20" t="s">
        <v>312</v>
      </c>
      <c r="F44" s="20" t="s">
        <v>313</v>
      </c>
      <c r="G44" s="20" t="s">
        <v>314</v>
      </c>
    </row>
    <row r="45" spans="2:12" x14ac:dyDescent="0.2">
      <c r="B45" s="21" t="s">
        <v>315</v>
      </c>
      <c r="E45" s="20" t="s">
        <v>316</v>
      </c>
      <c r="F45" s="20" t="s">
        <v>317</v>
      </c>
    </row>
    <row r="46" spans="2:12" x14ac:dyDescent="0.2">
      <c r="B46" s="20" t="s">
        <v>318</v>
      </c>
    </row>
    <row r="47" spans="2:12" x14ac:dyDescent="0.2">
      <c r="B47" s="20" t="s">
        <v>319</v>
      </c>
    </row>
    <row r="48" spans="2:12" x14ac:dyDescent="0.2">
      <c r="B48" s="21" t="s">
        <v>320</v>
      </c>
    </row>
    <row r="49" spans="1:12" x14ac:dyDescent="0.2">
      <c r="B49" s="20" t="s">
        <v>321</v>
      </c>
    </row>
    <row r="50" spans="1:12" x14ac:dyDescent="0.2">
      <c r="B50" s="21" t="s">
        <v>322</v>
      </c>
    </row>
    <row r="51" spans="1:12" x14ac:dyDescent="0.2">
      <c r="B51" s="21" t="s">
        <v>323</v>
      </c>
    </row>
    <row r="52" spans="1:12" x14ac:dyDescent="0.2">
      <c r="B52" s="20" t="s">
        <v>324</v>
      </c>
    </row>
    <row r="53" spans="1:12" x14ac:dyDescent="0.2">
      <c r="B53" s="20" t="s">
        <v>325</v>
      </c>
    </row>
    <row r="55" spans="1:12" x14ac:dyDescent="0.2">
      <c r="A55" s="24">
        <v>2020</v>
      </c>
      <c r="B55" s="24" t="s">
        <v>8</v>
      </c>
      <c r="C55" s="24" t="s">
        <v>17</v>
      </c>
      <c r="D55" s="24" t="s">
        <v>15</v>
      </c>
      <c r="E55" s="24" t="s">
        <v>13</v>
      </c>
      <c r="F55" s="24" t="s">
        <v>10</v>
      </c>
      <c r="G55" s="24" t="s">
        <v>62</v>
      </c>
      <c r="H55" s="24" t="s">
        <v>174</v>
      </c>
      <c r="I55" s="24" t="s">
        <v>175</v>
      </c>
      <c r="J55" s="24" t="s">
        <v>115</v>
      </c>
      <c r="K55" s="24" t="s">
        <v>176</v>
      </c>
      <c r="L55" s="24" t="s">
        <v>127</v>
      </c>
    </row>
    <row r="56" spans="1:12" x14ac:dyDescent="0.2">
      <c r="B56" s="24" t="s">
        <v>355</v>
      </c>
      <c r="C56" s="24" t="s">
        <v>373</v>
      </c>
      <c r="D56" s="24" t="s">
        <v>391</v>
      </c>
      <c r="E56" s="25" t="s">
        <v>408</v>
      </c>
      <c r="F56" s="24" t="s">
        <v>433</v>
      </c>
      <c r="G56" s="24" t="s">
        <v>442</v>
      </c>
      <c r="H56" t="s">
        <v>248</v>
      </c>
      <c r="I56" t="s">
        <v>248</v>
      </c>
      <c r="J56" t="s">
        <v>248</v>
      </c>
      <c r="K56" t="s">
        <v>248</v>
      </c>
      <c r="L56" t="s">
        <v>248</v>
      </c>
    </row>
    <row r="57" spans="1:12" x14ac:dyDescent="0.2">
      <c r="B57" s="24" t="s">
        <v>356</v>
      </c>
      <c r="C57" s="25" t="s">
        <v>374</v>
      </c>
      <c r="D57" s="24" t="s">
        <v>392</v>
      </c>
      <c r="E57" s="25" t="s">
        <v>409</v>
      </c>
      <c r="F57" s="24" t="s">
        <v>434</v>
      </c>
      <c r="G57" s="24" t="s">
        <v>443</v>
      </c>
    </row>
    <row r="58" spans="1:12" x14ac:dyDescent="0.2">
      <c r="B58" s="24" t="s">
        <v>357</v>
      </c>
      <c r="C58" s="25" t="s">
        <v>375</v>
      </c>
      <c r="D58" s="24" t="s">
        <v>393</v>
      </c>
      <c r="E58" s="24" t="s">
        <v>410</v>
      </c>
      <c r="F58" s="24" t="s">
        <v>435</v>
      </c>
      <c r="G58" s="24" t="s">
        <v>444</v>
      </c>
    </row>
    <row r="59" spans="1:12" x14ac:dyDescent="0.2">
      <c r="B59" s="25" t="s">
        <v>358</v>
      </c>
      <c r="C59" s="25" t="s">
        <v>376</v>
      </c>
      <c r="D59" s="25" t="s">
        <v>394</v>
      </c>
      <c r="E59" s="24" t="s">
        <v>411</v>
      </c>
      <c r="F59" s="24" t="s">
        <v>436</v>
      </c>
      <c r="G59" s="25" t="s">
        <v>445</v>
      </c>
    </row>
    <row r="60" spans="1:12" x14ac:dyDescent="0.2">
      <c r="B60" s="25" t="s">
        <v>359</v>
      </c>
      <c r="C60" s="25" t="s">
        <v>377</v>
      </c>
      <c r="D60" s="24" t="s">
        <v>395</v>
      </c>
      <c r="E60" s="24" t="s">
        <v>412</v>
      </c>
      <c r="F60" s="24" t="s">
        <v>437</v>
      </c>
      <c r="G60" s="24" t="s">
        <v>446</v>
      </c>
    </row>
    <row r="61" spans="1:12" x14ac:dyDescent="0.2">
      <c r="B61" s="24" t="s">
        <v>360</v>
      </c>
      <c r="C61" s="24" t="s">
        <v>378</v>
      </c>
      <c r="D61" s="24" t="s">
        <v>396</v>
      </c>
      <c r="E61" s="24" t="s">
        <v>413</v>
      </c>
      <c r="F61" s="24" t="s">
        <v>272</v>
      </c>
      <c r="G61" s="24" t="s">
        <v>447</v>
      </c>
    </row>
    <row r="62" spans="1:12" x14ac:dyDescent="0.2">
      <c r="B62" s="24" t="s">
        <v>361</v>
      </c>
      <c r="C62" s="24" t="s">
        <v>379</v>
      </c>
      <c r="D62" s="25" t="s">
        <v>397</v>
      </c>
      <c r="E62" s="24" t="s">
        <v>414</v>
      </c>
      <c r="F62" s="24" t="s">
        <v>278</v>
      </c>
      <c r="G62" s="24" t="s">
        <v>448</v>
      </c>
    </row>
    <row r="63" spans="1:12" x14ac:dyDescent="0.2">
      <c r="B63" s="24" t="s">
        <v>362</v>
      </c>
      <c r="C63" s="24" t="s">
        <v>380</v>
      </c>
      <c r="D63" s="24" t="s">
        <v>398</v>
      </c>
      <c r="E63" s="25" t="s">
        <v>415</v>
      </c>
      <c r="F63" s="24" t="s">
        <v>438</v>
      </c>
      <c r="G63" s="24" t="s">
        <v>449</v>
      </c>
    </row>
    <row r="64" spans="1:12" x14ac:dyDescent="0.2">
      <c r="B64" s="24" t="s">
        <v>363</v>
      </c>
      <c r="C64" s="24" t="s">
        <v>381</v>
      </c>
      <c r="D64" s="24" t="s">
        <v>399</v>
      </c>
      <c r="E64" s="24" t="s">
        <v>416</v>
      </c>
      <c r="F64" s="24" t="s">
        <v>439</v>
      </c>
      <c r="G64" s="24" t="s">
        <v>450</v>
      </c>
    </row>
    <row r="65" spans="2:7" x14ac:dyDescent="0.2">
      <c r="B65" s="24" t="s">
        <v>364</v>
      </c>
      <c r="C65" s="24" t="s">
        <v>382</v>
      </c>
      <c r="D65" s="25" t="s">
        <v>400</v>
      </c>
      <c r="E65" s="24" t="s">
        <v>417</v>
      </c>
      <c r="F65" s="24" t="s">
        <v>440</v>
      </c>
      <c r="G65" s="24" t="s">
        <v>451</v>
      </c>
    </row>
    <row r="66" spans="2:7" x14ac:dyDescent="0.2">
      <c r="B66" s="24" t="s">
        <v>365</v>
      </c>
      <c r="C66" s="24" t="s">
        <v>383</v>
      </c>
      <c r="D66" s="24" t="s">
        <v>401</v>
      </c>
      <c r="E66" s="24" t="s">
        <v>418</v>
      </c>
      <c r="F66" s="24" t="s">
        <v>441</v>
      </c>
      <c r="G66" s="24" t="s">
        <v>452</v>
      </c>
    </row>
    <row r="67" spans="2:7" x14ac:dyDescent="0.2">
      <c r="B67" s="24" t="s">
        <v>366</v>
      </c>
      <c r="C67" s="24" t="s">
        <v>384</v>
      </c>
      <c r="D67" s="25" t="s">
        <v>402</v>
      </c>
      <c r="E67" s="25" t="s">
        <v>419</v>
      </c>
      <c r="G67" s="24" t="s">
        <v>453</v>
      </c>
    </row>
    <row r="68" spans="2:7" x14ac:dyDescent="0.2">
      <c r="B68" s="24" t="s">
        <v>367</v>
      </c>
      <c r="C68" s="25" t="s">
        <v>385</v>
      </c>
      <c r="D68" s="24" t="s">
        <v>403</v>
      </c>
      <c r="E68" s="24" t="s">
        <v>420</v>
      </c>
    </row>
    <row r="69" spans="2:7" x14ac:dyDescent="0.2">
      <c r="B69" s="24" t="s">
        <v>368</v>
      </c>
      <c r="C69" s="26" t="s">
        <v>386</v>
      </c>
      <c r="D69" s="24" t="s">
        <v>404</v>
      </c>
      <c r="E69" s="24" t="s">
        <v>421</v>
      </c>
    </row>
    <row r="70" spans="2:7" x14ac:dyDescent="0.2">
      <c r="B70" s="26" t="s">
        <v>369</v>
      </c>
      <c r="C70" s="24" t="s">
        <v>387</v>
      </c>
      <c r="D70" s="24" t="s">
        <v>405</v>
      </c>
      <c r="E70" s="24" t="s">
        <v>422</v>
      </c>
    </row>
    <row r="71" spans="2:7" x14ac:dyDescent="0.2">
      <c r="B71" s="24" t="s">
        <v>370</v>
      </c>
      <c r="C71" s="24" t="s">
        <v>388</v>
      </c>
      <c r="D71" s="24" t="s">
        <v>406</v>
      </c>
      <c r="E71" s="24" t="s">
        <v>423</v>
      </c>
    </row>
    <row r="72" spans="2:7" x14ac:dyDescent="0.2">
      <c r="B72" s="25" t="s">
        <v>371</v>
      </c>
      <c r="C72" s="24" t="s">
        <v>390</v>
      </c>
      <c r="D72" s="24" t="s">
        <v>407</v>
      </c>
      <c r="E72" s="24" t="s">
        <v>424</v>
      </c>
    </row>
    <row r="73" spans="2:7" x14ac:dyDescent="0.2">
      <c r="B73" s="25" t="s">
        <v>372</v>
      </c>
      <c r="C73" s="24" t="s">
        <v>389</v>
      </c>
      <c r="E73" s="25" t="s">
        <v>425</v>
      </c>
    </row>
    <row r="74" spans="2:7" x14ac:dyDescent="0.2">
      <c r="E74" s="25" t="s">
        <v>426</v>
      </c>
    </row>
    <row r="75" spans="2:7" x14ac:dyDescent="0.2">
      <c r="E75" s="25" t="s">
        <v>427</v>
      </c>
    </row>
    <row r="76" spans="2:7" x14ac:dyDescent="0.2">
      <c r="E76" s="24" t="s">
        <v>428</v>
      </c>
    </row>
    <row r="77" spans="2:7" x14ac:dyDescent="0.2">
      <c r="E77" s="24" t="s">
        <v>429</v>
      </c>
    </row>
    <row r="78" spans="2:7" x14ac:dyDescent="0.2">
      <c r="E78" s="24" t="s">
        <v>430</v>
      </c>
    </row>
    <row r="79" spans="2:7" x14ac:dyDescent="0.2">
      <c r="E79" s="24" t="s">
        <v>431</v>
      </c>
    </row>
    <row r="80" spans="2:7" x14ac:dyDescent="0.2">
      <c r="E80" s="24" t="s">
        <v>432</v>
      </c>
    </row>
    <row r="82" spans="1:12" x14ac:dyDescent="0.2">
      <c r="A82" s="27">
        <v>2021</v>
      </c>
      <c r="B82" s="27" t="s">
        <v>8</v>
      </c>
      <c r="C82" s="27" t="s">
        <v>17</v>
      </c>
      <c r="D82" s="24" t="s">
        <v>15</v>
      </c>
      <c r="E82" s="27" t="s">
        <v>13</v>
      </c>
      <c r="F82" s="27" t="s">
        <v>10</v>
      </c>
      <c r="G82" s="27" t="s">
        <v>62</v>
      </c>
      <c r="H82" s="27" t="s">
        <v>174</v>
      </c>
      <c r="I82" s="27" t="s">
        <v>175</v>
      </c>
      <c r="J82" s="27" t="s">
        <v>115</v>
      </c>
      <c r="K82" s="27" t="s">
        <v>176</v>
      </c>
      <c r="L82" s="27" t="s">
        <v>127</v>
      </c>
    </row>
    <row r="83" spans="1:12" x14ac:dyDescent="0.2">
      <c r="D83" s="28" t="s">
        <v>454</v>
      </c>
      <c r="H83" t="s">
        <v>462</v>
      </c>
      <c r="I83" t="s">
        <v>462</v>
      </c>
      <c r="J83" t="s">
        <v>462</v>
      </c>
      <c r="K83" t="s">
        <v>462</v>
      </c>
      <c r="L83" t="s">
        <v>462</v>
      </c>
    </row>
    <row r="84" spans="1:12" x14ac:dyDescent="0.2">
      <c r="D84" s="24" t="s">
        <v>455</v>
      </c>
    </row>
    <row r="85" spans="1:12" x14ac:dyDescent="0.2">
      <c r="D85" s="25" t="s">
        <v>456</v>
      </c>
    </row>
    <row r="86" spans="1:12" x14ac:dyDescent="0.2">
      <c r="D86" s="24" t="s">
        <v>457</v>
      </c>
    </row>
    <row r="87" spans="1:12" x14ac:dyDescent="0.2">
      <c r="D87" s="24" t="s">
        <v>458</v>
      </c>
    </row>
    <row r="88" spans="1:12" x14ac:dyDescent="0.2">
      <c r="D88" s="24" t="s">
        <v>459</v>
      </c>
    </row>
    <row r="89" spans="1:12" x14ac:dyDescent="0.2">
      <c r="D89" s="24" t="s">
        <v>460</v>
      </c>
    </row>
    <row r="90" spans="1:12" x14ac:dyDescent="0.2">
      <c r="D90" s="25" t="s">
        <v>461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0" t="s">
        <v>146</v>
      </c>
      <c r="B30" s="10">
        <f t="shared" ref="B30:E31" si="2">B26-B28</f>
        <v>3</v>
      </c>
      <c r="C30" s="10">
        <f t="shared" si="2"/>
        <v>7</v>
      </c>
      <c r="D30" s="10">
        <f t="shared" si="2"/>
        <v>0</v>
      </c>
      <c r="E30" s="10">
        <f t="shared" si="2"/>
        <v>11</v>
      </c>
      <c r="G30" s="10" t="s">
        <v>146</v>
      </c>
      <c r="H30" s="10">
        <f t="shared" ref="H30:K31" si="3">H26-H28</f>
        <v>2</v>
      </c>
      <c r="I30" s="10">
        <f t="shared" si="3"/>
        <v>15</v>
      </c>
      <c r="J30" s="10">
        <f t="shared" si="3"/>
        <v>0</v>
      </c>
      <c r="K30" s="10">
        <f t="shared" si="3"/>
        <v>16</v>
      </c>
      <c r="M30" s="10" t="s">
        <v>146</v>
      </c>
      <c r="N30" s="10">
        <f t="shared" ref="N30:Q31" si="4">N26-N28</f>
        <v>2</v>
      </c>
      <c r="O30" s="10">
        <f t="shared" si="4"/>
        <v>6</v>
      </c>
      <c r="P30" s="10">
        <f t="shared" si="4"/>
        <v>2</v>
      </c>
      <c r="Q30" s="10">
        <f t="shared" si="4"/>
        <v>16</v>
      </c>
      <c r="S30" s="10" t="s">
        <v>146</v>
      </c>
      <c r="T30" s="10">
        <f t="shared" ref="T30:W31" si="5">T26-T28</f>
        <v>6</v>
      </c>
      <c r="U30" s="10">
        <f t="shared" si="5"/>
        <v>0</v>
      </c>
      <c r="V30" s="10">
        <f t="shared" si="5"/>
        <v>5</v>
      </c>
      <c r="W30" s="10">
        <f t="shared" si="5"/>
        <v>9</v>
      </c>
      <c r="Y30" s="10" t="s">
        <v>146</v>
      </c>
      <c r="Z30" s="10">
        <f t="shared" ref="Z30:AC31" si="6">Z26-Z28</f>
        <v>0</v>
      </c>
      <c r="AA30" s="10">
        <f t="shared" si="6"/>
        <v>4</v>
      </c>
      <c r="AB30" s="10">
        <f t="shared" si="6"/>
        <v>0</v>
      </c>
      <c r="AC30" s="10">
        <f t="shared" si="6"/>
        <v>4</v>
      </c>
      <c r="AE30" s="10" t="s">
        <v>146</v>
      </c>
      <c r="AF30" s="10">
        <f t="shared" ref="AF30:AI31" si="7">AF26-AF28</f>
        <v>1</v>
      </c>
      <c r="AG30" s="10">
        <f t="shared" si="7"/>
        <v>3</v>
      </c>
      <c r="AH30" s="10">
        <f t="shared" si="7"/>
        <v>2</v>
      </c>
      <c r="AI30" s="10">
        <f t="shared" si="7"/>
        <v>7</v>
      </c>
    </row>
    <row r="31" spans="1:35" x14ac:dyDescent="0.2">
      <c r="A31" s="10" t="s">
        <v>147</v>
      </c>
      <c r="B31" s="10">
        <f t="shared" si="2"/>
        <v>3</v>
      </c>
      <c r="C31" s="10">
        <f t="shared" si="2"/>
        <v>2</v>
      </c>
      <c r="D31" s="10">
        <f t="shared" si="2"/>
        <v>12</v>
      </c>
      <c r="E31" s="10">
        <f t="shared" si="2"/>
        <v>1</v>
      </c>
      <c r="G31" s="10" t="s">
        <v>147</v>
      </c>
      <c r="H31" s="10">
        <f t="shared" si="3"/>
        <v>14</v>
      </c>
      <c r="I31" s="10">
        <f t="shared" si="3"/>
        <v>4</v>
      </c>
      <c r="J31" s="10">
        <f t="shared" si="3"/>
        <v>19</v>
      </c>
      <c r="K31" s="10">
        <f t="shared" si="3"/>
        <v>1</v>
      </c>
      <c r="M31" s="10" t="s">
        <v>147</v>
      </c>
      <c r="N31" s="10">
        <f t="shared" si="4"/>
        <v>14</v>
      </c>
      <c r="O31" s="10">
        <f t="shared" si="4"/>
        <v>7</v>
      </c>
      <c r="P31" s="10">
        <f t="shared" si="4"/>
        <v>13</v>
      </c>
      <c r="Q31" s="10">
        <f t="shared" si="4"/>
        <v>1</v>
      </c>
      <c r="S31" s="10" t="s">
        <v>147</v>
      </c>
      <c r="T31" s="10">
        <f t="shared" si="5"/>
        <v>2</v>
      </c>
      <c r="U31" s="10">
        <f t="shared" si="5"/>
        <v>9</v>
      </c>
      <c r="V31" s="10">
        <f t="shared" si="5"/>
        <v>3</v>
      </c>
      <c r="W31" s="10">
        <f t="shared" si="5"/>
        <v>0</v>
      </c>
      <c r="Y31" s="10" t="s">
        <v>147</v>
      </c>
      <c r="Z31" s="10">
        <f t="shared" si="6"/>
        <v>4</v>
      </c>
      <c r="AA31" s="10">
        <f t="shared" si="6"/>
        <v>0</v>
      </c>
      <c r="AB31" s="10">
        <f t="shared" si="6"/>
        <v>3</v>
      </c>
      <c r="AC31" s="10">
        <f t="shared" si="6"/>
        <v>0</v>
      </c>
      <c r="AE31" s="10" t="s">
        <v>147</v>
      </c>
      <c r="AF31" s="10">
        <f t="shared" si="7"/>
        <v>3</v>
      </c>
      <c r="AG31" s="10">
        <f t="shared" si="7"/>
        <v>5</v>
      </c>
      <c r="AH31" s="10">
        <f t="shared" si="7"/>
        <v>6</v>
      </c>
      <c r="AI31" s="10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3" t="s">
        <v>326</v>
      </c>
      <c r="AL37" s="13" t="s">
        <v>327</v>
      </c>
      <c r="AM37" s="11" t="s">
        <v>119</v>
      </c>
      <c r="AN37" s="11" t="s">
        <v>120</v>
      </c>
      <c r="AO37" s="13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0" t="s">
        <v>146</v>
      </c>
      <c r="B42" s="10">
        <f t="shared" ref="B42:E43" si="10">B38-B40</f>
        <v>2</v>
      </c>
      <c r="C42" s="10">
        <f t="shared" si="10"/>
        <v>5</v>
      </c>
      <c r="D42" s="10">
        <f t="shared" si="10"/>
        <v>7</v>
      </c>
      <c r="E42" s="10">
        <f t="shared" si="10"/>
        <v>9</v>
      </c>
      <c r="G42" s="10" t="s">
        <v>146</v>
      </c>
      <c r="H42" s="10">
        <f t="shared" ref="H42:K43" si="11">H38-H40</f>
        <v>1</v>
      </c>
      <c r="I42" s="10">
        <f t="shared" si="11"/>
        <v>2</v>
      </c>
      <c r="J42" s="10">
        <f t="shared" si="11"/>
        <v>2</v>
      </c>
      <c r="K42" s="10">
        <f t="shared" si="11"/>
        <v>11</v>
      </c>
      <c r="M42" s="10" t="s">
        <v>146</v>
      </c>
      <c r="N42" s="10">
        <f t="shared" ref="N42:Q43" si="12">N38-N40</f>
        <v>2</v>
      </c>
      <c r="O42" s="10">
        <f t="shared" si="12"/>
        <v>2</v>
      </c>
      <c r="P42" s="10">
        <f t="shared" si="12"/>
        <v>0</v>
      </c>
      <c r="Q42" s="10">
        <f t="shared" si="12"/>
        <v>9</v>
      </c>
      <c r="S42" s="10" t="s">
        <v>146</v>
      </c>
      <c r="T42" s="10">
        <f t="shared" ref="T42:W43" si="13">T38-T40</f>
        <v>0</v>
      </c>
      <c r="U42" s="10">
        <f t="shared" si="13"/>
        <v>3</v>
      </c>
      <c r="V42" s="10">
        <f t="shared" si="13"/>
        <v>6</v>
      </c>
      <c r="W42" s="10">
        <f t="shared" si="13"/>
        <v>5</v>
      </c>
      <c r="Y42" s="10" t="s">
        <v>146</v>
      </c>
      <c r="Z42" s="10">
        <f t="shared" ref="Z42:AC43" si="14">Z38-Z40</f>
        <v>0</v>
      </c>
      <c r="AA42" s="10">
        <f t="shared" si="14"/>
        <v>3</v>
      </c>
      <c r="AB42" s="10">
        <f t="shared" si="14"/>
        <v>1</v>
      </c>
      <c r="AC42" s="10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0" t="s">
        <v>147</v>
      </c>
      <c r="B43" s="10">
        <f t="shared" si="10"/>
        <v>6</v>
      </c>
      <c r="C43" s="10">
        <f t="shared" si="10"/>
        <v>5</v>
      </c>
      <c r="D43" s="10">
        <f t="shared" si="10"/>
        <v>5</v>
      </c>
      <c r="E43" s="10">
        <f t="shared" si="10"/>
        <v>0</v>
      </c>
      <c r="G43" s="10" t="s">
        <v>147</v>
      </c>
      <c r="H43" s="10">
        <f t="shared" si="11"/>
        <v>7</v>
      </c>
      <c r="I43" s="10">
        <f t="shared" si="11"/>
        <v>9</v>
      </c>
      <c r="J43" s="10">
        <f t="shared" si="11"/>
        <v>9</v>
      </c>
      <c r="K43" s="10">
        <f t="shared" si="11"/>
        <v>0</v>
      </c>
      <c r="M43" s="10" t="s">
        <v>147</v>
      </c>
      <c r="N43" s="10">
        <f t="shared" si="12"/>
        <v>6</v>
      </c>
      <c r="O43" s="10">
        <f t="shared" si="12"/>
        <v>7</v>
      </c>
      <c r="P43" s="10">
        <f t="shared" si="12"/>
        <v>3</v>
      </c>
      <c r="Q43" s="10">
        <f t="shared" si="12"/>
        <v>0</v>
      </c>
      <c r="S43" s="10" t="s">
        <v>147</v>
      </c>
      <c r="T43" s="10">
        <f t="shared" si="13"/>
        <v>0</v>
      </c>
      <c r="U43" s="10">
        <f t="shared" si="13"/>
        <v>4</v>
      </c>
      <c r="V43" s="10">
        <f t="shared" si="13"/>
        <v>4</v>
      </c>
      <c r="W43" s="10">
        <f t="shared" si="13"/>
        <v>3</v>
      </c>
      <c r="Y43" s="10" t="s">
        <v>147</v>
      </c>
      <c r="Z43" s="10">
        <f t="shared" si="14"/>
        <v>4</v>
      </c>
      <c r="AA43" s="10">
        <f t="shared" si="14"/>
        <v>2</v>
      </c>
      <c r="AB43" s="10">
        <f t="shared" si="14"/>
        <v>3</v>
      </c>
      <c r="AC43" s="10">
        <f t="shared" si="14"/>
        <v>0</v>
      </c>
      <c r="AE43" s="10" t="s">
        <v>146</v>
      </c>
      <c r="AF43" s="10">
        <f t="shared" ref="AF43:AI44" si="15">AF39-AF41</f>
        <v>1</v>
      </c>
      <c r="AG43" s="10">
        <f t="shared" si="15"/>
        <v>4</v>
      </c>
      <c r="AH43" s="10">
        <f t="shared" si="15"/>
        <v>1</v>
      </c>
      <c r="AI43" s="10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0" t="s">
        <v>147</v>
      </c>
      <c r="AF44" s="10">
        <f t="shared" si="15"/>
        <v>4</v>
      </c>
      <c r="AG44" s="10">
        <f t="shared" si="15"/>
        <v>2</v>
      </c>
      <c r="AH44" s="10">
        <f t="shared" si="15"/>
        <v>4</v>
      </c>
      <c r="AI44" s="10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0" t="s">
        <v>146</v>
      </c>
      <c r="B54" s="10">
        <f t="shared" ref="B54:E55" si="18">B50-B52</f>
        <v>1</v>
      </c>
      <c r="C54" s="10">
        <f t="shared" si="18"/>
        <v>10</v>
      </c>
      <c r="D54" s="10">
        <f t="shared" si="18"/>
        <v>10</v>
      </c>
      <c r="E54" s="10">
        <f t="shared" si="18"/>
        <v>6</v>
      </c>
      <c r="G54" s="10" t="s">
        <v>146</v>
      </c>
      <c r="H54" s="10">
        <f t="shared" ref="H54:K55" si="19">H50-H52</f>
        <v>1</v>
      </c>
      <c r="I54" s="10">
        <f t="shared" si="19"/>
        <v>9</v>
      </c>
      <c r="J54" s="10">
        <f t="shared" si="19"/>
        <v>0</v>
      </c>
      <c r="K54" s="10">
        <f t="shared" si="19"/>
        <v>9</v>
      </c>
      <c r="M54" s="10" t="s">
        <v>146</v>
      </c>
      <c r="N54" s="10">
        <f t="shared" ref="N54:Q55" si="20">N50-N52</f>
        <v>5</v>
      </c>
      <c r="O54" s="10">
        <f t="shared" si="20"/>
        <v>7</v>
      </c>
      <c r="P54" s="10">
        <f t="shared" si="20"/>
        <v>1</v>
      </c>
      <c r="Q54" s="10">
        <f t="shared" si="20"/>
        <v>1</v>
      </c>
      <c r="S54" s="10" t="s">
        <v>146</v>
      </c>
      <c r="T54" s="10">
        <f t="shared" ref="T54:W55" si="21">T50-T52</f>
        <v>2</v>
      </c>
      <c r="U54" s="10">
        <f t="shared" si="21"/>
        <v>0</v>
      </c>
      <c r="V54" s="10">
        <f t="shared" si="21"/>
        <v>9</v>
      </c>
      <c r="W54" s="10">
        <f t="shared" si="21"/>
        <v>8</v>
      </c>
      <c r="Y54" s="10" t="s">
        <v>146</v>
      </c>
      <c r="Z54" s="10">
        <f t="shared" ref="Z54:AC55" si="22">Z50-Z52</f>
        <v>2</v>
      </c>
      <c r="AA54" s="10">
        <f t="shared" si="22"/>
        <v>8</v>
      </c>
      <c r="AB54" s="10">
        <f t="shared" si="22"/>
        <v>0</v>
      </c>
      <c r="AC54" s="10">
        <f t="shared" si="22"/>
        <v>8</v>
      </c>
    </row>
    <row r="55" spans="1:29" x14ac:dyDescent="0.2">
      <c r="A55" s="10" t="s">
        <v>147</v>
      </c>
      <c r="B55" s="10">
        <f t="shared" si="18"/>
        <v>7</v>
      </c>
      <c r="C55" s="10">
        <f t="shared" si="18"/>
        <v>0</v>
      </c>
      <c r="D55" s="10">
        <f t="shared" si="18"/>
        <v>0</v>
      </c>
      <c r="E55" s="10">
        <f t="shared" si="18"/>
        <v>0</v>
      </c>
      <c r="G55" s="10" t="s">
        <v>147</v>
      </c>
      <c r="H55" s="10">
        <f t="shared" si="19"/>
        <v>8</v>
      </c>
      <c r="I55" s="10">
        <f t="shared" si="19"/>
        <v>0</v>
      </c>
      <c r="J55" s="10">
        <f t="shared" si="19"/>
        <v>10</v>
      </c>
      <c r="K55" s="10">
        <f t="shared" si="19"/>
        <v>0</v>
      </c>
      <c r="M55" s="10" t="s">
        <v>147</v>
      </c>
      <c r="N55" s="10">
        <f t="shared" si="20"/>
        <v>3</v>
      </c>
      <c r="O55" s="10">
        <f t="shared" si="20"/>
        <v>0</v>
      </c>
      <c r="P55" s="10">
        <f t="shared" si="20"/>
        <v>9</v>
      </c>
      <c r="Q55" s="10">
        <f t="shared" si="20"/>
        <v>8</v>
      </c>
      <c r="S55" s="10" t="s">
        <v>147</v>
      </c>
      <c r="T55" s="10">
        <f t="shared" si="21"/>
        <v>4</v>
      </c>
      <c r="U55" s="10">
        <f t="shared" si="21"/>
        <v>8</v>
      </c>
      <c r="V55" s="10">
        <f t="shared" si="21"/>
        <v>0</v>
      </c>
      <c r="W55" s="10">
        <f t="shared" si="21"/>
        <v>1</v>
      </c>
      <c r="Y55" s="10" t="s">
        <v>147</v>
      </c>
      <c r="Z55" s="10">
        <f t="shared" si="22"/>
        <v>6</v>
      </c>
      <c r="AA55" s="10">
        <f t="shared" si="22"/>
        <v>0</v>
      </c>
      <c r="AB55" s="10">
        <f t="shared" si="22"/>
        <v>9</v>
      </c>
      <c r="AC55" s="10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0" t="s">
        <v>146</v>
      </c>
      <c r="H66" s="10">
        <v>0</v>
      </c>
      <c r="I66" s="10">
        <f t="shared" ref="H66:K67" si="25">I62-I64</f>
        <v>4</v>
      </c>
      <c r="J66" s="10">
        <f t="shared" si="25"/>
        <v>1</v>
      </c>
      <c r="K66" s="10">
        <f t="shared" si="25"/>
        <v>11</v>
      </c>
      <c r="M66" s="10" t="s">
        <v>146</v>
      </c>
      <c r="N66" s="10">
        <f t="shared" ref="N66:Q67" si="26">N62-N64</f>
        <v>3</v>
      </c>
      <c r="O66" s="10">
        <f t="shared" si="26"/>
        <v>11</v>
      </c>
      <c r="P66" s="10">
        <f t="shared" si="26"/>
        <v>1</v>
      </c>
      <c r="Q66" s="10">
        <f t="shared" si="26"/>
        <v>17</v>
      </c>
      <c r="S66" s="10" t="s">
        <v>146</v>
      </c>
      <c r="T66" s="10">
        <f t="shared" ref="T66:W67" si="27">T62-T64</f>
        <v>0</v>
      </c>
      <c r="U66" s="10">
        <f t="shared" si="27"/>
        <v>0</v>
      </c>
      <c r="V66" s="10">
        <f t="shared" si="27"/>
        <v>2</v>
      </c>
      <c r="W66" s="10">
        <f t="shared" si="27"/>
        <v>3</v>
      </c>
      <c r="Y66" s="10" t="s">
        <v>146</v>
      </c>
      <c r="Z66" s="10">
        <f t="shared" ref="Z66:AC67" si="28">Z62-Z64</f>
        <v>0</v>
      </c>
      <c r="AA66" s="10">
        <f t="shared" si="28"/>
        <v>4</v>
      </c>
      <c r="AB66" s="10">
        <f t="shared" si="28"/>
        <v>0</v>
      </c>
      <c r="AC66" s="10">
        <f t="shared" si="28"/>
        <v>4</v>
      </c>
    </row>
    <row r="67" spans="7:29" x14ac:dyDescent="0.2">
      <c r="G67" s="10" t="s">
        <v>147</v>
      </c>
      <c r="H67" s="10">
        <f t="shared" si="25"/>
        <v>6</v>
      </c>
      <c r="I67" s="10">
        <f t="shared" si="25"/>
        <v>4</v>
      </c>
      <c r="J67" s="10">
        <f t="shared" si="25"/>
        <v>10</v>
      </c>
      <c r="K67" s="10">
        <f t="shared" si="25"/>
        <v>0</v>
      </c>
      <c r="M67" s="10" t="s">
        <v>147</v>
      </c>
      <c r="N67" s="10">
        <f t="shared" si="26"/>
        <v>15</v>
      </c>
      <c r="O67" s="10">
        <f t="shared" si="26"/>
        <v>5</v>
      </c>
      <c r="P67" s="10">
        <f t="shared" si="26"/>
        <v>15</v>
      </c>
      <c r="Q67" s="10">
        <f t="shared" si="26"/>
        <v>4</v>
      </c>
      <c r="S67" s="10" t="s">
        <v>147</v>
      </c>
      <c r="T67" s="10">
        <f t="shared" si="27"/>
        <v>2</v>
      </c>
      <c r="U67" s="10">
        <f t="shared" si="27"/>
        <v>2</v>
      </c>
      <c r="V67" s="10">
        <f t="shared" si="27"/>
        <v>1</v>
      </c>
      <c r="W67" s="10">
        <f t="shared" si="27"/>
        <v>0</v>
      </c>
      <c r="Y67" s="10" t="s">
        <v>147</v>
      </c>
      <c r="Z67" s="10">
        <f t="shared" si="28"/>
        <v>3</v>
      </c>
      <c r="AA67" s="10">
        <f t="shared" si="28"/>
        <v>0</v>
      </c>
      <c r="AB67" s="10">
        <f t="shared" si="28"/>
        <v>4</v>
      </c>
      <c r="AC67" s="10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1" t="s">
        <v>166</v>
      </c>
      <c r="H72" s="11"/>
      <c r="I72" s="11"/>
      <c r="J72" s="11"/>
      <c r="K72" s="11"/>
      <c r="M72" s="11" t="s">
        <v>167</v>
      </c>
      <c r="N72" s="11"/>
      <c r="O72" s="11"/>
      <c r="P72" s="11"/>
      <c r="Q72" s="11"/>
      <c r="S72" s="11" t="s">
        <v>168</v>
      </c>
      <c r="T72" s="11"/>
      <c r="U72" s="11"/>
      <c r="V72" s="11"/>
      <c r="W72" s="11"/>
      <c r="Y72" s="13" t="s">
        <v>169</v>
      </c>
      <c r="Z72" s="11"/>
      <c r="AA72" s="11"/>
      <c r="AB72" s="11"/>
      <c r="AC72" s="11"/>
    </row>
    <row r="73" spans="7:29" x14ac:dyDescent="0.2">
      <c r="G73" t="s">
        <v>127</v>
      </c>
      <c r="H73" s="11" t="s">
        <v>46</v>
      </c>
      <c r="I73" s="11" t="s">
        <v>54</v>
      </c>
      <c r="J73" s="11" t="s">
        <v>44</v>
      </c>
      <c r="K73" s="11" t="s">
        <v>45</v>
      </c>
      <c r="M73" t="s">
        <v>127</v>
      </c>
      <c r="N73" s="11" t="s">
        <v>46</v>
      </c>
      <c r="O73" s="11" t="s">
        <v>54</v>
      </c>
      <c r="P73" s="11" t="s">
        <v>44</v>
      </c>
      <c r="Q73" s="11" t="s">
        <v>45</v>
      </c>
      <c r="S73" t="s">
        <v>127</v>
      </c>
      <c r="T73" s="11" t="s">
        <v>46</v>
      </c>
      <c r="U73" s="11" t="s">
        <v>54</v>
      </c>
      <c r="V73" s="11" t="s">
        <v>44</v>
      </c>
      <c r="W73" s="11" t="s">
        <v>45</v>
      </c>
      <c r="Y73" t="s">
        <v>127</v>
      </c>
      <c r="Z73" s="11" t="s">
        <v>46</v>
      </c>
      <c r="AA73" s="11" t="s">
        <v>54</v>
      </c>
      <c r="AB73" s="11" t="s">
        <v>44</v>
      </c>
      <c r="AC73" s="11" t="s">
        <v>45</v>
      </c>
    </row>
    <row r="74" spans="7:29" x14ac:dyDescent="0.2">
      <c r="G74" s="11" t="s">
        <v>117</v>
      </c>
      <c r="H74" s="11">
        <v>3</v>
      </c>
      <c r="I74" s="11">
        <v>7</v>
      </c>
      <c r="J74" s="11">
        <v>0</v>
      </c>
      <c r="K74" s="11">
        <v>9</v>
      </c>
      <c r="M74" s="11" t="s">
        <v>117</v>
      </c>
      <c r="N74" s="11">
        <v>2</v>
      </c>
      <c r="O74" s="11">
        <v>12</v>
      </c>
      <c r="P74" s="11">
        <v>3</v>
      </c>
      <c r="Q74" s="11">
        <v>14</v>
      </c>
      <c r="S74" s="11" t="s">
        <v>117</v>
      </c>
      <c r="T74" s="11">
        <v>1</v>
      </c>
      <c r="U74" s="11">
        <v>1</v>
      </c>
      <c r="V74" s="11">
        <v>4</v>
      </c>
      <c r="W74" s="11">
        <v>4</v>
      </c>
      <c r="Y74" s="11" t="s">
        <v>117</v>
      </c>
      <c r="Z74" s="11">
        <v>1</v>
      </c>
      <c r="AA74" s="11">
        <v>2</v>
      </c>
      <c r="AB74" s="11">
        <v>1</v>
      </c>
      <c r="AC74" s="11">
        <v>2</v>
      </c>
    </row>
    <row r="75" spans="7:29" x14ac:dyDescent="0.2">
      <c r="G75" s="11" t="s">
        <v>118</v>
      </c>
      <c r="H75" s="11">
        <v>7</v>
      </c>
      <c r="I75" s="11">
        <v>3</v>
      </c>
      <c r="J75" s="11">
        <v>10</v>
      </c>
      <c r="K75" s="11">
        <v>1</v>
      </c>
      <c r="M75" s="11" t="s">
        <v>118</v>
      </c>
      <c r="N75" s="11">
        <v>14</v>
      </c>
      <c r="O75" s="11">
        <v>3</v>
      </c>
      <c r="P75" s="11">
        <v>13</v>
      </c>
      <c r="Q75" s="11">
        <v>2</v>
      </c>
      <c r="S75" s="11" t="s">
        <v>118</v>
      </c>
      <c r="T75" s="11">
        <v>4</v>
      </c>
      <c r="U75" s="11">
        <v>4</v>
      </c>
      <c r="V75" s="11">
        <v>1</v>
      </c>
      <c r="W75" s="11">
        <v>1</v>
      </c>
      <c r="Y75" s="11" t="s">
        <v>118</v>
      </c>
      <c r="Z75" s="11">
        <v>2</v>
      </c>
      <c r="AA75" s="11">
        <v>1</v>
      </c>
      <c r="AB75" s="11">
        <v>2</v>
      </c>
      <c r="AC75" s="11">
        <v>1</v>
      </c>
    </row>
    <row r="76" spans="7:29" x14ac:dyDescent="0.2">
      <c r="G76" s="11" t="s">
        <v>119</v>
      </c>
      <c r="H76" s="11">
        <v>0</v>
      </c>
      <c r="I76" s="11">
        <v>0</v>
      </c>
      <c r="J76" s="11">
        <v>0</v>
      </c>
      <c r="K76" s="11">
        <v>0</v>
      </c>
      <c r="M76" s="11" t="s">
        <v>119</v>
      </c>
      <c r="N76" s="11">
        <v>0</v>
      </c>
      <c r="O76" s="11">
        <v>1</v>
      </c>
      <c r="P76" s="11">
        <v>1</v>
      </c>
      <c r="Q76" s="11">
        <v>1</v>
      </c>
      <c r="S76" s="11" t="s">
        <v>119</v>
      </c>
      <c r="T76" s="11">
        <v>0</v>
      </c>
      <c r="U76" s="11">
        <v>0</v>
      </c>
      <c r="V76" s="11">
        <v>0</v>
      </c>
      <c r="W76" s="11">
        <v>0</v>
      </c>
      <c r="Y76" s="11" t="s">
        <v>119</v>
      </c>
      <c r="Z76" s="11">
        <v>0</v>
      </c>
      <c r="AA76" s="11">
        <v>0</v>
      </c>
      <c r="AB76" s="11">
        <v>0</v>
      </c>
      <c r="AC76" s="11">
        <v>0</v>
      </c>
    </row>
    <row r="77" spans="7:29" x14ac:dyDescent="0.2">
      <c r="G77" s="11" t="s">
        <v>120</v>
      </c>
      <c r="H77" s="11">
        <v>1</v>
      </c>
      <c r="I77" s="11">
        <v>1</v>
      </c>
      <c r="J77" s="11">
        <v>0</v>
      </c>
      <c r="K77" s="11">
        <v>1</v>
      </c>
      <c r="M77" s="11" t="s">
        <v>120</v>
      </c>
      <c r="N77" s="11">
        <v>1</v>
      </c>
      <c r="O77" s="11">
        <v>0</v>
      </c>
      <c r="P77" s="11">
        <v>1</v>
      </c>
      <c r="Q77" s="11">
        <v>1</v>
      </c>
      <c r="S77" s="11" t="s">
        <v>120</v>
      </c>
      <c r="T77" s="11">
        <v>0</v>
      </c>
      <c r="U77" s="11">
        <v>0</v>
      </c>
      <c r="V77" s="11">
        <v>1</v>
      </c>
      <c r="W77" s="11">
        <v>1</v>
      </c>
      <c r="Y77" s="11" t="s">
        <v>120</v>
      </c>
      <c r="Z77" s="11">
        <v>0</v>
      </c>
      <c r="AA77" s="11">
        <v>0</v>
      </c>
      <c r="AB77" s="11">
        <v>1</v>
      </c>
      <c r="AC77" s="11">
        <v>1</v>
      </c>
    </row>
    <row r="78" spans="7:29" x14ac:dyDescent="0.2">
      <c r="G78" s="12" t="s">
        <v>146</v>
      </c>
      <c r="H78" s="12">
        <f t="shared" ref="H78:K79" si="31">H74-H76</f>
        <v>3</v>
      </c>
      <c r="I78" s="12">
        <f t="shared" si="31"/>
        <v>7</v>
      </c>
      <c r="J78" s="12">
        <f t="shared" si="31"/>
        <v>0</v>
      </c>
      <c r="K78" s="12">
        <f t="shared" si="31"/>
        <v>9</v>
      </c>
      <c r="M78" s="12" t="s">
        <v>146</v>
      </c>
      <c r="N78" s="12">
        <f t="shared" ref="N78:Q79" si="32">N74-N76</f>
        <v>2</v>
      </c>
      <c r="O78" s="12">
        <f t="shared" si="32"/>
        <v>11</v>
      </c>
      <c r="P78" s="12">
        <f t="shared" si="32"/>
        <v>2</v>
      </c>
      <c r="Q78" s="12">
        <f t="shared" si="32"/>
        <v>13</v>
      </c>
      <c r="S78" s="12" t="s">
        <v>146</v>
      </c>
      <c r="T78" s="12">
        <f t="shared" ref="T78:W79" si="33">T74-T76</f>
        <v>1</v>
      </c>
      <c r="U78" s="12">
        <f t="shared" si="33"/>
        <v>1</v>
      </c>
      <c r="V78" s="12">
        <f t="shared" si="33"/>
        <v>4</v>
      </c>
      <c r="W78" s="12">
        <f t="shared" si="33"/>
        <v>4</v>
      </c>
      <c r="Y78" s="12" t="s">
        <v>146</v>
      </c>
      <c r="Z78" s="12">
        <f t="shared" ref="Z78:AC79" si="34">Z74-Z76</f>
        <v>1</v>
      </c>
      <c r="AA78" s="12">
        <f t="shared" si="34"/>
        <v>2</v>
      </c>
      <c r="AB78" s="12">
        <f t="shared" si="34"/>
        <v>1</v>
      </c>
      <c r="AC78" s="12">
        <f t="shared" si="34"/>
        <v>2</v>
      </c>
    </row>
    <row r="79" spans="7:29" x14ac:dyDescent="0.2">
      <c r="G79" s="12" t="s">
        <v>147</v>
      </c>
      <c r="H79" s="12">
        <f t="shared" si="31"/>
        <v>6</v>
      </c>
      <c r="I79" s="12">
        <f t="shared" si="31"/>
        <v>2</v>
      </c>
      <c r="J79" s="12">
        <f t="shared" si="31"/>
        <v>10</v>
      </c>
      <c r="K79" s="12">
        <f t="shared" si="31"/>
        <v>0</v>
      </c>
      <c r="M79" s="12" t="s">
        <v>147</v>
      </c>
      <c r="N79" s="12">
        <f t="shared" si="32"/>
        <v>13</v>
      </c>
      <c r="O79" s="12">
        <f t="shared" si="32"/>
        <v>3</v>
      </c>
      <c r="P79" s="12">
        <f t="shared" si="32"/>
        <v>12</v>
      </c>
      <c r="Q79" s="12">
        <f t="shared" si="32"/>
        <v>1</v>
      </c>
      <c r="S79" s="12" t="s">
        <v>147</v>
      </c>
      <c r="T79" s="12">
        <f t="shared" si="33"/>
        <v>4</v>
      </c>
      <c r="U79" s="12">
        <f t="shared" si="33"/>
        <v>4</v>
      </c>
      <c r="V79" s="12">
        <f t="shared" si="33"/>
        <v>0</v>
      </c>
      <c r="W79" s="12">
        <f t="shared" si="33"/>
        <v>0</v>
      </c>
      <c r="Y79" s="12" t="s">
        <v>147</v>
      </c>
      <c r="Z79" s="12">
        <f t="shared" si="34"/>
        <v>2</v>
      </c>
      <c r="AA79" s="12">
        <f t="shared" si="34"/>
        <v>1</v>
      </c>
      <c r="AB79" s="12">
        <f t="shared" si="34"/>
        <v>1</v>
      </c>
      <c r="AC79" s="12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1" t="s">
        <v>170</v>
      </c>
      <c r="H84" s="11"/>
      <c r="I84" s="11"/>
      <c r="J84" s="11"/>
      <c r="K84" s="11"/>
      <c r="M84" s="11" t="s">
        <v>171</v>
      </c>
      <c r="N84" s="11"/>
      <c r="O84" s="11"/>
      <c r="P84" s="11"/>
      <c r="Q84" s="11"/>
      <c r="S84" s="11" t="s">
        <v>172</v>
      </c>
      <c r="T84" s="11"/>
      <c r="U84" s="11"/>
      <c r="V84" s="11"/>
      <c r="W84" s="11"/>
      <c r="Y84" s="13" t="s">
        <v>173</v>
      </c>
      <c r="Z84" s="11"/>
      <c r="AA84" s="11"/>
      <c r="AB84" s="11"/>
      <c r="AC84" s="11"/>
    </row>
    <row r="85" spans="7:35" x14ac:dyDescent="0.2">
      <c r="G85" t="s">
        <v>127</v>
      </c>
      <c r="H85" s="11" t="s">
        <v>46</v>
      </c>
      <c r="I85" s="11" t="s">
        <v>54</v>
      </c>
      <c r="J85" s="11" t="s">
        <v>44</v>
      </c>
      <c r="K85" s="11" t="s">
        <v>45</v>
      </c>
      <c r="M85" t="s">
        <v>127</v>
      </c>
      <c r="N85" s="11" t="s">
        <v>46</v>
      </c>
      <c r="O85" s="11" t="s">
        <v>54</v>
      </c>
      <c r="P85" s="11" t="s">
        <v>44</v>
      </c>
      <c r="Q85" s="11" t="s">
        <v>45</v>
      </c>
      <c r="S85" t="s">
        <v>127</v>
      </c>
      <c r="T85" s="11" t="s">
        <v>46</v>
      </c>
      <c r="U85" s="11" t="s">
        <v>54</v>
      </c>
      <c r="V85" s="11" t="s">
        <v>44</v>
      </c>
      <c r="W85" s="11" t="s">
        <v>45</v>
      </c>
      <c r="Y85" t="s">
        <v>127</v>
      </c>
      <c r="Z85" s="11" t="s">
        <v>46</v>
      </c>
      <c r="AA85" s="11" t="s">
        <v>54</v>
      </c>
      <c r="AB85" s="11" t="s">
        <v>44</v>
      </c>
      <c r="AC85" s="11" t="s">
        <v>45</v>
      </c>
      <c r="AE85" s="13" t="s">
        <v>329</v>
      </c>
      <c r="AF85" s="13" t="s">
        <v>330</v>
      </c>
      <c r="AG85" s="11" t="s">
        <v>119</v>
      </c>
      <c r="AH85" s="11" t="s">
        <v>120</v>
      </c>
      <c r="AI85" s="13" t="s">
        <v>331</v>
      </c>
    </row>
    <row r="86" spans="7:35" x14ac:dyDescent="0.2">
      <c r="G86" s="11" t="s">
        <v>117</v>
      </c>
      <c r="H86" s="11">
        <v>6</v>
      </c>
      <c r="I86" s="11">
        <v>2</v>
      </c>
      <c r="J86" s="11">
        <v>1</v>
      </c>
      <c r="K86" s="11">
        <v>9</v>
      </c>
      <c r="M86" s="11" t="s">
        <v>117</v>
      </c>
      <c r="N86" s="11">
        <v>3</v>
      </c>
      <c r="O86" s="11">
        <v>0</v>
      </c>
      <c r="P86" s="11">
        <v>2</v>
      </c>
      <c r="Q86" s="11">
        <v>15</v>
      </c>
      <c r="S86" s="11" t="s">
        <v>117</v>
      </c>
      <c r="T86" s="11">
        <v>1</v>
      </c>
      <c r="U86" s="11">
        <v>2</v>
      </c>
      <c r="V86" s="11">
        <v>1</v>
      </c>
      <c r="W86" s="11">
        <v>5</v>
      </c>
      <c r="Y86" s="11" t="s">
        <v>117</v>
      </c>
      <c r="Z86" s="11">
        <v>1</v>
      </c>
      <c r="AA86" s="11">
        <v>0</v>
      </c>
      <c r="AB86" s="11">
        <v>0</v>
      </c>
      <c r="AC86" s="11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1" t="s">
        <v>118</v>
      </c>
      <c r="H87" s="11">
        <v>13</v>
      </c>
      <c r="I87" s="11">
        <v>9</v>
      </c>
      <c r="J87" s="11">
        <v>10</v>
      </c>
      <c r="K87" s="11">
        <v>1</v>
      </c>
      <c r="M87" s="11" t="s">
        <v>118</v>
      </c>
      <c r="N87" s="11">
        <v>12</v>
      </c>
      <c r="O87" s="11">
        <v>15</v>
      </c>
      <c r="P87" s="11">
        <v>13</v>
      </c>
      <c r="Q87" s="11">
        <v>0</v>
      </c>
      <c r="S87" s="11" t="s">
        <v>118</v>
      </c>
      <c r="T87" s="11">
        <v>2</v>
      </c>
      <c r="U87" s="11">
        <v>4</v>
      </c>
      <c r="V87" s="11">
        <v>5</v>
      </c>
      <c r="W87" s="11">
        <v>1</v>
      </c>
      <c r="Y87" s="11" t="s">
        <v>118</v>
      </c>
      <c r="Z87" s="11">
        <v>1</v>
      </c>
      <c r="AA87" s="11">
        <v>1</v>
      </c>
      <c r="AB87" s="11">
        <v>1</v>
      </c>
      <c r="AC87" s="11">
        <v>0</v>
      </c>
    </row>
    <row r="88" spans="7:35" x14ac:dyDescent="0.2">
      <c r="G88" s="11" t="s">
        <v>119</v>
      </c>
      <c r="H88" s="11">
        <v>1</v>
      </c>
      <c r="I88" s="11">
        <v>0</v>
      </c>
      <c r="J88" s="11">
        <v>0</v>
      </c>
      <c r="K88" s="11">
        <v>0</v>
      </c>
      <c r="M88" s="11" t="s">
        <v>119</v>
      </c>
      <c r="N88" s="11">
        <v>3</v>
      </c>
      <c r="O88" s="11">
        <v>0</v>
      </c>
      <c r="P88" s="11">
        <v>0</v>
      </c>
      <c r="Q88" s="11">
        <v>1</v>
      </c>
      <c r="S88" s="11" t="s">
        <v>119</v>
      </c>
      <c r="T88" s="11">
        <v>0</v>
      </c>
      <c r="U88" s="11">
        <v>0</v>
      </c>
      <c r="V88" s="11">
        <v>0</v>
      </c>
      <c r="W88" s="11">
        <v>0</v>
      </c>
      <c r="Y88" s="11" t="s">
        <v>119</v>
      </c>
      <c r="Z88" s="11">
        <v>0</v>
      </c>
      <c r="AA88" s="11">
        <v>0</v>
      </c>
      <c r="AB88" s="11">
        <v>0</v>
      </c>
      <c r="AC88" s="11">
        <v>0</v>
      </c>
    </row>
    <row r="89" spans="7:35" x14ac:dyDescent="0.2">
      <c r="G89" s="11" t="s">
        <v>120</v>
      </c>
      <c r="H89" s="11">
        <v>1</v>
      </c>
      <c r="I89" s="11">
        <v>0</v>
      </c>
      <c r="J89" s="11">
        <v>0</v>
      </c>
      <c r="K89" s="11">
        <v>0</v>
      </c>
      <c r="M89" s="11" t="s">
        <v>120</v>
      </c>
      <c r="N89" s="11">
        <v>0</v>
      </c>
      <c r="O89" s="11">
        <v>0</v>
      </c>
      <c r="P89" s="11">
        <v>1</v>
      </c>
      <c r="Q89" s="11">
        <v>0</v>
      </c>
      <c r="S89" s="11" t="s">
        <v>120</v>
      </c>
      <c r="T89" s="11">
        <v>0</v>
      </c>
      <c r="U89" s="11">
        <v>0</v>
      </c>
      <c r="V89" s="11">
        <v>0</v>
      </c>
      <c r="W89" s="11">
        <v>0</v>
      </c>
      <c r="Y89" s="11" t="s">
        <v>120</v>
      </c>
      <c r="Z89" s="11">
        <v>0</v>
      </c>
      <c r="AA89" s="11">
        <v>0</v>
      </c>
      <c r="AB89" s="11">
        <v>0</v>
      </c>
      <c r="AC89" s="11">
        <v>0</v>
      </c>
    </row>
    <row r="90" spans="7:35" x14ac:dyDescent="0.2">
      <c r="G90" s="12" t="s">
        <v>146</v>
      </c>
      <c r="H90" s="12">
        <f t="shared" ref="H90:K91" si="37">H86-H88</f>
        <v>5</v>
      </c>
      <c r="I90" s="12">
        <f t="shared" si="37"/>
        <v>2</v>
      </c>
      <c r="J90" s="12">
        <f t="shared" si="37"/>
        <v>1</v>
      </c>
      <c r="K90" s="12">
        <f t="shared" si="37"/>
        <v>9</v>
      </c>
      <c r="M90" s="12" t="s">
        <v>146</v>
      </c>
      <c r="N90" s="12">
        <f t="shared" ref="N90:Q91" si="38">N86-N88</f>
        <v>0</v>
      </c>
      <c r="O90" s="12">
        <f t="shared" si="38"/>
        <v>0</v>
      </c>
      <c r="P90" s="12">
        <f t="shared" si="38"/>
        <v>2</v>
      </c>
      <c r="Q90" s="12">
        <f t="shared" si="38"/>
        <v>14</v>
      </c>
      <c r="S90" s="12" t="s">
        <v>146</v>
      </c>
      <c r="T90" s="12">
        <f t="shared" ref="T90:W91" si="39">T86-T88</f>
        <v>1</v>
      </c>
      <c r="U90" s="12">
        <f t="shared" si="39"/>
        <v>2</v>
      </c>
      <c r="V90" s="12">
        <f t="shared" si="39"/>
        <v>1</v>
      </c>
      <c r="W90" s="12">
        <f t="shared" si="39"/>
        <v>5</v>
      </c>
      <c r="Y90" s="12" t="s">
        <v>146</v>
      </c>
      <c r="Z90" s="12">
        <f t="shared" ref="Z90:AC91" si="40">Z86-Z88</f>
        <v>1</v>
      </c>
      <c r="AA90" s="12">
        <f t="shared" si="40"/>
        <v>0</v>
      </c>
      <c r="AB90" s="12">
        <f t="shared" si="40"/>
        <v>0</v>
      </c>
      <c r="AC90" s="12">
        <f t="shared" si="40"/>
        <v>1</v>
      </c>
    </row>
    <row r="91" spans="7:35" x14ac:dyDescent="0.2">
      <c r="G91" s="12" t="s">
        <v>147</v>
      </c>
      <c r="H91" s="12">
        <f t="shared" si="37"/>
        <v>12</v>
      </c>
      <c r="I91" s="12">
        <f t="shared" si="37"/>
        <v>9</v>
      </c>
      <c r="J91" s="12">
        <f t="shared" si="37"/>
        <v>10</v>
      </c>
      <c r="K91" s="12">
        <f t="shared" si="37"/>
        <v>1</v>
      </c>
      <c r="M91" s="12" t="s">
        <v>147</v>
      </c>
      <c r="N91" s="12">
        <f t="shared" si="38"/>
        <v>12</v>
      </c>
      <c r="O91" s="12">
        <f t="shared" si="38"/>
        <v>15</v>
      </c>
      <c r="P91" s="12">
        <f t="shared" si="38"/>
        <v>12</v>
      </c>
      <c r="Q91" s="12">
        <f t="shared" si="38"/>
        <v>0</v>
      </c>
      <c r="S91" s="12" t="s">
        <v>147</v>
      </c>
      <c r="T91" s="12">
        <f t="shared" si="39"/>
        <v>2</v>
      </c>
      <c r="U91" s="12">
        <f t="shared" si="39"/>
        <v>4</v>
      </c>
      <c r="V91" s="12">
        <f t="shared" si="39"/>
        <v>5</v>
      </c>
      <c r="W91" s="12">
        <f t="shared" si="39"/>
        <v>1</v>
      </c>
      <c r="Y91" s="12" t="s">
        <v>147</v>
      </c>
      <c r="Z91" s="12">
        <f t="shared" si="40"/>
        <v>1</v>
      </c>
      <c r="AA91" s="12">
        <f t="shared" si="40"/>
        <v>1</v>
      </c>
      <c r="AB91" s="12">
        <f t="shared" si="40"/>
        <v>1</v>
      </c>
      <c r="AC91" s="12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7" t="s">
        <v>350</v>
      </c>
    </row>
    <row r="18" spans="1:1" x14ac:dyDescent="0.2">
      <c r="A18" s="7" t="s">
        <v>351</v>
      </c>
    </row>
    <row r="20" spans="1:1" x14ac:dyDescent="0.2">
      <c r="A20" s="8" t="s">
        <v>352</v>
      </c>
    </row>
    <row r="21" spans="1:1" x14ac:dyDescent="0.2">
      <c r="A21" s="8" t="s">
        <v>353</v>
      </c>
    </row>
    <row r="22" spans="1:1" x14ac:dyDescent="0.2">
      <c r="A22" s="8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2023-10-03T23:43:18Z</dcterms:modified>
</cp:coreProperties>
</file>