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81fcd471e98458/Desktop/MA 528/"/>
    </mc:Choice>
  </mc:AlternateContent>
  <xr:revisionPtr revIDLastSave="3954" documentId="8_{17C6EFA2-401D-4E2E-903E-7751EDA20438}" xr6:coauthVersionLast="47" xr6:coauthVersionMax="47" xr10:uidLastSave="{0D501F26-31D4-470B-B945-7EDDDDC96884}"/>
  <bookViews>
    <workbookView xWindow="-108" yWindow="-108" windowWidth="23256" windowHeight="12576" xr2:uid="{3AA0BA8D-3587-43F7-BAB2-52B378EB471B}"/>
  </bookViews>
  <sheets>
    <sheet name="Sheet1" sheetId="1" r:id="rId1"/>
  </sheets>
  <definedNames>
    <definedName name="solver_adj" localSheetId="0" hidden="1">Sheet1!$C$3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Sheet1!$C$3</definedName>
    <definedName name="solver_lhs2" localSheetId="0" hidden="1">Sheet1!$C$3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4" i="1"/>
  <c r="D6" i="1"/>
  <c r="D5" i="1"/>
  <c r="D4" i="1"/>
  <c r="D3" i="1"/>
  <c r="H4" i="1"/>
  <c r="H14" i="1" s="1"/>
  <c r="H5" i="1"/>
  <c r="I5" i="1" s="1"/>
  <c r="H6" i="1"/>
  <c r="M6" i="1" s="1"/>
  <c r="M16" i="1" s="1"/>
  <c r="H3" i="1"/>
  <c r="I3" i="1" s="1"/>
  <c r="G13" i="1"/>
  <c r="L5" i="1"/>
  <c r="L4" i="1"/>
  <c r="G5" i="1"/>
  <c r="G15" i="1" s="1"/>
  <c r="G4" i="1"/>
  <c r="K16" i="1"/>
  <c r="K15" i="1"/>
  <c r="K14" i="1"/>
  <c r="L13" i="1"/>
  <c r="K13" i="1"/>
  <c r="L6" i="1"/>
  <c r="L16" i="1" s="1"/>
  <c r="F16" i="1"/>
  <c r="F15" i="1"/>
  <c r="F14" i="1"/>
  <c r="F13" i="1"/>
  <c r="G6" i="1"/>
  <c r="G16" i="1" s="1"/>
  <c r="B5" i="1"/>
  <c r="B4" i="1"/>
  <c r="B14" i="1" s="1"/>
  <c r="B6" i="1"/>
  <c r="B16" i="1" s="1"/>
  <c r="A14" i="1"/>
  <c r="C14" i="1"/>
  <c r="A15" i="1"/>
  <c r="C15" i="1"/>
  <c r="A16" i="1"/>
  <c r="C16" i="1"/>
  <c r="B13" i="1"/>
  <c r="C13" i="1"/>
  <c r="A13" i="1"/>
  <c r="C8" i="1" l="1"/>
  <c r="H15" i="1"/>
  <c r="H16" i="1"/>
  <c r="M5" i="1"/>
  <c r="M15" i="1" s="1"/>
  <c r="I4" i="1"/>
  <c r="H13" i="1"/>
  <c r="M4" i="1"/>
  <c r="M14" i="1" s="1"/>
  <c r="M3" i="1"/>
  <c r="N6" i="1"/>
  <c r="G14" i="1"/>
  <c r="L14" i="1"/>
  <c r="L15" i="1"/>
  <c r="I6" i="1"/>
  <c r="B15" i="1"/>
  <c r="N5" i="1" l="1"/>
  <c r="N4" i="1"/>
  <c r="M13" i="1"/>
  <c r="N3" i="1"/>
  <c r="H8" i="1"/>
  <c r="I14" i="1" s="1"/>
  <c r="D15" i="1"/>
  <c r="D13" i="1"/>
  <c r="D14" i="1"/>
  <c r="D16" i="1"/>
  <c r="I13" i="1" l="1"/>
  <c r="M8" i="1"/>
  <c r="C18" i="1"/>
  <c r="I16" i="1"/>
  <c r="I15" i="1"/>
  <c r="N14" i="1" l="1"/>
  <c r="N15" i="1"/>
  <c r="N13" i="1"/>
  <c r="N16" i="1"/>
  <c r="H18" i="1"/>
  <c r="M18" i="1" l="1"/>
</calcChain>
</file>

<file path=xl/sharedStrings.xml><?xml version="1.0" encoding="utf-8"?>
<sst xmlns="http://schemas.openxmlformats.org/spreadsheetml/2006/main" count="37" uniqueCount="10">
  <si>
    <t xml:space="preserve">Time </t>
  </si>
  <si>
    <t>Coupon</t>
  </si>
  <si>
    <t>Zero Rate</t>
  </si>
  <si>
    <t>Contribution</t>
  </si>
  <si>
    <t>Bond Price:</t>
  </si>
  <si>
    <t>Bond Price</t>
  </si>
  <si>
    <t>Bond Duration</t>
  </si>
  <si>
    <t>Duration Contribution</t>
  </si>
  <si>
    <t>Bond Duration:</t>
  </si>
  <si>
    <t>Bond Yield: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</si>
</sst>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DD7F-B00F-4389-AE52-19EDBF6D7257}">
  <dimension ref="A1:N18"/>
  <sheetViews>
    <sheetView tabSelected="1" workbookViewId="0">
      <selection activeCell="C4" sqref="C4"/>
    </sheetView>
  </sheetViews>
  <sheetFormatPr defaultRowHeight="14.4" x14ac:dyDescent="0.3"/>
  <cols>
    <col min="1" max="1" width="10.33203125" customWidth="1"/>
    <col min="2" max="2" width="13.44140625" customWidth="1"/>
    <col min="3" max="3" width="11.21875" customWidth="1"/>
    <col min="4" max="4" width="19.77734375" customWidth="1"/>
    <col min="6" max="6" width="10.44140625" customWidth="1"/>
    <col min="7" max="7" width="14.21875" customWidth="1"/>
    <col min="8" max="8" width="10" customWidth="1"/>
    <col min="9" max="9" width="19.44140625" customWidth="1"/>
    <col min="12" max="12" width="13.77734375" customWidth="1"/>
    <col min="13" max="13" width="10.77734375" customWidth="1"/>
    <col min="14" max="14" width="19.21875" customWidth="1"/>
  </cols>
  <sheetData>
    <row r="1" spans="1:14" x14ac:dyDescent="0.3">
      <c r="A1" s="1" t="s">
        <v>5</v>
      </c>
      <c r="B1" s="1"/>
      <c r="C1" s="1"/>
      <c r="D1" s="1"/>
      <c r="F1" s="1" t="s">
        <v>5</v>
      </c>
      <c r="G1" s="1"/>
      <c r="H1" s="1"/>
      <c r="I1" s="1"/>
      <c r="K1" s="1" t="s">
        <v>5</v>
      </c>
      <c r="L1" s="1"/>
      <c r="M1" s="1"/>
      <c r="N1" s="1"/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14" x14ac:dyDescent="0.3">
      <c r="A3">
        <v>0.5</v>
      </c>
      <c r="B3">
        <v>2</v>
      </c>
      <c r="C3">
        <v>0.03</v>
      </c>
      <c r="D3">
        <f>B3*EXP(-A3*C3)</f>
        <v>1.9702238792061253</v>
      </c>
      <c r="F3">
        <v>0.5</v>
      </c>
      <c r="G3">
        <v>5</v>
      </c>
      <c r="H3">
        <f>C3</f>
        <v>0.03</v>
      </c>
      <c r="I3">
        <f>G3*EXP(-F3*H3)</f>
        <v>4.9255596980153129</v>
      </c>
      <c r="K3">
        <v>0.5</v>
      </c>
      <c r="L3">
        <v>10</v>
      </c>
      <c r="M3">
        <f>H3</f>
        <v>0.03</v>
      </c>
      <c r="N3">
        <f>L3*EXP(-K3*M3)</f>
        <v>9.8511193960306258</v>
      </c>
    </row>
    <row r="4" spans="1:14" x14ac:dyDescent="0.3">
      <c r="A4">
        <v>1</v>
      </c>
      <c r="B4">
        <f>$B$3</f>
        <v>2</v>
      </c>
      <c r="C4">
        <f>$C$3</f>
        <v>0.03</v>
      </c>
      <c r="D4">
        <f>B4*EXP(-A4*C4)</f>
        <v>1.9408910670970163</v>
      </c>
      <c r="F4">
        <v>1</v>
      </c>
      <c r="G4">
        <f>$G$3</f>
        <v>5</v>
      </c>
      <c r="H4">
        <f t="shared" ref="H4:H6" si="0">C4</f>
        <v>0.03</v>
      </c>
      <c r="I4">
        <f t="shared" ref="I4:I6" si="1">G4*EXP(-F4*H4)</f>
        <v>4.8522276677425404</v>
      </c>
      <c r="K4">
        <v>1</v>
      </c>
      <c r="L4">
        <f>$L$3</f>
        <v>10</v>
      </c>
      <c r="M4">
        <f t="shared" ref="M4:M6" si="2">H4</f>
        <v>0.03</v>
      </c>
      <c r="N4">
        <f t="shared" ref="N4:N6" si="3">L4*EXP(-K4*M4)</f>
        <v>9.7044553354850809</v>
      </c>
    </row>
    <row r="5" spans="1:14" x14ac:dyDescent="0.3">
      <c r="A5">
        <v>1.5</v>
      </c>
      <c r="B5">
        <f>$B$3</f>
        <v>2</v>
      </c>
      <c r="C5">
        <f t="shared" ref="C5:C6" si="4">$C$3</f>
        <v>0.03</v>
      </c>
      <c r="D5">
        <f>B5*EXP(-A5*C5)</f>
        <v>1.9119949636661999</v>
      </c>
      <c r="F5">
        <v>1.5</v>
      </c>
      <c r="G5">
        <f>$G$3</f>
        <v>5</v>
      </c>
      <c r="H5">
        <f t="shared" si="0"/>
        <v>0.03</v>
      </c>
      <c r="I5">
        <f t="shared" si="1"/>
        <v>4.7799874091654999</v>
      </c>
      <c r="K5">
        <v>1.5</v>
      </c>
      <c r="L5">
        <f>$L$3</f>
        <v>10</v>
      </c>
      <c r="M5">
        <f t="shared" si="2"/>
        <v>0.03</v>
      </c>
      <c r="N5">
        <f t="shared" si="3"/>
        <v>9.5599748183309998</v>
      </c>
    </row>
    <row r="6" spans="1:14" x14ac:dyDescent="0.3">
      <c r="A6">
        <v>2</v>
      </c>
      <c r="B6">
        <f>100+B3</f>
        <v>102</v>
      </c>
      <c r="C6">
        <f t="shared" si="4"/>
        <v>0.03</v>
      </c>
      <c r="D6">
        <f>B6*EXP(-A6*C6)</f>
        <v>96.059982425593375</v>
      </c>
      <c r="F6">
        <v>2</v>
      </c>
      <c r="G6">
        <f>100+G3</f>
        <v>105</v>
      </c>
      <c r="H6">
        <f t="shared" si="0"/>
        <v>0.03</v>
      </c>
      <c r="I6">
        <f t="shared" si="1"/>
        <v>98.885276026346119</v>
      </c>
      <c r="K6">
        <v>2</v>
      </c>
      <c r="L6">
        <f>100+L3</f>
        <v>110</v>
      </c>
      <c r="M6">
        <f t="shared" si="2"/>
        <v>0.03</v>
      </c>
      <c r="N6">
        <f t="shared" si="3"/>
        <v>103.59409869426736</v>
      </c>
    </row>
    <row r="8" spans="1:14" x14ac:dyDescent="0.3">
      <c r="B8" t="s">
        <v>4</v>
      </c>
      <c r="C8">
        <f>ROUND(SUM(D3:D6),2)</f>
        <v>101.88</v>
      </c>
      <c r="G8" t="s">
        <v>4</v>
      </c>
      <c r="H8">
        <f>ROUND(SUM(I3:I6),2)</f>
        <v>113.44</v>
      </c>
      <c r="L8" t="s">
        <v>4</v>
      </c>
      <c r="M8">
        <f>ROUND(SUM(N3:N6),2)</f>
        <v>132.71</v>
      </c>
    </row>
    <row r="9" spans="1:14" x14ac:dyDescent="0.3">
      <c r="B9" t="s">
        <v>9</v>
      </c>
      <c r="C9">
        <v>3.9600000000000003E-2</v>
      </c>
    </row>
    <row r="11" spans="1:14" x14ac:dyDescent="0.3">
      <c r="A11" s="1" t="s">
        <v>6</v>
      </c>
      <c r="B11" s="1"/>
      <c r="C11" s="1"/>
      <c r="D11" s="1"/>
      <c r="F11" s="1" t="s">
        <v>6</v>
      </c>
      <c r="G11" s="1"/>
      <c r="H11" s="1"/>
      <c r="I11" s="1"/>
      <c r="K11" s="1" t="s">
        <v>6</v>
      </c>
      <c r="L11" s="1"/>
      <c r="M11" s="1"/>
      <c r="N11" s="1"/>
    </row>
    <row r="12" spans="1:14" x14ac:dyDescent="0.3">
      <c r="A12" t="s">
        <v>0</v>
      </c>
      <c r="B12" t="s">
        <v>1</v>
      </c>
      <c r="C12" t="s">
        <v>2</v>
      </c>
      <c r="D12" t="s">
        <v>7</v>
      </c>
      <c r="F12" t="s">
        <v>0</v>
      </c>
      <c r="G12" t="s">
        <v>1</v>
      </c>
      <c r="H12" t="s">
        <v>2</v>
      </c>
      <c r="I12" t="s">
        <v>7</v>
      </c>
      <c r="K12" t="s">
        <v>0</v>
      </c>
      <c r="L12" t="s">
        <v>1</v>
      </c>
      <c r="M12" t="s">
        <v>2</v>
      </c>
      <c r="N12" t="s">
        <v>7</v>
      </c>
    </row>
    <row r="13" spans="1:14" x14ac:dyDescent="0.3">
      <c r="A13">
        <f>A3</f>
        <v>0.5</v>
      </c>
      <c r="B13">
        <f t="shared" ref="B13:C13" si="5">B3</f>
        <v>2</v>
      </c>
      <c r="C13">
        <f t="shared" si="5"/>
        <v>0.03</v>
      </c>
      <c r="D13">
        <f>A13*B13*EXP(-A13*C13)/$C$8</f>
        <v>9.6693358814591932E-3</v>
      </c>
      <c r="F13">
        <f>F3</f>
        <v>0.5</v>
      </c>
      <c r="G13">
        <f t="shared" ref="G13:H13" si="6">G3</f>
        <v>5</v>
      </c>
      <c r="H13">
        <f t="shared" si="6"/>
        <v>0.03</v>
      </c>
      <c r="I13">
        <f t="shared" ref="I13:I15" si="7">F13*G13*EXP(-F13*H13)/$H$8</f>
        <v>2.1709977512408819E-2</v>
      </c>
      <c r="K13">
        <f>K3</f>
        <v>0.5</v>
      </c>
      <c r="L13">
        <f t="shared" ref="L13:M13" si="8">L3</f>
        <v>10</v>
      </c>
      <c r="M13">
        <f t="shared" si="8"/>
        <v>0.03</v>
      </c>
      <c r="N13">
        <f t="shared" ref="N13:N15" si="9">K13*L13*EXP(-K13*M13)/$M$8</f>
        <v>3.7115211348167525E-2</v>
      </c>
    </row>
    <row r="14" spans="1:14" x14ac:dyDescent="0.3">
      <c r="A14">
        <f t="shared" ref="A14:C14" si="10">A4</f>
        <v>1</v>
      </c>
      <c r="B14">
        <f t="shared" si="10"/>
        <v>2</v>
      </c>
      <c r="C14">
        <f t="shared" si="10"/>
        <v>0.03</v>
      </c>
      <c r="D14">
        <f t="shared" ref="D14:D16" si="11">A14*B14*EXP(-A14*C14)/$C$8</f>
        <v>1.9050756449715513E-2</v>
      </c>
      <c r="F14">
        <f t="shared" ref="F14:H14" si="12">F4</f>
        <v>1</v>
      </c>
      <c r="G14">
        <f t="shared" si="12"/>
        <v>5</v>
      </c>
      <c r="H14">
        <f t="shared" si="12"/>
        <v>0.03</v>
      </c>
      <c r="I14">
        <f t="shared" si="7"/>
        <v>4.277351611197585E-2</v>
      </c>
      <c r="K14">
        <f t="shared" ref="K14:M14" si="13">K4</f>
        <v>1</v>
      </c>
      <c r="L14">
        <f t="shared" si="13"/>
        <v>10</v>
      </c>
      <c r="M14">
        <f t="shared" si="13"/>
        <v>0.03</v>
      </c>
      <c r="N14">
        <f t="shared" si="9"/>
        <v>7.3125275679941829E-2</v>
      </c>
    </row>
    <row r="15" spans="1:14" x14ac:dyDescent="0.3">
      <c r="A15">
        <f t="shared" ref="A15:C15" si="14">A5</f>
        <v>1.5</v>
      </c>
      <c r="B15">
        <f t="shared" si="14"/>
        <v>2</v>
      </c>
      <c r="C15">
        <f t="shared" si="14"/>
        <v>0.03</v>
      </c>
      <c r="D15">
        <f t="shared" si="11"/>
        <v>2.8150691455627208E-2</v>
      </c>
      <c r="F15">
        <f t="shared" ref="F15:H15" si="15">F5</f>
        <v>1.5</v>
      </c>
      <c r="G15">
        <f t="shared" si="15"/>
        <v>5</v>
      </c>
      <c r="H15">
        <f t="shared" si="15"/>
        <v>0.03</v>
      </c>
      <c r="I15">
        <f t="shared" si="7"/>
        <v>6.3205052131067085E-2</v>
      </c>
      <c r="K15">
        <f t="shared" ref="K15:M15" si="16">K5</f>
        <v>1.5</v>
      </c>
      <c r="L15">
        <f t="shared" si="16"/>
        <v>10</v>
      </c>
      <c r="M15">
        <f t="shared" si="16"/>
        <v>0.03</v>
      </c>
      <c r="N15">
        <f t="shared" si="9"/>
        <v>0.10805487323861426</v>
      </c>
    </row>
    <row r="16" spans="1:14" x14ac:dyDescent="0.3">
      <c r="A16">
        <f t="shared" ref="A16:C16" si="17">A6</f>
        <v>2</v>
      </c>
      <c r="B16">
        <f t="shared" si="17"/>
        <v>102</v>
      </c>
      <c r="C16">
        <f t="shared" si="17"/>
        <v>0.03</v>
      </c>
      <c r="D16">
        <f t="shared" si="11"/>
        <v>1.8857475937493793</v>
      </c>
      <c r="F16">
        <f t="shared" ref="F16:H16" si="18">F6</f>
        <v>2</v>
      </c>
      <c r="G16">
        <f t="shared" si="18"/>
        <v>105</v>
      </c>
      <c r="H16">
        <f t="shared" si="18"/>
        <v>0.03</v>
      </c>
      <c r="I16">
        <f>F16*G16*EXP(-F16*H16)/$H$8</f>
        <v>1.743393441931349</v>
      </c>
      <c r="K16">
        <f t="shared" ref="K16:M16" si="19">K6</f>
        <v>2</v>
      </c>
      <c r="L16">
        <f t="shared" si="19"/>
        <v>110</v>
      </c>
      <c r="M16">
        <f t="shared" si="19"/>
        <v>0.03</v>
      </c>
      <c r="N16">
        <f>K16*L16*EXP(-K16*M16)/$M$8</f>
        <v>1.5612101378082639</v>
      </c>
    </row>
    <row r="18" spans="2:13" x14ac:dyDescent="0.3">
      <c r="B18" t="s">
        <v>8</v>
      </c>
      <c r="C18">
        <f>ROUND(SUM(D13:D16),2)</f>
        <v>1.94</v>
      </c>
      <c r="G18" t="s">
        <v>8</v>
      </c>
      <c r="H18">
        <f>ROUND(SUM(I13:I16),2)</f>
        <v>1.87</v>
      </c>
      <c r="L18" t="s">
        <v>8</v>
      </c>
      <c r="M18">
        <f>ROUND(SUM(N13:N16),2)</f>
        <v>1.78</v>
      </c>
    </row>
  </sheetData>
  <mergeCells count="6">
    <mergeCell ref="K1:N1"/>
    <mergeCell ref="K11:N11"/>
    <mergeCell ref="A1:D1"/>
    <mergeCell ref="A11:D11"/>
    <mergeCell ref="F1:I1"/>
    <mergeCell ref="F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Wyngaard</dc:creator>
  <cp:lastModifiedBy>Jacob Wyngaard</cp:lastModifiedBy>
  <dcterms:created xsi:type="dcterms:W3CDTF">2022-09-27T17:48:00Z</dcterms:created>
  <dcterms:modified xsi:type="dcterms:W3CDTF">2022-09-27T18:08:11Z</dcterms:modified>
</cp:coreProperties>
</file>