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1fcd471e98458/Desktop/MA 528/"/>
    </mc:Choice>
  </mc:AlternateContent>
  <xr:revisionPtr revIDLastSave="154" documentId="8_{7F51759A-3130-4A00-83B1-BB3B1B2D3D9A}" xr6:coauthVersionLast="47" xr6:coauthVersionMax="47" xr10:uidLastSave="{BE289294-8984-4ACA-BEB4-F009FC2D365B}"/>
  <bookViews>
    <workbookView xWindow="-108" yWindow="-108" windowWidth="23256" windowHeight="12576" xr2:uid="{8D4897AB-EE0D-4DB8-852B-FB8DA2417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3" i="1"/>
  <c r="G2" i="1"/>
  <c r="F4" i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2" i="1"/>
  <c r="C24" i="1"/>
  <c r="C23" i="1"/>
  <c r="E2" i="1"/>
  <c r="F15" i="1" l="1"/>
  <c r="F7" i="1"/>
  <c r="F14" i="1"/>
  <c r="F6" i="1"/>
  <c r="F21" i="1"/>
  <c r="F13" i="1"/>
  <c r="F5" i="1"/>
  <c r="F24" i="1" s="1"/>
  <c r="F11" i="1"/>
  <c r="E24" i="1"/>
  <c r="F18" i="1"/>
  <c r="F10" i="1"/>
  <c r="F17" i="1"/>
  <c r="F9" i="1"/>
  <c r="F20" i="1"/>
  <c r="F12" i="1"/>
  <c r="F19" i="1"/>
  <c r="F16" i="1"/>
  <c r="F8" i="1"/>
  <c r="B24" i="1" l="1"/>
  <c r="B23" i="1"/>
</calcChain>
</file>

<file path=xl/sharedStrings.xml><?xml version="1.0" encoding="utf-8"?>
<sst xmlns="http://schemas.openxmlformats.org/spreadsheetml/2006/main" count="33" uniqueCount="29">
  <si>
    <t>Exposed Asset Price</t>
  </si>
  <si>
    <t>Futures Contract Price</t>
  </si>
  <si>
    <t>Mean</t>
  </si>
  <si>
    <t>St Dev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</si>
  <si>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</si>
  <si>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</si>
  <si>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</si>
  <si>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</si>
  <si>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</si>
  <si>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</si>
  <si>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</si>
  <si>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</si>
  <si>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</si>
  <si>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</si>
  <si>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</si>
  <si>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</si>
  <si>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</si>
  <si>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</si>
  <si>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</si>
  <si>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</si>
  <si>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</si>
  <si>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</si>
  <si>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</si>
  <si>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</si>
  <si>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</si>
  <si>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My Position                             $10,000 Exposed Asset             $7,339 in Short Futures Contracts</t>
  </si>
  <si>
    <t>Variance</t>
  </si>
  <si>
    <t>My Position                               $8,669.5 Exposed Asset             $8,669.5 in Short Futures Contracts</t>
  </si>
  <si>
    <t>My Position                                   $7,339 Exposed Asset                 $10,000 in Short Futures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</si>
</sst>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4718-4D3D-4847-AEBA-CE55F1E397D9}">
  <dimension ref="A1:K24"/>
  <sheetViews>
    <sheetView tabSelected="1" topLeftCell="E1" workbookViewId="0">
      <selection activeCell="I22" sqref="I22"/>
    </sheetView>
  </sheetViews>
  <sheetFormatPr defaultRowHeight="14.4" x14ac:dyDescent="0.3"/>
  <cols>
    <col min="1" max="1" width="17.6640625" customWidth="1"/>
    <col min="2" max="2" width="19.109375" customWidth="1"/>
    <col min="3" max="3" width="19.21875" customWidth="1"/>
    <col min="4" max="4" width="9.21875" customWidth="1"/>
    <col min="5" max="5" width="28.88671875" customWidth="1"/>
    <col min="6" max="6" width="30.21875" customWidth="1"/>
    <col min="7" max="7" width="30.6640625" customWidth="1"/>
    <col min="8" max="8" width="19.5546875" customWidth="1"/>
    <col min="9" max="9" width="26.109375" customWidth="1"/>
    <col min="10" max="10" width="15.6640625" customWidth="1"/>
    <col min="11" max="11" width="17.6640625" customWidth="1"/>
  </cols>
  <sheetData>
    <row r="1" spans="1:11" ht="67.8" customHeight="1" thickBot="1" x14ac:dyDescent="0.35">
      <c r="A1" t="s">
        <v>4</v>
      </c>
      <c r="B1" t="s">
        <v>0</v>
      </c>
      <c r="C1" t="s">
        <v>1</v>
      </c>
      <c r="E1" s="5" t="s">
        <v>25</v>
      </c>
      <c r="F1" s="5" t="s">
        <v>27</v>
      </c>
      <c r="G1" s="5" t="s">
        <v>28</v>
      </c>
    </row>
    <row r="2" spans="1:11" x14ac:dyDescent="0.3">
      <c r="A2" s="4" t="s">
        <v>5</v>
      </c>
      <c r="B2">
        <v>110.69</v>
      </c>
      <c r="C2">
        <v>114.87</v>
      </c>
      <c r="E2">
        <f>17339</f>
        <v>17339</v>
      </c>
      <c r="F2">
        <f>E2</f>
        <v>17339</v>
      </c>
      <c r="G2">
        <f>F2</f>
        <v>17339</v>
      </c>
      <c r="I2" s="3"/>
      <c r="J2" s="3" t="s">
        <v>0</v>
      </c>
      <c r="K2" s="3" t="s">
        <v>1</v>
      </c>
    </row>
    <row r="3" spans="1:11" x14ac:dyDescent="0.3">
      <c r="A3" s="4" t="s">
        <v>6</v>
      </c>
      <c r="B3">
        <v>115.43</v>
      </c>
      <c r="C3">
        <v>117.38</v>
      </c>
      <c r="E3">
        <f>ROUND(E2+10000/$B$2*(B3-$B$2)-7339/$C$2*(C3-$C$2),2)</f>
        <v>17606.86</v>
      </c>
      <c r="F3">
        <f>ROUND(E2+8669.5/$B$2*(B3-$B$2)-8669.5/$C$2*(C3-$C$2),2)</f>
        <v>17520.810000000001</v>
      </c>
      <c r="G3">
        <f>ROUND(E2+7339/$B$2*(B3-$B$2)-10000/$C$2*(C3-$C$2),2)</f>
        <v>17434.759999999998</v>
      </c>
      <c r="I3" s="1" t="s">
        <v>0</v>
      </c>
      <c r="J3" s="1">
        <v>1</v>
      </c>
      <c r="K3" s="1"/>
    </row>
    <row r="4" spans="1:11" ht="15" thickBot="1" x14ac:dyDescent="0.35">
      <c r="A4" s="4" t="s">
        <v>7</v>
      </c>
      <c r="B4">
        <v>121.96</v>
      </c>
      <c r="C4">
        <v>125.88</v>
      </c>
      <c r="E4">
        <f t="shared" ref="E4:E21" si="0">ROUND(E3+10000/$B$2*(B4-$B$2)-7339/$C$2*(C4-$C$2),2)</f>
        <v>17921.59</v>
      </c>
      <c r="F4">
        <f t="shared" ref="F4:F21" si="1">ROUND(E3+8669.5/$B$2*(B4-$B$2)-8669.5/$C$2*(C4-$C$2),2)</f>
        <v>17658.599999999999</v>
      </c>
      <c r="G4">
        <f t="shared" ref="G4:G21" si="2">ROUND(E3+7339/$B$2*(B4-$B$2)-10000/$C$2*(C4-$C$2),2)</f>
        <v>17395.61</v>
      </c>
      <c r="I4" s="2" t="s">
        <v>1</v>
      </c>
      <c r="J4" s="2">
        <v>0.73390864084782803</v>
      </c>
      <c r="K4" s="2">
        <v>1</v>
      </c>
    </row>
    <row r="5" spans="1:11" x14ac:dyDescent="0.3">
      <c r="A5" s="4" t="s">
        <v>8</v>
      </c>
      <c r="B5">
        <v>117.29</v>
      </c>
      <c r="C5">
        <v>117.29</v>
      </c>
      <c r="E5">
        <f t="shared" si="0"/>
        <v>18363.240000000002</v>
      </c>
      <c r="F5">
        <f t="shared" si="1"/>
        <v>18255.87</v>
      </c>
      <c r="G5">
        <f t="shared" si="2"/>
        <v>18148.509999999998</v>
      </c>
    </row>
    <row r="6" spans="1:11" x14ac:dyDescent="0.3">
      <c r="A6" s="4" t="s">
        <v>9</v>
      </c>
      <c r="B6">
        <v>119.88</v>
      </c>
      <c r="C6">
        <v>132.69</v>
      </c>
      <c r="E6">
        <f t="shared" si="0"/>
        <v>18054.97</v>
      </c>
      <c r="F6">
        <f t="shared" si="1"/>
        <v>17738.11</v>
      </c>
      <c r="G6">
        <f t="shared" si="2"/>
        <v>17421.240000000002</v>
      </c>
    </row>
    <row r="7" spans="1:11" x14ac:dyDescent="0.3">
      <c r="A7" s="4" t="s">
        <v>10</v>
      </c>
      <c r="B7">
        <v>108.15</v>
      </c>
      <c r="C7">
        <v>110.25</v>
      </c>
      <c r="E7">
        <f t="shared" si="0"/>
        <v>18120.669999999998</v>
      </c>
      <c r="F7">
        <f t="shared" si="1"/>
        <v>18204.71</v>
      </c>
      <c r="G7">
        <f t="shared" si="2"/>
        <v>18288.759999999998</v>
      </c>
    </row>
    <row r="8" spans="1:11" x14ac:dyDescent="0.3">
      <c r="A8" s="4" t="s">
        <v>11</v>
      </c>
      <c r="B8">
        <v>107.52</v>
      </c>
      <c r="C8">
        <v>112.19</v>
      </c>
      <c r="E8">
        <f t="shared" si="0"/>
        <v>18005.509999999998</v>
      </c>
      <c r="F8">
        <f t="shared" si="1"/>
        <v>18074.650000000001</v>
      </c>
      <c r="G8">
        <f t="shared" si="2"/>
        <v>18143.8</v>
      </c>
    </row>
    <row r="9" spans="1:11" x14ac:dyDescent="0.3">
      <c r="A9" s="4" t="s">
        <v>12</v>
      </c>
      <c r="B9">
        <v>110.51</v>
      </c>
      <c r="C9">
        <v>120.08</v>
      </c>
      <c r="E9">
        <f t="shared" si="0"/>
        <v>17656.38</v>
      </c>
      <c r="F9">
        <f t="shared" si="1"/>
        <v>17598.2</v>
      </c>
      <c r="G9">
        <f t="shared" si="2"/>
        <v>17540.02</v>
      </c>
    </row>
    <row r="10" spans="1:11" x14ac:dyDescent="0.3">
      <c r="A10" s="4" t="s">
        <v>13</v>
      </c>
      <c r="B10">
        <v>119.04</v>
      </c>
      <c r="C10">
        <v>122.21</v>
      </c>
      <c r="E10">
        <f t="shared" si="0"/>
        <v>17941.79</v>
      </c>
      <c r="F10">
        <f t="shared" si="1"/>
        <v>17756.41</v>
      </c>
      <c r="G10">
        <f t="shared" si="2"/>
        <v>17571.02</v>
      </c>
    </row>
    <row r="11" spans="1:11" x14ac:dyDescent="0.3">
      <c r="A11" s="4" t="s">
        <v>14</v>
      </c>
      <c r="B11">
        <v>113.01</v>
      </c>
      <c r="C11">
        <v>120.47</v>
      </c>
      <c r="E11">
        <f t="shared" si="0"/>
        <v>17793.599999999999</v>
      </c>
      <c r="F11">
        <f t="shared" si="1"/>
        <v>17700.849999999999</v>
      </c>
      <c r="G11">
        <f t="shared" si="2"/>
        <v>17608.099999999999</v>
      </c>
    </row>
    <row r="12" spans="1:11" x14ac:dyDescent="0.3">
      <c r="A12" s="4" t="s">
        <v>15</v>
      </c>
      <c r="B12">
        <v>112.41</v>
      </c>
      <c r="C12">
        <v>125.03</v>
      </c>
      <c r="E12">
        <f t="shared" si="0"/>
        <v>17299.87</v>
      </c>
      <c r="F12">
        <f t="shared" si="1"/>
        <v>17161.52</v>
      </c>
      <c r="G12">
        <f t="shared" si="2"/>
        <v>17023.16</v>
      </c>
    </row>
    <row r="13" spans="1:11" x14ac:dyDescent="0.3">
      <c r="A13" s="4" t="s">
        <v>16</v>
      </c>
      <c r="B13">
        <v>107.5</v>
      </c>
      <c r="C13">
        <v>117.1</v>
      </c>
      <c r="E13">
        <f t="shared" si="0"/>
        <v>16869.2</v>
      </c>
      <c r="F13">
        <f t="shared" si="1"/>
        <v>16881.72</v>
      </c>
      <c r="G13">
        <f t="shared" si="2"/>
        <v>16894.23</v>
      </c>
    </row>
    <row r="14" spans="1:11" x14ac:dyDescent="0.3">
      <c r="A14" s="4" t="s">
        <v>17</v>
      </c>
      <c r="B14">
        <v>116.61</v>
      </c>
      <c r="C14">
        <v>122.64</v>
      </c>
      <c r="E14">
        <f t="shared" si="0"/>
        <v>16907.599999999999</v>
      </c>
      <c r="F14">
        <f t="shared" si="1"/>
        <v>16746.45</v>
      </c>
      <c r="G14">
        <f t="shared" si="2"/>
        <v>16585.29</v>
      </c>
    </row>
    <row r="15" spans="1:11" x14ac:dyDescent="0.3">
      <c r="A15" s="4" t="s">
        <v>18</v>
      </c>
      <c r="B15">
        <v>109.87</v>
      </c>
      <c r="C15">
        <v>113.34</v>
      </c>
      <c r="E15">
        <f t="shared" si="0"/>
        <v>16931.27</v>
      </c>
      <c r="F15">
        <f t="shared" si="1"/>
        <v>16958.849999999999</v>
      </c>
      <c r="G15">
        <f t="shared" si="2"/>
        <v>16986.43</v>
      </c>
    </row>
    <row r="16" spans="1:11" x14ac:dyDescent="0.3">
      <c r="A16" s="4" t="s">
        <v>19</v>
      </c>
      <c r="B16">
        <v>117.53</v>
      </c>
      <c r="C16">
        <v>122.38</v>
      </c>
      <c r="E16">
        <f t="shared" si="0"/>
        <v>17069.400000000001</v>
      </c>
      <c r="F16">
        <f t="shared" si="1"/>
        <v>16900.2</v>
      </c>
      <c r="G16">
        <f t="shared" si="2"/>
        <v>16731</v>
      </c>
    </row>
    <row r="17" spans="1:7" x14ac:dyDescent="0.3">
      <c r="A17" s="4" t="s">
        <v>20</v>
      </c>
      <c r="B17">
        <v>121.19</v>
      </c>
      <c r="C17">
        <v>128.43</v>
      </c>
      <c r="E17">
        <f t="shared" si="0"/>
        <v>17151.650000000001</v>
      </c>
      <c r="F17">
        <f t="shared" si="1"/>
        <v>16868.38</v>
      </c>
      <c r="G17">
        <f t="shared" si="2"/>
        <v>16585.11</v>
      </c>
    </row>
    <row r="18" spans="1:7" x14ac:dyDescent="0.3">
      <c r="A18" s="4" t="s">
        <v>21</v>
      </c>
      <c r="B18">
        <v>116.92</v>
      </c>
      <c r="C18">
        <v>129.69999999999999</v>
      </c>
      <c r="E18">
        <f t="shared" si="0"/>
        <v>16767</v>
      </c>
      <c r="F18">
        <f t="shared" si="1"/>
        <v>16520.34</v>
      </c>
      <c r="G18">
        <f t="shared" si="2"/>
        <v>16273.69</v>
      </c>
    </row>
    <row r="19" spans="1:7" x14ac:dyDescent="0.3">
      <c r="A19" s="4" t="s">
        <v>22</v>
      </c>
      <c r="B19">
        <v>109.11</v>
      </c>
      <c r="C19">
        <v>119.63</v>
      </c>
      <c r="E19">
        <f t="shared" si="0"/>
        <v>16320.14</v>
      </c>
      <c r="F19">
        <f t="shared" si="1"/>
        <v>16284</v>
      </c>
      <c r="G19">
        <f t="shared" si="2"/>
        <v>16247.86</v>
      </c>
    </row>
    <row r="20" spans="1:7" x14ac:dyDescent="0.3">
      <c r="A20" s="4" t="s">
        <v>23</v>
      </c>
      <c r="B20">
        <v>118.75</v>
      </c>
      <c r="C20">
        <v>121.27</v>
      </c>
      <c r="E20">
        <f t="shared" si="0"/>
        <v>16639.41</v>
      </c>
      <c r="F20">
        <f t="shared" si="1"/>
        <v>16468.400000000001</v>
      </c>
      <c r="G20">
        <f t="shared" si="2"/>
        <v>16297.38</v>
      </c>
    </row>
    <row r="21" spans="1:7" x14ac:dyDescent="0.3">
      <c r="A21" s="4" t="s">
        <v>24</v>
      </c>
      <c r="B21">
        <v>113.81</v>
      </c>
      <c r="C21">
        <v>114.92</v>
      </c>
      <c r="E21">
        <f t="shared" si="0"/>
        <v>16918.080000000002</v>
      </c>
      <c r="F21">
        <f t="shared" si="1"/>
        <v>16880</v>
      </c>
      <c r="G21">
        <f t="shared" si="2"/>
        <v>16841.919999999998</v>
      </c>
    </row>
    <row r="23" spans="1:7" x14ac:dyDescent="0.3">
      <c r="A23" t="s">
        <v>2</v>
      </c>
      <c r="B23">
        <f>ROUND(AVERAGE(B2:B21),2)</f>
        <v>114.36</v>
      </c>
      <c r="C23">
        <f>ROUND(AVERAGE(C2:C21),2)</f>
        <v>120.39</v>
      </c>
      <c r="E23" t="s">
        <v>26</v>
      </c>
    </row>
    <row r="24" spans="1:7" x14ac:dyDescent="0.3">
      <c r="A24" t="s">
        <v>3</v>
      </c>
      <c r="B24">
        <f>ROUND(STDEV(B2:B21),2)</f>
        <v>4.71</v>
      </c>
      <c r="C24">
        <f>ROUND(STDEV(C2:C21),2)</f>
        <v>5.97</v>
      </c>
      <c r="E24">
        <f>ROUND(VAR(E2:E21),2)</f>
        <v>335411.40999999997</v>
      </c>
      <c r="F24">
        <f>ROUND(VAR(F2:F21),2)</f>
        <v>348446.92</v>
      </c>
      <c r="G24">
        <f>ROUND(VAR(G2:G21),2)</f>
        <v>388972.16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dcterms:created xsi:type="dcterms:W3CDTF">2022-09-26T02:45:29Z</dcterms:created>
  <dcterms:modified xsi:type="dcterms:W3CDTF">2022-09-26T03:03:20Z</dcterms:modified>
</cp:coreProperties>
</file>