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mylene_a_enriquez_accenture_com/Documents/Documents/-  UBS/01 - SM/Automation FM/"/>
    </mc:Choice>
  </mc:AlternateContent>
  <xr:revisionPtr revIDLastSave="0" documentId="8_{B3B56197-9FF2-4191-9718-104F28E28ECB}" xr6:coauthVersionLast="47" xr6:coauthVersionMax="47" xr10:uidLastSave="{00000000-0000-0000-0000-000000000000}"/>
  <bookViews>
    <workbookView xWindow="690" yWindow="5130" windowWidth="28800" windowHeight="10740" xr2:uid="{64B6D694-6FCA-4895-96D1-3B8802D89DEF}"/>
  </bookViews>
  <sheets>
    <sheet name="NOV Transpo Allow (PHP)" sheetId="4" r:id="rId1"/>
    <sheet name="NOV Transpo Allow (Actuals)" sheetId="3" r:id="rId2"/>
    <sheet name="Transpo Reward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1" hidden="1">'NOV Transpo Allow (Actuals)'!$A$1:$E$5835</definedName>
    <definedName name="_xlnm._FilterDatabase" localSheetId="0" hidden="1">'NOV Transpo Allow (PHP)'!$C$7:$L$383</definedName>
    <definedName name="AppClusterCols">[1]!Table7[[#All],[Cluster]]</definedName>
    <definedName name="AppClusterStart">[1]!Table7[[#Headers],[Cluster]]</definedName>
    <definedName name="Calendar10Month">[2]Calendar!$C$128</definedName>
    <definedName name="Calendar10MonthOption" localSheetId="1">MATCH(Calendar10Month,'NOV Transpo Allow (Actuals)'!Months,0)</definedName>
    <definedName name="Calendar10MonthOption" localSheetId="0">MATCH(Calendar10Month,'NOV Transpo Allow (PHP)'!Months,0)</definedName>
    <definedName name="Calendar10MonthOption">MATCH(Calendar10Month,Months,0)</definedName>
    <definedName name="Calendar10Year">[2]Calendar!$B$128</definedName>
    <definedName name="Calendar11Month">[2]Calendar!$C$142</definedName>
    <definedName name="Calendar11MonthOption" localSheetId="1">MATCH(Calendar11Month,'NOV Transpo Allow (Actuals)'!Months,0)</definedName>
    <definedName name="Calendar11MonthOption" localSheetId="0">MATCH(Calendar11Month,'NOV Transpo Allow (PHP)'!Months,0)</definedName>
    <definedName name="Calendar11MonthOption">MATCH(Calendar11Month,Months,0)</definedName>
    <definedName name="Calendar11Year">[2]Calendar!$B$142</definedName>
    <definedName name="Calendar12Month">[2]Calendar!$C$156</definedName>
    <definedName name="Calendar12MonthOption" localSheetId="1">MATCH(Calendar12Month,'NOV Transpo Allow (Actuals)'!Months,0)</definedName>
    <definedName name="Calendar12MonthOption" localSheetId="0">MATCH(Calendar12Month,'NOV Transpo Allow (PHP)'!Months,0)</definedName>
    <definedName name="Calendar12MonthOption">MATCH(Calendar12Month,Months,0)</definedName>
    <definedName name="Calendar12Year">[2]Calendar!$B$156</definedName>
    <definedName name="Calendar1Month">[2]Calendar!$C$1</definedName>
    <definedName name="Calendar1MonthOption" localSheetId="1">MATCH(Calendar1Month,'NOV Transpo Allow (Actuals)'!Months,0)</definedName>
    <definedName name="Calendar1MonthOption" localSheetId="0">MATCH(Calendar1Month,'NOV Transpo Allow (PHP)'!Months,0)</definedName>
    <definedName name="Calendar1MonthOption">MATCH(Calendar1Month,Months,0)</definedName>
    <definedName name="Calendar1Year">[2]Calendar!$B$1</definedName>
    <definedName name="Calendar2Month">[2]Calendar!$C$16</definedName>
    <definedName name="Calendar2MonthOption" localSheetId="1">MATCH(Calendar2Month,'NOV Transpo Allow (Actuals)'!Months,0)</definedName>
    <definedName name="Calendar2MonthOption" localSheetId="0">MATCH(Calendar2Month,'NOV Transpo Allow (PHP)'!Months,0)</definedName>
    <definedName name="Calendar2MonthOption">MATCH(Calendar2Month,Months,0)</definedName>
    <definedName name="Calendar2Year">[2]Calendar!$B$16</definedName>
    <definedName name="Calendar3Month">[2]Calendar!$C$30</definedName>
    <definedName name="Calendar3MonthOption" localSheetId="1">MATCH(Calendar3Month,'NOV Transpo Allow (Actuals)'!Months,0)</definedName>
    <definedName name="Calendar3MonthOption" localSheetId="0">MATCH(Calendar3Month,'NOV Transpo Allow (PHP)'!Months,0)</definedName>
    <definedName name="Calendar3MonthOption">MATCH(Calendar3Month,Months,0)</definedName>
    <definedName name="Calendar3Year">[2]Calendar!$B$30</definedName>
    <definedName name="Calendar4Month">[2]Calendar!$C$44</definedName>
    <definedName name="Calendar4MonthOption" localSheetId="1">MATCH(Calendar4Month,'NOV Transpo Allow (Actuals)'!Months,0)</definedName>
    <definedName name="Calendar4MonthOption" localSheetId="0">MATCH(Calendar4Month,'NOV Transpo Allow (PHP)'!Months,0)</definedName>
    <definedName name="Calendar4MonthOption">MATCH(Calendar4Month,Months,0)</definedName>
    <definedName name="Calendar4Year">[2]Calendar!$B$44</definedName>
    <definedName name="Calendar5Month">[2]Calendar!$C$58</definedName>
    <definedName name="Calendar5MonthOption" localSheetId="1">MATCH(Calendar5Month,'NOV Transpo Allow (Actuals)'!Months,0)</definedName>
    <definedName name="Calendar5MonthOption" localSheetId="0">MATCH(Calendar5Month,'NOV Transpo Allow (PHP)'!Months,0)</definedName>
    <definedName name="Calendar5MonthOption">MATCH(Calendar5Month,Months,0)</definedName>
    <definedName name="Calendar5Year">[2]Calendar!$B$58</definedName>
    <definedName name="Calendar6Month">[2]Calendar!$C$72</definedName>
    <definedName name="Calendar6MonthOption" localSheetId="1">MATCH(Calendar6Month,'NOV Transpo Allow (Actuals)'!Months,0)</definedName>
    <definedName name="Calendar6MonthOption" localSheetId="0">MATCH(Calendar6Month,'NOV Transpo Allow (PHP)'!Months,0)</definedName>
    <definedName name="Calendar6MonthOption">MATCH(Calendar6Month,Months,0)</definedName>
    <definedName name="Calendar6Year">[2]Calendar!$B$72</definedName>
    <definedName name="Calendar7Month">[2]Calendar!$C$86</definedName>
    <definedName name="Calendar7MonthOption" localSheetId="1">MATCH(Calendar7Month,'NOV Transpo Allow (Actuals)'!Months,0)</definedName>
    <definedName name="Calendar7MonthOption" localSheetId="0">MATCH(Calendar7Month,'NOV Transpo Allow (PHP)'!Months,0)</definedName>
    <definedName name="Calendar7MonthOption">MATCH(Calendar7Month,Months,0)</definedName>
    <definedName name="Calendar7Year">[2]Calendar!$B$86</definedName>
    <definedName name="Calendar8Month">[2]Calendar!$C$100</definedName>
    <definedName name="Calendar8MonthOption" localSheetId="1">MATCH(Calendar8Month,'NOV Transpo Allow (Actuals)'!Months,0)</definedName>
    <definedName name="Calendar8MonthOption" localSheetId="0">MATCH(Calendar8Month,'NOV Transpo Allow (PHP)'!Months,0)</definedName>
    <definedName name="Calendar8MonthOption">MATCH(Calendar8Month,Months,0)</definedName>
    <definedName name="Calendar8Year">[2]Calendar!$B$100</definedName>
    <definedName name="Calendar9Month">[2]Calendar!$C$114</definedName>
    <definedName name="Calendar9MonthOption" localSheetId="1">MATCH(Calendar9Month,'NOV Transpo Allow (Actuals)'!Months,0)</definedName>
    <definedName name="Calendar9MonthOption" localSheetId="0">MATCH(Calendar9Month,'NOV Transpo Allow (PHP)'!Months,0)</definedName>
    <definedName name="Calendar9MonthOption">MATCH(Calendar9Month,Months,0)</definedName>
    <definedName name="Calendar9Year">[2]Calendar!$B$114</definedName>
    <definedName name="Cluster">[3]Mapping_NEW!$A$3:$A$19</definedName>
    <definedName name="ClusterList">[1]!Table5[Cluster]</definedName>
    <definedName name="Days" localSheetId="1">{0,1,2,3,4,5,6}</definedName>
    <definedName name="Days" localSheetId="0">{0,1,2,3,4,5,6}</definedName>
    <definedName name="Days">{0,1,2,3,4,5,6}</definedName>
    <definedName name="FAppCode" localSheetId="1">OFFSET('NOV Transpo Allow (Actuals)'!FAppSystemNew, MATCH('[1]Staffing Plan'!XFD1,'NOV Transpo Allow (Actuals)'!FAppSystemNew,0)-1,2, COUNTIF('NOV Transpo Allow (Actuals)'!FAppSystemNew,'[1]Staffing Plan'!XFD1),1)</definedName>
    <definedName name="FAppCode" localSheetId="0">OFFSET('NOV Transpo Allow (PHP)'!FAppSystemNew, MATCH('[1]Staffing Plan'!XFD1,'NOV Transpo Allow (PHP)'!FAppSystemNew,0)-1,2, COUNTIF('NOV Transpo Allow (PHP)'!FAppSystemNew,'[1]Staffing Plan'!XFD1),1)</definedName>
    <definedName name="FAppCode">OFFSET(FAppSystemNew, MATCH('[1]Staffing Plan'!XFD1,FAppSystemNew,0)-1,2, COUNTIF(FAppSystemNew,'[1]Staffing Plan'!XFD1),1)</definedName>
    <definedName name="FAppSystemNew" localSheetId="1">OFFSET(AppClusterStart,MATCH('[1]Staffing Plan'!XFC1,AppClusterCols,0)-1,1,COUNTIF(AppClusterCols,'[1]Staffing Plan'!XFC1),1)</definedName>
    <definedName name="FAppSystemNew" localSheetId="0">OFFSET(AppClusterStart,MATCH('[1]Staffing Plan'!XFC1,AppClusterCols,0)-1,1,COUNTIF(AppClusterCols,'[1]Staffing Plan'!XFC1),1)</definedName>
    <definedName name="FAppSystemNew">OFFSET(AppClusterStart,MATCH('[1]Staffing Plan'!XFC1,AppClusterCols,0)-1,1,COUNTIF(AppClusterCols,'[1]Staffing Plan'!XFC1),1)</definedName>
    <definedName name="FRoleD" localSheetId="1">OFFSET('NOV Transpo Allow (Actuals)'!FServiceType, MATCH('[4]Staffing Plan'!XFC1,'NOV Transpo Allow (Actuals)'!FServiceType,0)-1,1, COUNTIF('NOV Transpo Allow (Actuals)'!FServiceType,'[4]Staffing Plan'!XFC1),1)</definedName>
    <definedName name="FRoleD" localSheetId="0">OFFSET('NOV Transpo Allow (PHP)'!FServiceType, MATCH('[4]Staffing Plan'!XFC1,'NOV Transpo Allow (PHP)'!FServiceType,0)-1,1, COUNTIF('NOV Transpo Allow (PHP)'!FServiceType,'[4]Staffing Plan'!XFC1),1)</definedName>
    <definedName name="FRoleD">OFFSET(FServiceType, MATCH('[4]Staffing Plan'!XFC1,FServiceType,0)-1,1, COUNTIF(FServiceType,'[4]Staffing Plan'!XFC1),1)</definedName>
    <definedName name="FServiceType" localSheetId="1">OFFSET(MContractTypeStart,MATCH('[4]Staffing Plan'!XFB1,MContractTypeCol,0)-1,1,COUNTIF(MContractTypeCol,'[4]Staffing Plan'!XFB1),1)</definedName>
    <definedName name="FServiceType" localSheetId="0">OFFSET(MContractTypeStart,MATCH('[4]Staffing Plan'!XFB1,MContractTypeCol,0)-1,1,COUNTIF(MContractTypeCol,'[4]Staffing Plan'!XFB1),1)</definedName>
    <definedName name="FServiceType">OFFSET(MContractTypeStart,MATCH('[4]Staffing Plan'!XFB1,MContractTypeCol,0)-1,1,COUNTIF(MContractTypeCol,'[4]Staffing Plan'!XFB1),1)</definedName>
    <definedName name="LastMonth">'[5]November Calendar of Activities'!$Y$27</definedName>
    <definedName name="LastMonth_WeekStart" localSheetId="1">DATE(YEAR(LastMonth),MONTH(LastMonth),1)-WEEKDAY(DATE(YEAR(LastMonth),MONTH(LastMonth),1))</definedName>
    <definedName name="LastMonth_WeekStart" localSheetId="0">DATE(YEAR(LastMonth),MONTH(LastMonth),1)-WEEKDAY(DATE(YEAR(LastMonth),MONTH(LastMonth),1))</definedName>
    <definedName name="LastMonth_WeekStart">DATE(YEAR(LastMonth),MONTH(LastMonth),1)-WEEKDAY(DATE(YEAR(LastMonth),MONTH(LastMonth),1))</definedName>
    <definedName name="List_Categories">[6]Lists!$D$1:$D$5</definedName>
    <definedName name="List_Months">[6]Lists!$A$1:$A$8</definedName>
    <definedName name="MClusterCol">[1]!Table6[[#All],[Cluster]]</definedName>
    <definedName name="MClusterStart">[1]!Table6[[#Headers],[Cluster]]</definedName>
    <definedName name="MContractTypeCol">[4]!Table1[[#All],[Contract Type]]</definedName>
    <definedName name="MContractTypeStart">[4]!Table1[[#Headers],[Contract Type]]</definedName>
    <definedName name="Months" localSheetId="1">{"January","February","March","April","May","June","July","August","September","October","November","December"}</definedName>
    <definedName name="Months" localSheetId="0">{"January","February","March","April","May","June","July","August","September","October","November","December"}</definedName>
    <definedName name="Months">{"January","February","March","April","May","June","July","August","September","October","November","December"}</definedName>
    <definedName name="MSContractTypeCol">[4]!Table9[[#All],[Contract Type]]</definedName>
    <definedName name="MSContractTypeStart">[4]!Table9[[#Headers],[Contract Type]]</definedName>
    <definedName name="NextMonth">'[5]November Calendar of Activities'!$Y$38</definedName>
    <definedName name="NextMonth_WeekStart" localSheetId="1">DATE(YEAR(NextMonth),MONTH(NextMonth),1)-WEEKDAY(DATE(YEAR(NextMonth),MONTH(NextMonth),1))</definedName>
    <definedName name="NextMonth_WeekStart" localSheetId="0">DATE(YEAR(NextMonth),MONTH(NextMonth),1)-WEEKDAY(DATE(YEAR(NextMonth),MONTH(NextMonth),1))</definedName>
    <definedName name="NextMonth_WeekStart">DATE(YEAR(NextMonth),MONTH(NextMonth),1)-WEEKDAY(DATE(YEAR(NextMonth),MONTH(NextMonth),1))</definedName>
    <definedName name="ThisMonth">'[5]November Calendar of Activities'!$C$2</definedName>
    <definedName name="ThisMonth_WeekStart" localSheetId="1">DATE(YEAR(ThisMonth),MONTH(ThisMonth),1)-WEEKDAY(DATE(YEAR(ThisMonth),MONTH(ThisMonth),1))</definedName>
    <definedName name="ThisMonth_WeekStart" localSheetId="0">DATE(YEAR(ThisMonth),MONTH(ThisMonth),1)-WEEKDAY(DATE(YEAR(ThisMonth),MONTH(ThisMonth),1))</definedName>
    <definedName name="ThisMonth_WeekStart">DATE(YEAR(ThisMonth),MONTH(ThisMonth),1)-WEEKDAY(DATE(YEAR(ThisMonth),MONTH(ThisMonth),1))</definedName>
    <definedName name="WeekdayOption" localSheetId="1">MATCH(WeekStart,'NOV Transpo Allow (Actuals)'!Weekdays,0)+10</definedName>
    <definedName name="WeekdayOption" localSheetId="0">MATCH(WeekStart,'NOV Transpo Allow (PHP)'!Weekdays,0)+10</definedName>
    <definedName name="WeekdayOption">MATCH(WeekStart,Weekdays,0)+10</definedName>
    <definedName name="Weekdays" localSheetId="1">{"Monday","Tuesday","Wednesday","Thursday","Friday","Saturday","Sunday"}</definedName>
    <definedName name="Weekdays" localSheetId="0">{"Monday","Tuesday","Wednesday","Thursday","Friday","Saturday","Sunday"}</definedName>
    <definedName name="Weekdays">{"Monday","Tuesday","Wednesday","Thursday","Friday","Saturday","Sunday"}</definedName>
    <definedName name="WeekStart">[2]Calendar!$B$2</definedName>
    <definedName name="WeekStartValue" localSheetId="1">IF(WeekStart="Monday",2,1)</definedName>
    <definedName name="WeekStartValue" localSheetId="0">IF(WeekStart="Monday",2,1)</definedName>
    <definedName name="WeekStartValue">IF(WeekStart="Monday",2,1)</definedName>
  </definedNames>
  <calcPr calcId="191029"/>
  <pivotCaches>
    <pivotCache cacheId="5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3" i="4" l="1"/>
  <c r="C383" i="4"/>
  <c r="E383" i="4" s="1"/>
  <c r="J382" i="4"/>
  <c r="I382" i="4"/>
  <c r="H382" i="4"/>
  <c r="K382" i="4" s="1"/>
  <c r="G382" i="4"/>
  <c r="F382" i="4"/>
  <c r="E382" i="4"/>
  <c r="L382" i="4" s="1"/>
  <c r="D382" i="4"/>
  <c r="C382" i="4"/>
  <c r="L381" i="4"/>
  <c r="K381" i="4"/>
  <c r="J381" i="4"/>
  <c r="I381" i="4"/>
  <c r="H381" i="4"/>
  <c r="G381" i="4"/>
  <c r="F381" i="4"/>
  <c r="D381" i="4"/>
  <c r="C381" i="4"/>
  <c r="E381" i="4" s="1"/>
  <c r="L380" i="4"/>
  <c r="J380" i="4"/>
  <c r="I380" i="4"/>
  <c r="H380" i="4"/>
  <c r="G380" i="4"/>
  <c r="F380" i="4"/>
  <c r="E380" i="4"/>
  <c r="K380" i="4" s="1"/>
  <c r="D380" i="4"/>
  <c r="C380" i="4"/>
  <c r="J379" i="4"/>
  <c r="I379" i="4"/>
  <c r="H379" i="4"/>
  <c r="L379" i="4" s="1"/>
  <c r="G379" i="4"/>
  <c r="F379" i="4"/>
  <c r="D379" i="4"/>
  <c r="C379" i="4"/>
  <c r="E379" i="4" s="1"/>
  <c r="J378" i="4"/>
  <c r="I378" i="4"/>
  <c r="H378" i="4"/>
  <c r="G378" i="4"/>
  <c r="F378" i="4"/>
  <c r="E378" i="4"/>
  <c r="D378" i="4"/>
  <c r="C378" i="4"/>
  <c r="K377" i="4"/>
  <c r="J377" i="4"/>
  <c r="I377" i="4"/>
  <c r="H377" i="4"/>
  <c r="G377" i="4"/>
  <c r="F377" i="4"/>
  <c r="D377" i="4"/>
  <c r="C377" i="4"/>
  <c r="E377" i="4" s="1"/>
  <c r="L377" i="4" s="1"/>
  <c r="L376" i="4"/>
  <c r="J376" i="4"/>
  <c r="I376" i="4"/>
  <c r="H376" i="4"/>
  <c r="G376" i="4"/>
  <c r="F376" i="4"/>
  <c r="E376" i="4"/>
  <c r="K376" i="4" s="1"/>
  <c r="D376" i="4"/>
  <c r="C376" i="4"/>
  <c r="J375" i="4"/>
  <c r="I375" i="4"/>
  <c r="H375" i="4"/>
  <c r="L375" i="4" s="1"/>
  <c r="G375" i="4"/>
  <c r="F375" i="4"/>
  <c r="D375" i="4"/>
  <c r="C375" i="4"/>
  <c r="E375" i="4" s="1"/>
  <c r="J374" i="4"/>
  <c r="I374" i="4"/>
  <c r="H374" i="4"/>
  <c r="G374" i="4"/>
  <c r="F374" i="4"/>
  <c r="E374" i="4"/>
  <c r="D374" i="4"/>
  <c r="C374" i="4"/>
  <c r="K373" i="4"/>
  <c r="J373" i="4"/>
  <c r="I373" i="4"/>
  <c r="H373" i="4"/>
  <c r="G373" i="4"/>
  <c r="F373" i="4"/>
  <c r="D373" i="4"/>
  <c r="C373" i="4"/>
  <c r="E373" i="4" s="1"/>
  <c r="L373" i="4" s="1"/>
  <c r="L372" i="4"/>
  <c r="J372" i="4"/>
  <c r="I372" i="4"/>
  <c r="H372" i="4"/>
  <c r="G372" i="4"/>
  <c r="F372" i="4"/>
  <c r="E372" i="4"/>
  <c r="K372" i="4" s="1"/>
  <c r="D372" i="4"/>
  <c r="C372" i="4"/>
  <c r="J371" i="4"/>
  <c r="I371" i="4"/>
  <c r="H371" i="4"/>
  <c r="L371" i="4" s="1"/>
  <c r="G371" i="4"/>
  <c r="F371" i="4"/>
  <c r="D371" i="4"/>
  <c r="C371" i="4"/>
  <c r="E371" i="4" s="1"/>
  <c r="K371" i="4" s="1"/>
  <c r="J370" i="4"/>
  <c r="I370" i="4"/>
  <c r="H370" i="4"/>
  <c r="G370" i="4"/>
  <c r="F370" i="4"/>
  <c r="E370" i="4"/>
  <c r="D370" i="4"/>
  <c r="C370" i="4"/>
  <c r="J369" i="4"/>
  <c r="I369" i="4"/>
  <c r="H369" i="4"/>
  <c r="G369" i="4"/>
  <c r="F369" i="4"/>
  <c r="D369" i="4"/>
  <c r="C369" i="4"/>
  <c r="E369" i="4" s="1"/>
  <c r="L369" i="4" s="1"/>
  <c r="L368" i="4"/>
  <c r="J368" i="4"/>
  <c r="I368" i="4"/>
  <c r="H368" i="4"/>
  <c r="G368" i="4"/>
  <c r="F368" i="4"/>
  <c r="E368" i="4"/>
  <c r="K368" i="4" s="1"/>
  <c r="D368" i="4"/>
  <c r="C368" i="4"/>
  <c r="J367" i="4"/>
  <c r="I367" i="4"/>
  <c r="H367" i="4"/>
  <c r="L367" i="4" s="1"/>
  <c r="G367" i="4"/>
  <c r="F367" i="4"/>
  <c r="D367" i="4"/>
  <c r="C367" i="4"/>
  <c r="E367" i="4" s="1"/>
  <c r="K367" i="4" s="1"/>
  <c r="J366" i="4"/>
  <c r="I366" i="4"/>
  <c r="H366" i="4"/>
  <c r="G366" i="4"/>
  <c r="F366" i="4"/>
  <c r="E366" i="4"/>
  <c r="D366" i="4"/>
  <c r="C366" i="4"/>
  <c r="J365" i="4"/>
  <c r="I365" i="4"/>
  <c r="H365" i="4"/>
  <c r="G365" i="4"/>
  <c r="F365" i="4"/>
  <c r="D365" i="4"/>
  <c r="C365" i="4"/>
  <c r="E365" i="4" s="1"/>
  <c r="L365" i="4" s="1"/>
  <c r="L364" i="4"/>
  <c r="J364" i="4"/>
  <c r="I364" i="4"/>
  <c r="H364" i="4"/>
  <c r="G364" i="4"/>
  <c r="F364" i="4"/>
  <c r="E364" i="4"/>
  <c r="K364" i="4" s="1"/>
  <c r="D364" i="4"/>
  <c r="C364" i="4"/>
  <c r="J363" i="4"/>
  <c r="I363" i="4"/>
  <c r="H363" i="4"/>
  <c r="L363" i="4" s="1"/>
  <c r="G363" i="4"/>
  <c r="F363" i="4"/>
  <c r="D363" i="4"/>
  <c r="C363" i="4"/>
  <c r="E363" i="4" s="1"/>
  <c r="K363" i="4" s="1"/>
  <c r="J362" i="4"/>
  <c r="I362" i="4"/>
  <c r="H362" i="4"/>
  <c r="G362" i="4"/>
  <c r="F362" i="4"/>
  <c r="E362" i="4"/>
  <c r="D362" i="4"/>
  <c r="C362" i="4"/>
  <c r="J361" i="4"/>
  <c r="I361" i="4"/>
  <c r="H361" i="4"/>
  <c r="G361" i="4"/>
  <c r="F361" i="4"/>
  <c r="D361" i="4"/>
  <c r="C361" i="4"/>
  <c r="E361" i="4" s="1"/>
  <c r="L361" i="4" s="1"/>
  <c r="L360" i="4"/>
  <c r="J360" i="4"/>
  <c r="I360" i="4"/>
  <c r="H360" i="4"/>
  <c r="G360" i="4"/>
  <c r="F360" i="4"/>
  <c r="E360" i="4"/>
  <c r="K360" i="4" s="1"/>
  <c r="D360" i="4"/>
  <c r="C360" i="4"/>
  <c r="J359" i="4"/>
  <c r="I359" i="4"/>
  <c r="H359" i="4"/>
  <c r="L359" i="4" s="1"/>
  <c r="G359" i="4"/>
  <c r="F359" i="4"/>
  <c r="D359" i="4"/>
  <c r="C359" i="4"/>
  <c r="E359" i="4" s="1"/>
  <c r="K359" i="4" s="1"/>
  <c r="J358" i="4"/>
  <c r="I358" i="4"/>
  <c r="H358" i="4"/>
  <c r="G358" i="4"/>
  <c r="F358" i="4"/>
  <c r="E358" i="4"/>
  <c r="D358" i="4"/>
  <c r="C358" i="4"/>
  <c r="J357" i="4"/>
  <c r="I357" i="4"/>
  <c r="H357" i="4"/>
  <c r="G357" i="4"/>
  <c r="F357" i="4"/>
  <c r="D357" i="4"/>
  <c r="C357" i="4"/>
  <c r="E357" i="4" s="1"/>
  <c r="L357" i="4" s="1"/>
  <c r="L356" i="4"/>
  <c r="J356" i="4"/>
  <c r="I356" i="4"/>
  <c r="H356" i="4"/>
  <c r="G356" i="4"/>
  <c r="F356" i="4"/>
  <c r="E356" i="4"/>
  <c r="K356" i="4" s="1"/>
  <c r="D356" i="4"/>
  <c r="C356" i="4"/>
  <c r="J355" i="4"/>
  <c r="I355" i="4"/>
  <c r="H355" i="4"/>
  <c r="L355" i="4" s="1"/>
  <c r="G355" i="4"/>
  <c r="F355" i="4"/>
  <c r="D355" i="4"/>
  <c r="C355" i="4"/>
  <c r="E355" i="4" s="1"/>
  <c r="K355" i="4" s="1"/>
  <c r="J354" i="4"/>
  <c r="I354" i="4"/>
  <c r="H354" i="4"/>
  <c r="G354" i="4"/>
  <c r="F354" i="4"/>
  <c r="E354" i="4"/>
  <c r="D354" i="4"/>
  <c r="C354" i="4"/>
  <c r="J353" i="4"/>
  <c r="I353" i="4"/>
  <c r="H353" i="4"/>
  <c r="G353" i="4"/>
  <c r="F353" i="4"/>
  <c r="D353" i="4"/>
  <c r="C353" i="4"/>
  <c r="E353" i="4" s="1"/>
  <c r="L353" i="4" s="1"/>
  <c r="L352" i="4"/>
  <c r="J352" i="4"/>
  <c r="I352" i="4"/>
  <c r="H352" i="4"/>
  <c r="G352" i="4"/>
  <c r="F352" i="4"/>
  <c r="E352" i="4"/>
  <c r="K352" i="4" s="1"/>
  <c r="D352" i="4"/>
  <c r="C352" i="4"/>
  <c r="J351" i="4"/>
  <c r="I351" i="4"/>
  <c r="H351" i="4"/>
  <c r="L351" i="4" s="1"/>
  <c r="G351" i="4"/>
  <c r="F351" i="4"/>
  <c r="D351" i="4"/>
  <c r="C351" i="4"/>
  <c r="E351" i="4" s="1"/>
  <c r="K351" i="4" s="1"/>
  <c r="J350" i="4"/>
  <c r="I350" i="4"/>
  <c r="H350" i="4"/>
  <c r="G350" i="4"/>
  <c r="F350" i="4"/>
  <c r="E350" i="4"/>
  <c r="D350" i="4"/>
  <c r="C350" i="4"/>
  <c r="J349" i="4"/>
  <c r="I349" i="4"/>
  <c r="H349" i="4"/>
  <c r="G349" i="4"/>
  <c r="F349" i="4"/>
  <c r="D349" i="4"/>
  <c r="C349" i="4"/>
  <c r="E349" i="4" s="1"/>
  <c r="L349" i="4" s="1"/>
  <c r="L348" i="4"/>
  <c r="J348" i="4"/>
  <c r="I348" i="4"/>
  <c r="H348" i="4"/>
  <c r="G348" i="4"/>
  <c r="F348" i="4"/>
  <c r="E348" i="4"/>
  <c r="K348" i="4" s="1"/>
  <c r="D348" i="4"/>
  <c r="C348" i="4"/>
  <c r="J347" i="4"/>
  <c r="I347" i="4"/>
  <c r="H347" i="4"/>
  <c r="L347" i="4" s="1"/>
  <c r="G347" i="4"/>
  <c r="F347" i="4"/>
  <c r="D347" i="4"/>
  <c r="C347" i="4"/>
  <c r="E347" i="4" s="1"/>
  <c r="K347" i="4" s="1"/>
  <c r="J346" i="4"/>
  <c r="I346" i="4"/>
  <c r="H346" i="4"/>
  <c r="G346" i="4"/>
  <c r="F346" i="4"/>
  <c r="E346" i="4"/>
  <c r="D346" i="4"/>
  <c r="C346" i="4"/>
  <c r="J345" i="4"/>
  <c r="I345" i="4"/>
  <c r="H345" i="4"/>
  <c r="G345" i="4"/>
  <c r="F345" i="4"/>
  <c r="D345" i="4"/>
  <c r="C345" i="4"/>
  <c r="E345" i="4" s="1"/>
  <c r="L345" i="4" s="1"/>
  <c r="L344" i="4"/>
  <c r="J344" i="4"/>
  <c r="I344" i="4"/>
  <c r="H344" i="4"/>
  <c r="G344" i="4"/>
  <c r="F344" i="4"/>
  <c r="E344" i="4"/>
  <c r="K344" i="4" s="1"/>
  <c r="D344" i="4"/>
  <c r="C344" i="4"/>
  <c r="J343" i="4"/>
  <c r="I343" i="4"/>
  <c r="H343" i="4"/>
  <c r="L343" i="4" s="1"/>
  <c r="G343" i="4"/>
  <c r="F343" i="4"/>
  <c r="D343" i="4"/>
  <c r="C343" i="4"/>
  <c r="E343" i="4" s="1"/>
  <c r="K343" i="4" s="1"/>
  <c r="J342" i="4"/>
  <c r="I342" i="4"/>
  <c r="H342" i="4"/>
  <c r="G342" i="4"/>
  <c r="F342" i="4"/>
  <c r="E342" i="4"/>
  <c r="D342" i="4"/>
  <c r="C342" i="4"/>
  <c r="J341" i="4"/>
  <c r="I341" i="4"/>
  <c r="H341" i="4"/>
  <c r="G341" i="4"/>
  <c r="F341" i="4"/>
  <c r="D341" i="4"/>
  <c r="C341" i="4"/>
  <c r="E341" i="4" s="1"/>
  <c r="L341" i="4" s="1"/>
  <c r="L340" i="4"/>
  <c r="J340" i="4"/>
  <c r="I340" i="4"/>
  <c r="H340" i="4"/>
  <c r="G340" i="4"/>
  <c r="F340" i="4"/>
  <c r="E340" i="4"/>
  <c r="K340" i="4" s="1"/>
  <c r="D340" i="4"/>
  <c r="C340" i="4"/>
  <c r="J339" i="4"/>
  <c r="I339" i="4"/>
  <c r="H339" i="4"/>
  <c r="L339" i="4" s="1"/>
  <c r="G339" i="4"/>
  <c r="F339" i="4"/>
  <c r="D339" i="4"/>
  <c r="C339" i="4"/>
  <c r="E339" i="4" s="1"/>
  <c r="K339" i="4" s="1"/>
  <c r="J338" i="4"/>
  <c r="I338" i="4"/>
  <c r="H338" i="4"/>
  <c r="G338" i="4"/>
  <c r="F338" i="4"/>
  <c r="E338" i="4"/>
  <c r="D338" i="4"/>
  <c r="C338" i="4"/>
  <c r="J337" i="4"/>
  <c r="I337" i="4"/>
  <c r="H337" i="4"/>
  <c r="G337" i="4"/>
  <c r="F337" i="4"/>
  <c r="D337" i="4"/>
  <c r="C337" i="4"/>
  <c r="E337" i="4" s="1"/>
  <c r="L337" i="4" s="1"/>
  <c r="L336" i="4"/>
  <c r="J336" i="4"/>
  <c r="I336" i="4"/>
  <c r="H336" i="4"/>
  <c r="G336" i="4"/>
  <c r="F336" i="4"/>
  <c r="E336" i="4"/>
  <c r="K336" i="4" s="1"/>
  <c r="D336" i="4"/>
  <c r="C336" i="4"/>
  <c r="J335" i="4"/>
  <c r="I335" i="4"/>
  <c r="H335" i="4"/>
  <c r="L335" i="4" s="1"/>
  <c r="G335" i="4"/>
  <c r="F335" i="4"/>
  <c r="D335" i="4"/>
  <c r="C335" i="4"/>
  <c r="E335" i="4" s="1"/>
  <c r="K335" i="4" s="1"/>
  <c r="J334" i="4"/>
  <c r="I334" i="4"/>
  <c r="H334" i="4"/>
  <c r="G334" i="4"/>
  <c r="F334" i="4"/>
  <c r="E334" i="4"/>
  <c r="D334" i="4"/>
  <c r="C334" i="4"/>
  <c r="J333" i="4"/>
  <c r="I333" i="4"/>
  <c r="H333" i="4"/>
  <c r="G333" i="4"/>
  <c r="F333" i="4"/>
  <c r="D333" i="4"/>
  <c r="C333" i="4"/>
  <c r="E333" i="4" s="1"/>
  <c r="L333" i="4" s="1"/>
  <c r="L332" i="4"/>
  <c r="J332" i="4"/>
  <c r="I332" i="4"/>
  <c r="H332" i="4"/>
  <c r="G332" i="4"/>
  <c r="F332" i="4"/>
  <c r="E332" i="4"/>
  <c r="K332" i="4" s="1"/>
  <c r="D332" i="4"/>
  <c r="C332" i="4"/>
  <c r="J331" i="4"/>
  <c r="I331" i="4"/>
  <c r="H331" i="4"/>
  <c r="L331" i="4" s="1"/>
  <c r="G331" i="4"/>
  <c r="F331" i="4"/>
  <c r="D331" i="4"/>
  <c r="C331" i="4"/>
  <c r="E331" i="4" s="1"/>
  <c r="K331" i="4" s="1"/>
  <c r="J330" i="4"/>
  <c r="I330" i="4"/>
  <c r="H330" i="4"/>
  <c r="G330" i="4"/>
  <c r="F330" i="4"/>
  <c r="E330" i="4"/>
  <c r="D330" i="4"/>
  <c r="C330" i="4"/>
  <c r="J329" i="4"/>
  <c r="I329" i="4"/>
  <c r="H329" i="4"/>
  <c r="G329" i="4"/>
  <c r="F329" i="4"/>
  <c r="D329" i="4"/>
  <c r="C329" i="4"/>
  <c r="E329" i="4" s="1"/>
  <c r="L329" i="4" s="1"/>
  <c r="L328" i="4"/>
  <c r="J328" i="4"/>
  <c r="I328" i="4"/>
  <c r="H328" i="4"/>
  <c r="G328" i="4"/>
  <c r="F328" i="4"/>
  <c r="E328" i="4"/>
  <c r="K328" i="4" s="1"/>
  <c r="D328" i="4"/>
  <c r="C328" i="4"/>
  <c r="J327" i="4"/>
  <c r="I327" i="4"/>
  <c r="H327" i="4"/>
  <c r="L327" i="4" s="1"/>
  <c r="G327" i="4"/>
  <c r="F327" i="4"/>
  <c r="D327" i="4"/>
  <c r="C327" i="4"/>
  <c r="E327" i="4" s="1"/>
  <c r="K327" i="4" s="1"/>
  <c r="J326" i="4"/>
  <c r="I326" i="4"/>
  <c r="H326" i="4"/>
  <c r="G326" i="4"/>
  <c r="F326" i="4"/>
  <c r="E326" i="4"/>
  <c r="D326" i="4"/>
  <c r="C326" i="4"/>
  <c r="J325" i="4"/>
  <c r="I325" i="4"/>
  <c r="H325" i="4"/>
  <c r="G325" i="4"/>
  <c r="F325" i="4"/>
  <c r="D325" i="4"/>
  <c r="C325" i="4"/>
  <c r="E325" i="4" s="1"/>
  <c r="L325" i="4" s="1"/>
  <c r="J324" i="4"/>
  <c r="I324" i="4"/>
  <c r="H324" i="4"/>
  <c r="G324" i="4"/>
  <c r="F324" i="4"/>
  <c r="E324" i="4"/>
  <c r="K324" i="4" s="1"/>
  <c r="D324" i="4"/>
  <c r="C324" i="4"/>
  <c r="J323" i="4"/>
  <c r="I323" i="4"/>
  <c r="H323" i="4"/>
  <c r="L323" i="4" s="1"/>
  <c r="G323" i="4"/>
  <c r="F323" i="4"/>
  <c r="C323" i="4"/>
  <c r="E323" i="4" s="1"/>
  <c r="K323" i="4" s="1"/>
  <c r="J322" i="4"/>
  <c r="I322" i="4"/>
  <c r="H322" i="4"/>
  <c r="G322" i="4"/>
  <c r="F322" i="4"/>
  <c r="E322" i="4"/>
  <c r="C322" i="4"/>
  <c r="D322" i="4" s="1"/>
  <c r="J321" i="4"/>
  <c r="I321" i="4"/>
  <c r="H321" i="4"/>
  <c r="G321" i="4"/>
  <c r="F321" i="4"/>
  <c r="C321" i="4"/>
  <c r="J320" i="4"/>
  <c r="I320" i="4"/>
  <c r="H320" i="4"/>
  <c r="G320" i="4"/>
  <c r="F320" i="4"/>
  <c r="E320" i="4"/>
  <c r="D320" i="4"/>
  <c r="C320" i="4"/>
  <c r="J319" i="4"/>
  <c r="I319" i="4"/>
  <c r="H319" i="4"/>
  <c r="G319" i="4"/>
  <c r="F319" i="4"/>
  <c r="C319" i="4"/>
  <c r="E319" i="4" s="1"/>
  <c r="K319" i="4" s="1"/>
  <c r="J318" i="4"/>
  <c r="I318" i="4"/>
  <c r="H318" i="4"/>
  <c r="G318" i="4"/>
  <c r="F318" i="4"/>
  <c r="E318" i="4"/>
  <c r="C318" i="4"/>
  <c r="D318" i="4" s="1"/>
  <c r="J317" i="4"/>
  <c r="I317" i="4"/>
  <c r="H317" i="4"/>
  <c r="G317" i="4"/>
  <c r="F317" i="4"/>
  <c r="C317" i="4"/>
  <c r="J316" i="4"/>
  <c r="I316" i="4"/>
  <c r="H316" i="4"/>
  <c r="G316" i="4"/>
  <c r="F316" i="4"/>
  <c r="E316" i="4"/>
  <c r="K316" i="4" s="1"/>
  <c r="D316" i="4"/>
  <c r="C316" i="4"/>
  <c r="J315" i="4"/>
  <c r="I315" i="4"/>
  <c r="H315" i="4"/>
  <c r="L315" i="4" s="1"/>
  <c r="G315" i="4"/>
  <c r="F315" i="4"/>
  <c r="C315" i="4"/>
  <c r="E315" i="4" s="1"/>
  <c r="K315" i="4" s="1"/>
  <c r="J314" i="4"/>
  <c r="I314" i="4"/>
  <c r="H314" i="4"/>
  <c r="G314" i="4"/>
  <c r="F314" i="4"/>
  <c r="E314" i="4"/>
  <c r="C314" i="4"/>
  <c r="D314" i="4" s="1"/>
  <c r="J313" i="4"/>
  <c r="I313" i="4"/>
  <c r="H313" i="4"/>
  <c r="G313" i="4"/>
  <c r="F313" i="4"/>
  <c r="C313" i="4"/>
  <c r="J312" i="4"/>
  <c r="I312" i="4"/>
  <c r="H312" i="4"/>
  <c r="G312" i="4"/>
  <c r="F312" i="4"/>
  <c r="E312" i="4"/>
  <c r="K312" i="4" s="1"/>
  <c r="D312" i="4"/>
  <c r="C312" i="4"/>
  <c r="J311" i="4"/>
  <c r="I311" i="4"/>
  <c r="H311" i="4"/>
  <c r="G311" i="4"/>
  <c r="F311" i="4"/>
  <c r="C311" i="4"/>
  <c r="E311" i="4" s="1"/>
  <c r="K311" i="4" s="1"/>
  <c r="J310" i="4"/>
  <c r="I310" i="4"/>
  <c r="H310" i="4"/>
  <c r="G310" i="4"/>
  <c r="F310" i="4"/>
  <c r="E310" i="4"/>
  <c r="C310" i="4"/>
  <c r="D310" i="4" s="1"/>
  <c r="J309" i="4"/>
  <c r="I309" i="4"/>
  <c r="H309" i="4"/>
  <c r="G309" i="4"/>
  <c r="F309" i="4"/>
  <c r="C309" i="4"/>
  <c r="L308" i="4"/>
  <c r="J308" i="4"/>
  <c r="I308" i="4"/>
  <c r="H308" i="4"/>
  <c r="G308" i="4"/>
  <c r="F308" i="4"/>
  <c r="E308" i="4"/>
  <c r="K308" i="4" s="1"/>
  <c r="D308" i="4"/>
  <c r="C308" i="4"/>
  <c r="J307" i="4"/>
  <c r="I307" i="4"/>
  <c r="H307" i="4"/>
  <c r="L307" i="4" s="1"/>
  <c r="G307" i="4"/>
  <c r="F307" i="4"/>
  <c r="C307" i="4"/>
  <c r="E307" i="4" s="1"/>
  <c r="K307" i="4" s="1"/>
  <c r="J306" i="4"/>
  <c r="I306" i="4"/>
  <c r="H306" i="4"/>
  <c r="G306" i="4"/>
  <c r="F306" i="4"/>
  <c r="E306" i="4"/>
  <c r="C306" i="4"/>
  <c r="D306" i="4" s="1"/>
  <c r="J305" i="4"/>
  <c r="I305" i="4"/>
  <c r="H305" i="4"/>
  <c r="G305" i="4"/>
  <c r="F305" i="4"/>
  <c r="C305" i="4"/>
  <c r="L304" i="4"/>
  <c r="J304" i="4"/>
  <c r="I304" i="4"/>
  <c r="H304" i="4"/>
  <c r="G304" i="4"/>
  <c r="F304" i="4"/>
  <c r="E304" i="4"/>
  <c r="K304" i="4" s="1"/>
  <c r="D304" i="4"/>
  <c r="C304" i="4"/>
  <c r="J303" i="4"/>
  <c r="I303" i="4"/>
  <c r="H303" i="4"/>
  <c r="L303" i="4" s="1"/>
  <c r="G303" i="4"/>
  <c r="F303" i="4"/>
  <c r="C303" i="4"/>
  <c r="E303" i="4" s="1"/>
  <c r="K303" i="4" s="1"/>
  <c r="J302" i="4"/>
  <c r="I302" i="4"/>
  <c r="H302" i="4"/>
  <c r="G302" i="4"/>
  <c r="F302" i="4"/>
  <c r="E302" i="4"/>
  <c r="C302" i="4"/>
  <c r="D302" i="4" s="1"/>
  <c r="J301" i="4"/>
  <c r="I301" i="4"/>
  <c r="H301" i="4"/>
  <c r="G301" i="4"/>
  <c r="F301" i="4"/>
  <c r="C301" i="4"/>
  <c r="J300" i="4"/>
  <c r="I300" i="4"/>
  <c r="H300" i="4"/>
  <c r="G300" i="4"/>
  <c r="F300" i="4"/>
  <c r="E300" i="4"/>
  <c r="K300" i="4" s="1"/>
  <c r="D300" i="4"/>
  <c r="C300" i="4"/>
  <c r="J299" i="4"/>
  <c r="I299" i="4"/>
  <c r="H299" i="4"/>
  <c r="G299" i="4"/>
  <c r="F299" i="4"/>
  <c r="C299" i="4"/>
  <c r="E299" i="4" s="1"/>
  <c r="K299" i="4" s="1"/>
  <c r="J298" i="4"/>
  <c r="I298" i="4"/>
  <c r="H298" i="4"/>
  <c r="G298" i="4"/>
  <c r="F298" i="4"/>
  <c r="E298" i="4"/>
  <c r="C298" i="4"/>
  <c r="D298" i="4" s="1"/>
  <c r="J297" i="4"/>
  <c r="I297" i="4"/>
  <c r="H297" i="4"/>
  <c r="G297" i="4"/>
  <c r="F297" i="4"/>
  <c r="C297" i="4"/>
  <c r="L296" i="4"/>
  <c r="J296" i="4"/>
  <c r="I296" i="4"/>
  <c r="H296" i="4"/>
  <c r="G296" i="4"/>
  <c r="F296" i="4"/>
  <c r="E296" i="4"/>
  <c r="K296" i="4" s="1"/>
  <c r="D296" i="4"/>
  <c r="C296" i="4"/>
  <c r="J295" i="4"/>
  <c r="I295" i="4"/>
  <c r="H295" i="4"/>
  <c r="G295" i="4"/>
  <c r="F295" i="4"/>
  <c r="C295" i="4"/>
  <c r="J294" i="4"/>
  <c r="I294" i="4"/>
  <c r="H294" i="4"/>
  <c r="G294" i="4"/>
  <c r="F294" i="4"/>
  <c r="E294" i="4"/>
  <c r="C294" i="4"/>
  <c r="D294" i="4" s="1"/>
  <c r="J293" i="4"/>
  <c r="I293" i="4"/>
  <c r="H293" i="4"/>
  <c r="G293" i="4"/>
  <c r="F293" i="4"/>
  <c r="C293" i="4"/>
  <c r="L292" i="4"/>
  <c r="J292" i="4"/>
  <c r="I292" i="4"/>
  <c r="H292" i="4"/>
  <c r="G292" i="4"/>
  <c r="F292" i="4"/>
  <c r="E292" i="4"/>
  <c r="K292" i="4" s="1"/>
  <c r="D292" i="4"/>
  <c r="C292" i="4"/>
  <c r="K291" i="4"/>
  <c r="J291" i="4"/>
  <c r="I291" i="4"/>
  <c r="H291" i="4"/>
  <c r="G291" i="4"/>
  <c r="F291" i="4"/>
  <c r="E291" i="4"/>
  <c r="C291" i="4"/>
  <c r="D291" i="4" s="1"/>
  <c r="J290" i="4"/>
  <c r="I290" i="4"/>
  <c r="H290" i="4"/>
  <c r="G290" i="4"/>
  <c r="F290" i="4"/>
  <c r="E290" i="4"/>
  <c r="C290" i="4"/>
  <c r="D290" i="4" s="1"/>
  <c r="J289" i="4"/>
  <c r="I289" i="4"/>
  <c r="H289" i="4"/>
  <c r="G289" i="4"/>
  <c r="F289" i="4"/>
  <c r="C289" i="4"/>
  <c r="L288" i="4"/>
  <c r="J288" i="4"/>
  <c r="I288" i="4"/>
  <c r="H288" i="4"/>
  <c r="G288" i="4"/>
  <c r="F288" i="4"/>
  <c r="E288" i="4"/>
  <c r="K288" i="4" s="1"/>
  <c r="D288" i="4"/>
  <c r="C288" i="4"/>
  <c r="K287" i="4"/>
  <c r="J287" i="4"/>
  <c r="I287" i="4"/>
  <c r="H287" i="4"/>
  <c r="G287" i="4"/>
  <c r="F287" i="4"/>
  <c r="E287" i="4"/>
  <c r="C287" i="4"/>
  <c r="D287" i="4" s="1"/>
  <c r="J286" i="4"/>
  <c r="I286" i="4"/>
  <c r="H286" i="4"/>
  <c r="G286" i="4"/>
  <c r="F286" i="4"/>
  <c r="E286" i="4"/>
  <c r="C286" i="4"/>
  <c r="D286" i="4" s="1"/>
  <c r="J285" i="4"/>
  <c r="I285" i="4"/>
  <c r="H285" i="4"/>
  <c r="G285" i="4"/>
  <c r="F285" i="4"/>
  <c r="C285" i="4"/>
  <c r="L284" i="4"/>
  <c r="K284" i="4"/>
  <c r="J284" i="4"/>
  <c r="I284" i="4"/>
  <c r="H284" i="4"/>
  <c r="G284" i="4"/>
  <c r="F284" i="4"/>
  <c r="E284" i="4"/>
  <c r="D284" i="4"/>
  <c r="C284" i="4"/>
  <c r="K283" i="4"/>
  <c r="J283" i="4"/>
  <c r="I283" i="4"/>
  <c r="H283" i="4"/>
  <c r="G283" i="4"/>
  <c r="F283" i="4"/>
  <c r="E283" i="4"/>
  <c r="C283" i="4"/>
  <c r="D283" i="4" s="1"/>
  <c r="J282" i="4"/>
  <c r="I282" i="4"/>
  <c r="H282" i="4"/>
  <c r="G282" i="4"/>
  <c r="F282" i="4"/>
  <c r="E282" i="4"/>
  <c r="C282" i="4"/>
  <c r="D282" i="4" s="1"/>
  <c r="J281" i="4"/>
  <c r="I281" i="4"/>
  <c r="H281" i="4"/>
  <c r="G281" i="4"/>
  <c r="F281" i="4"/>
  <c r="C281" i="4"/>
  <c r="L280" i="4"/>
  <c r="J280" i="4"/>
  <c r="I280" i="4"/>
  <c r="H280" i="4"/>
  <c r="G280" i="4"/>
  <c r="F280" i="4"/>
  <c r="E280" i="4"/>
  <c r="K280" i="4" s="1"/>
  <c r="D280" i="4"/>
  <c r="C280" i="4"/>
  <c r="K279" i="4"/>
  <c r="J279" i="4"/>
  <c r="I279" i="4"/>
  <c r="H279" i="4"/>
  <c r="G279" i="4"/>
  <c r="F279" i="4"/>
  <c r="E279" i="4"/>
  <c r="C279" i="4"/>
  <c r="D279" i="4" s="1"/>
  <c r="J278" i="4"/>
  <c r="I278" i="4"/>
  <c r="H278" i="4"/>
  <c r="G278" i="4"/>
  <c r="F278" i="4"/>
  <c r="E278" i="4"/>
  <c r="C278" i="4"/>
  <c r="D278" i="4" s="1"/>
  <c r="J277" i="4"/>
  <c r="I277" i="4"/>
  <c r="H277" i="4"/>
  <c r="G277" i="4"/>
  <c r="F277" i="4"/>
  <c r="C277" i="4"/>
  <c r="L276" i="4"/>
  <c r="J276" i="4"/>
  <c r="I276" i="4"/>
  <c r="H276" i="4"/>
  <c r="G276" i="4"/>
  <c r="F276" i="4"/>
  <c r="E276" i="4"/>
  <c r="K276" i="4" s="1"/>
  <c r="D276" i="4"/>
  <c r="C276" i="4"/>
  <c r="K275" i="4"/>
  <c r="J275" i="4"/>
  <c r="I275" i="4"/>
  <c r="H275" i="4"/>
  <c r="G275" i="4"/>
  <c r="F275" i="4"/>
  <c r="E275" i="4"/>
  <c r="C275" i="4"/>
  <c r="D275" i="4" s="1"/>
  <c r="K274" i="4"/>
  <c r="J274" i="4"/>
  <c r="I274" i="4"/>
  <c r="H274" i="4"/>
  <c r="G274" i="4"/>
  <c r="F274" i="4"/>
  <c r="E274" i="4"/>
  <c r="C274" i="4"/>
  <c r="D274" i="4" s="1"/>
  <c r="K273" i="4"/>
  <c r="J273" i="4"/>
  <c r="I273" i="4"/>
  <c r="H273" i="4"/>
  <c r="G273" i="4"/>
  <c r="F273" i="4"/>
  <c r="E273" i="4"/>
  <c r="L273" i="4" s="1"/>
  <c r="C273" i="4"/>
  <c r="D273" i="4" s="1"/>
  <c r="J272" i="4"/>
  <c r="I272" i="4"/>
  <c r="H272" i="4"/>
  <c r="G272" i="4"/>
  <c r="F272" i="4"/>
  <c r="D272" i="4"/>
  <c r="C272" i="4"/>
  <c r="E272" i="4" s="1"/>
  <c r="K272" i="4" s="1"/>
  <c r="J271" i="4"/>
  <c r="I271" i="4"/>
  <c r="H271" i="4"/>
  <c r="G271" i="4"/>
  <c r="F271" i="4"/>
  <c r="E271" i="4"/>
  <c r="K271" i="4" s="1"/>
  <c r="C271" i="4"/>
  <c r="D271" i="4" s="1"/>
  <c r="J270" i="4"/>
  <c r="I270" i="4"/>
  <c r="H270" i="4"/>
  <c r="G270" i="4"/>
  <c r="F270" i="4"/>
  <c r="E270" i="4"/>
  <c r="K270" i="4" s="1"/>
  <c r="C270" i="4"/>
  <c r="D270" i="4" s="1"/>
  <c r="J269" i="4"/>
  <c r="I269" i="4"/>
  <c r="H269" i="4"/>
  <c r="G269" i="4"/>
  <c r="F269" i="4"/>
  <c r="E269" i="4"/>
  <c r="C269" i="4"/>
  <c r="D269" i="4" s="1"/>
  <c r="J268" i="4"/>
  <c r="I268" i="4"/>
  <c r="H268" i="4"/>
  <c r="G268" i="4"/>
  <c r="F268" i="4"/>
  <c r="E268" i="4"/>
  <c r="L268" i="4" s="1"/>
  <c r="D268" i="4"/>
  <c r="C268" i="4"/>
  <c r="J267" i="4"/>
  <c r="I267" i="4"/>
  <c r="H267" i="4"/>
  <c r="G267" i="4"/>
  <c r="F267" i="4"/>
  <c r="E267" i="4"/>
  <c r="K267" i="4" s="1"/>
  <c r="C267" i="4"/>
  <c r="D267" i="4" s="1"/>
  <c r="J266" i="4"/>
  <c r="I266" i="4"/>
  <c r="H266" i="4"/>
  <c r="G266" i="4"/>
  <c r="F266" i="4"/>
  <c r="E266" i="4"/>
  <c r="K266" i="4" s="1"/>
  <c r="C266" i="4"/>
  <c r="D266" i="4" s="1"/>
  <c r="J265" i="4"/>
  <c r="I265" i="4"/>
  <c r="H265" i="4"/>
  <c r="G265" i="4"/>
  <c r="F265" i="4"/>
  <c r="E265" i="4"/>
  <c r="L265" i="4" s="1"/>
  <c r="C265" i="4"/>
  <c r="D265" i="4" s="1"/>
  <c r="L264" i="4"/>
  <c r="J264" i="4"/>
  <c r="I264" i="4"/>
  <c r="H264" i="4"/>
  <c r="G264" i="4"/>
  <c r="F264" i="4"/>
  <c r="E264" i="4"/>
  <c r="K264" i="4" s="1"/>
  <c r="D264" i="4"/>
  <c r="C264" i="4"/>
  <c r="K263" i="4"/>
  <c r="J263" i="4"/>
  <c r="I263" i="4"/>
  <c r="H263" i="4"/>
  <c r="L263" i="4" s="1"/>
  <c r="G263" i="4"/>
  <c r="F263" i="4"/>
  <c r="E263" i="4"/>
  <c r="C263" i="4"/>
  <c r="D263" i="4" s="1"/>
  <c r="J262" i="4"/>
  <c r="I262" i="4"/>
  <c r="H262" i="4"/>
  <c r="L262" i="4" s="1"/>
  <c r="G262" i="4"/>
  <c r="F262" i="4"/>
  <c r="E262" i="4"/>
  <c r="C262" i="4"/>
  <c r="D262" i="4" s="1"/>
  <c r="K261" i="4"/>
  <c r="J261" i="4"/>
  <c r="I261" i="4"/>
  <c r="H261" i="4"/>
  <c r="G261" i="4"/>
  <c r="F261" i="4"/>
  <c r="E261" i="4"/>
  <c r="L261" i="4" s="1"/>
  <c r="C261" i="4"/>
  <c r="D261" i="4" s="1"/>
  <c r="L260" i="4"/>
  <c r="J260" i="4"/>
  <c r="I260" i="4"/>
  <c r="H260" i="4"/>
  <c r="G260" i="4"/>
  <c r="F260" i="4"/>
  <c r="E260" i="4"/>
  <c r="K260" i="4" s="1"/>
  <c r="D260" i="4"/>
  <c r="C260" i="4"/>
  <c r="K259" i="4"/>
  <c r="J259" i="4"/>
  <c r="I259" i="4"/>
  <c r="H259" i="4"/>
  <c r="G259" i="4"/>
  <c r="F259" i="4"/>
  <c r="E259" i="4"/>
  <c r="C259" i="4"/>
  <c r="D259" i="4" s="1"/>
  <c r="K258" i="4"/>
  <c r="J258" i="4"/>
  <c r="I258" i="4"/>
  <c r="H258" i="4"/>
  <c r="G258" i="4"/>
  <c r="F258" i="4"/>
  <c r="E258" i="4"/>
  <c r="C258" i="4"/>
  <c r="D258" i="4" s="1"/>
  <c r="K257" i="4"/>
  <c r="J257" i="4"/>
  <c r="I257" i="4"/>
  <c r="H257" i="4"/>
  <c r="G257" i="4"/>
  <c r="F257" i="4"/>
  <c r="E257" i="4"/>
  <c r="L257" i="4" s="1"/>
  <c r="C257" i="4"/>
  <c r="D257" i="4" s="1"/>
  <c r="L256" i="4"/>
  <c r="J256" i="4"/>
  <c r="I256" i="4"/>
  <c r="H256" i="4"/>
  <c r="G256" i="4"/>
  <c r="F256" i="4"/>
  <c r="D256" i="4"/>
  <c r="C256" i="4"/>
  <c r="E256" i="4" s="1"/>
  <c r="K256" i="4" s="1"/>
  <c r="J255" i="4"/>
  <c r="I255" i="4"/>
  <c r="H255" i="4"/>
  <c r="G255" i="4"/>
  <c r="F255" i="4"/>
  <c r="E255" i="4"/>
  <c r="K255" i="4" s="1"/>
  <c r="C255" i="4"/>
  <c r="D255" i="4" s="1"/>
  <c r="J254" i="4"/>
  <c r="I254" i="4"/>
  <c r="H254" i="4"/>
  <c r="G254" i="4"/>
  <c r="F254" i="4"/>
  <c r="E254" i="4"/>
  <c r="K254" i="4" s="1"/>
  <c r="C254" i="4"/>
  <c r="D254" i="4" s="1"/>
  <c r="J253" i="4"/>
  <c r="I253" i="4"/>
  <c r="H253" i="4"/>
  <c r="G253" i="4"/>
  <c r="F253" i="4"/>
  <c r="E253" i="4"/>
  <c r="C253" i="4"/>
  <c r="D253" i="4" s="1"/>
  <c r="J252" i="4"/>
  <c r="I252" i="4"/>
  <c r="H252" i="4"/>
  <c r="G252" i="4"/>
  <c r="F252" i="4"/>
  <c r="E252" i="4"/>
  <c r="L252" i="4" s="1"/>
  <c r="D252" i="4"/>
  <c r="C252" i="4"/>
  <c r="J251" i="4"/>
  <c r="I251" i="4"/>
  <c r="H251" i="4"/>
  <c r="G251" i="4"/>
  <c r="F251" i="4"/>
  <c r="E251" i="4"/>
  <c r="K251" i="4" s="1"/>
  <c r="C251" i="4"/>
  <c r="D251" i="4" s="1"/>
  <c r="J250" i="4"/>
  <c r="I250" i="4"/>
  <c r="H250" i="4"/>
  <c r="G250" i="4"/>
  <c r="F250" i="4"/>
  <c r="E250" i="4"/>
  <c r="K250" i="4" s="1"/>
  <c r="C250" i="4"/>
  <c r="D250" i="4" s="1"/>
  <c r="J249" i="4"/>
  <c r="I249" i="4"/>
  <c r="H249" i="4"/>
  <c r="G249" i="4"/>
  <c r="F249" i="4"/>
  <c r="E249" i="4"/>
  <c r="L249" i="4" s="1"/>
  <c r="C249" i="4"/>
  <c r="D249" i="4" s="1"/>
  <c r="L248" i="4"/>
  <c r="J248" i="4"/>
  <c r="I248" i="4"/>
  <c r="H248" i="4"/>
  <c r="G248" i="4"/>
  <c r="F248" i="4"/>
  <c r="E248" i="4"/>
  <c r="K248" i="4" s="1"/>
  <c r="D248" i="4"/>
  <c r="C248" i="4"/>
  <c r="K247" i="4"/>
  <c r="J247" i="4"/>
  <c r="I247" i="4"/>
  <c r="H247" i="4"/>
  <c r="L247" i="4" s="1"/>
  <c r="G247" i="4"/>
  <c r="F247" i="4"/>
  <c r="E247" i="4"/>
  <c r="C247" i="4"/>
  <c r="D247" i="4" s="1"/>
  <c r="J246" i="4"/>
  <c r="I246" i="4"/>
  <c r="H246" i="4"/>
  <c r="L246" i="4" s="1"/>
  <c r="G246" i="4"/>
  <c r="F246" i="4"/>
  <c r="E246" i="4"/>
  <c r="C246" i="4"/>
  <c r="D246" i="4" s="1"/>
  <c r="K245" i="4"/>
  <c r="J245" i="4"/>
  <c r="I245" i="4"/>
  <c r="H245" i="4"/>
  <c r="G245" i="4"/>
  <c r="F245" i="4"/>
  <c r="E245" i="4"/>
  <c r="L245" i="4" s="1"/>
  <c r="C245" i="4"/>
  <c r="D245" i="4" s="1"/>
  <c r="L244" i="4"/>
  <c r="J244" i="4"/>
  <c r="I244" i="4"/>
  <c r="H244" i="4"/>
  <c r="G244" i="4"/>
  <c r="F244" i="4"/>
  <c r="E244" i="4"/>
  <c r="K244" i="4" s="1"/>
  <c r="D244" i="4"/>
  <c r="C244" i="4"/>
  <c r="K243" i="4"/>
  <c r="J243" i="4"/>
  <c r="I243" i="4"/>
  <c r="H243" i="4"/>
  <c r="G243" i="4"/>
  <c r="F243" i="4"/>
  <c r="E243" i="4"/>
  <c r="C243" i="4"/>
  <c r="D243" i="4" s="1"/>
  <c r="K242" i="4"/>
  <c r="J242" i="4"/>
  <c r="I242" i="4"/>
  <c r="H242" i="4"/>
  <c r="G242" i="4"/>
  <c r="F242" i="4"/>
  <c r="E242" i="4"/>
  <c r="C242" i="4"/>
  <c r="D242" i="4" s="1"/>
  <c r="K241" i="4"/>
  <c r="J241" i="4"/>
  <c r="I241" i="4"/>
  <c r="H241" i="4"/>
  <c r="G241" i="4"/>
  <c r="F241" i="4"/>
  <c r="E241" i="4"/>
  <c r="L241" i="4" s="1"/>
  <c r="C241" i="4"/>
  <c r="D241" i="4" s="1"/>
  <c r="L240" i="4"/>
  <c r="J240" i="4"/>
  <c r="I240" i="4"/>
  <c r="H240" i="4"/>
  <c r="G240" i="4"/>
  <c r="F240" i="4"/>
  <c r="D240" i="4"/>
  <c r="C240" i="4"/>
  <c r="E240" i="4" s="1"/>
  <c r="K240" i="4" s="1"/>
  <c r="J239" i="4"/>
  <c r="I239" i="4"/>
  <c r="H239" i="4"/>
  <c r="G239" i="4"/>
  <c r="F239" i="4"/>
  <c r="E239" i="4"/>
  <c r="K239" i="4" s="1"/>
  <c r="C239" i="4"/>
  <c r="D239" i="4" s="1"/>
  <c r="J238" i="4"/>
  <c r="I238" i="4"/>
  <c r="H238" i="4"/>
  <c r="G238" i="4"/>
  <c r="F238" i="4"/>
  <c r="E238" i="4"/>
  <c r="K238" i="4" s="1"/>
  <c r="C238" i="4"/>
  <c r="D238" i="4" s="1"/>
  <c r="J237" i="4"/>
  <c r="I237" i="4"/>
  <c r="H237" i="4"/>
  <c r="G237" i="4"/>
  <c r="F237" i="4"/>
  <c r="E237" i="4"/>
  <c r="C237" i="4"/>
  <c r="D237" i="4" s="1"/>
  <c r="J236" i="4"/>
  <c r="I236" i="4"/>
  <c r="H236" i="4"/>
  <c r="G236" i="4"/>
  <c r="F236" i="4"/>
  <c r="E236" i="4"/>
  <c r="L236" i="4" s="1"/>
  <c r="D236" i="4"/>
  <c r="C236" i="4"/>
  <c r="J235" i="4"/>
  <c r="I235" i="4"/>
  <c r="H235" i="4"/>
  <c r="G235" i="4"/>
  <c r="F235" i="4"/>
  <c r="E235" i="4"/>
  <c r="K235" i="4" s="1"/>
  <c r="C235" i="4"/>
  <c r="D235" i="4" s="1"/>
  <c r="J234" i="4"/>
  <c r="I234" i="4"/>
  <c r="H234" i="4"/>
  <c r="G234" i="4"/>
  <c r="F234" i="4"/>
  <c r="E234" i="4"/>
  <c r="K234" i="4" s="1"/>
  <c r="C234" i="4"/>
  <c r="D234" i="4" s="1"/>
  <c r="J233" i="4"/>
  <c r="I233" i="4"/>
  <c r="H233" i="4"/>
  <c r="G233" i="4"/>
  <c r="F233" i="4"/>
  <c r="E233" i="4"/>
  <c r="L233" i="4" s="1"/>
  <c r="C233" i="4"/>
  <c r="D233" i="4" s="1"/>
  <c r="L232" i="4"/>
  <c r="J232" i="4"/>
  <c r="I232" i="4"/>
  <c r="H232" i="4"/>
  <c r="G232" i="4"/>
  <c r="F232" i="4"/>
  <c r="E232" i="4"/>
  <c r="K232" i="4" s="1"/>
  <c r="D232" i="4"/>
  <c r="C232" i="4"/>
  <c r="K231" i="4"/>
  <c r="J231" i="4"/>
  <c r="I231" i="4"/>
  <c r="H231" i="4"/>
  <c r="L231" i="4" s="1"/>
  <c r="G231" i="4"/>
  <c r="F231" i="4"/>
  <c r="E231" i="4"/>
  <c r="C231" i="4"/>
  <c r="D231" i="4" s="1"/>
  <c r="J230" i="4"/>
  <c r="I230" i="4"/>
  <c r="H230" i="4"/>
  <c r="L230" i="4" s="1"/>
  <c r="G230" i="4"/>
  <c r="F230" i="4"/>
  <c r="E230" i="4"/>
  <c r="C230" i="4"/>
  <c r="D230" i="4" s="1"/>
  <c r="K229" i="4"/>
  <c r="J229" i="4"/>
  <c r="I229" i="4"/>
  <c r="H229" i="4"/>
  <c r="G229" i="4"/>
  <c r="F229" i="4"/>
  <c r="E229" i="4"/>
  <c r="L229" i="4" s="1"/>
  <c r="C229" i="4"/>
  <c r="D229" i="4" s="1"/>
  <c r="L228" i="4"/>
  <c r="J228" i="4"/>
  <c r="I228" i="4"/>
  <c r="H228" i="4"/>
  <c r="G228" i="4"/>
  <c r="F228" i="4"/>
  <c r="E228" i="4"/>
  <c r="K228" i="4" s="1"/>
  <c r="D228" i="4"/>
  <c r="C228" i="4"/>
  <c r="K227" i="4"/>
  <c r="J227" i="4"/>
  <c r="I227" i="4"/>
  <c r="H227" i="4"/>
  <c r="G227" i="4"/>
  <c r="F227" i="4"/>
  <c r="E227" i="4"/>
  <c r="C227" i="4"/>
  <c r="D227" i="4" s="1"/>
  <c r="K226" i="4"/>
  <c r="J226" i="4"/>
  <c r="I226" i="4"/>
  <c r="H226" i="4"/>
  <c r="G226" i="4"/>
  <c r="F226" i="4"/>
  <c r="E226" i="4"/>
  <c r="C226" i="4"/>
  <c r="D226" i="4" s="1"/>
  <c r="K225" i="4"/>
  <c r="J225" i="4"/>
  <c r="I225" i="4"/>
  <c r="H225" i="4"/>
  <c r="G225" i="4"/>
  <c r="F225" i="4"/>
  <c r="E225" i="4"/>
  <c r="L225" i="4" s="1"/>
  <c r="C225" i="4"/>
  <c r="D225" i="4" s="1"/>
  <c r="J224" i="4"/>
  <c r="I224" i="4"/>
  <c r="H224" i="4"/>
  <c r="G224" i="4"/>
  <c r="F224" i="4"/>
  <c r="C224" i="4"/>
  <c r="K223" i="4"/>
  <c r="J223" i="4"/>
  <c r="I223" i="4"/>
  <c r="H223" i="4"/>
  <c r="L223" i="4" s="1"/>
  <c r="G223" i="4"/>
  <c r="F223" i="4"/>
  <c r="C223" i="4"/>
  <c r="J222" i="4"/>
  <c r="I222" i="4"/>
  <c r="H222" i="4"/>
  <c r="G222" i="4"/>
  <c r="F222" i="4"/>
  <c r="E222" i="4"/>
  <c r="K222" i="4" s="1"/>
  <c r="C222" i="4"/>
  <c r="D222" i="4" s="1"/>
  <c r="J221" i="4"/>
  <c r="I221" i="4"/>
  <c r="H221" i="4"/>
  <c r="G221" i="4"/>
  <c r="F221" i="4"/>
  <c r="C221" i="4"/>
  <c r="D221" i="4" s="1"/>
  <c r="J220" i="4"/>
  <c r="I220" i="4"/>
  <c r="H220" i="4"/>
  <c r="G220" i="4"/>
  <c r="F220" i="4"/>
  <c r="E220" i="4"/>
  <c r="D220" i="4"/>
  <c r="C220" i="4"/>
  <c r="J219" i="4"/>
  <c r="I219" i="4"/>
  <c r="H219" i="4"/>
  <c r="G219" i="4"/>
  <c r="F219" i="4"/>
  <c r="E219" i="4"/>
  <c r="K219" i="4" s="1"/>
  <c r="C219" i="4"/>
  <c r="D219" i="4" s="1"/>
  <c r="J218" i="4"/>
  <c r="I218" i="4"/>
  <c r="H218" i="4"/>
  <c r="G218" i="4"/>
  <c r="F218" i="4"/>
  <c r="E218" i="4"/>
  <c r="K218" i="4" s="1"/>
  <c r="C218" i="4"/>
  <c r="D218" i="4" s="1"/>
  <c r="J217" i="4"/>
  <c r="I217" i="4"/>
  <c r="H217" i="4"/>
  <c r="G217" i="4"/>
  <c r="F217" i="4"/>
  <c r="E217" i="4"/>
  <c r="L217" i="4" s="1"/>
  <c r="C217" i="4"/>
  <c r="D217" i="4" s="1"/>
  <c r="L216" i="4"/>
  <c r="J216" i="4"/>
  <c r="I216" i="4"/>
  <c r="H216" i="4"/>
  <c r="G216" i="4"/>
  <c r="F216" i="4"/>
  <c r="E216" i="4"/>
  <c r="K216" i="4" s="1"/>
  <c r="D216" i="4"/>
  <c r="C216" i="4"/>
  <c r="K215" i="4"/>
  <c r="J215" i="4"/>
  <c r="I215" i="4"/>
  <c r="H215" i="4"/>
  <c r="L215" i="4" s="1"/>
  <c r="G215" i="4"/>
  <c r="F215" i="4"/>
  <c r="E215" i="4"/>
  <c r="C215" i="4"/>
  <c r="D215" i="4" s="1"/>
  <c r="J214" i="4"/>
  <c r="I214" i="4"/>
  <c r="H214" i="4"/>
  <c r="G214" i="4"/>
  <c r="F214" i="4"/>
  <c r="E214" i="4"/>
  <c r="C214" i="4"/>
  <c r="D214" i="4" s="1"/>
  <c r="K213" i="4"/>
  <c r="J213" i="4"/>
  <c r="I213" i="4"/>
  <c r="H213" i="4"/>
  <c r="G213" i="4"/>
  <c r="F213" i="4"/>
  <c r="E213" i="4"/>
  <c r="L213" i="4" s="1"/>
  <c r="C213" i="4"/>
  <c r="D213" i="4" s="1"/>
  <c r="L212" i="4"/>
  <c r="J212" i="4"/>
  <c r="I212" i="4"/>
  <c r="H212" i="4"/>
  <c r="G212" i="4"/>
  <c r="F212" i="4"/>
  <c r="E212" i="4"/>
  <c r="K212" i="4" s="1"/>
  <c r="D212" i="4"/>
  <c r="C212" i="4"/>
  <c r="K211" i="4"/>
  <c r="J211" i="4"/>
  <c r="I211" i="4"/>
  <c r="H211" i="4"/>
  <c r="G211" i="4"/>
  <c r="F211" i="4"/>
  <c r="E211" i="4"/>
  <c r="C211" i="4"/>
  <c r="D211" i="4" s="1"/>
  <c r="K210" i="4"/>
  <c r="J210" i="4"/>
  <c r="I210" i="4"/>
  <c r="H210" i="4"/>
  <c r="G210" i="4"/>
  <c r="F210" i="4"/>
  <c r="E210" i="4"/>
  <c r="C210" i="4"/>
  <c r="D210" i="4" s="1"/>
  <c r="K209" i="4"/>
  <c r="J209" i="4"/>
  <c r="I209" i="4"/>
  <c r="H209" i="4"/>
  <c r="G209" i="4"/>
  <c r="F209" i="4"/>
  <c r="E209" i="4"/>
  <c r="L209" i="4" s="1"/>
  <c r="C209" i="4"/>
  <c r="D209" i="4" s="1"/>
  <c r="K208" i="4"/>
  <c r="J208" i="4"/>
  <c r="I208" i="4"/>
  <c r="H208" i="4"/>
  <c r="G208" i="4"/>
  <c r="F208" i="4"/>
  <c r="C208" i="4"/>
  <c r="E208" i="4" s="1"/>
  <c r="L208" i="4" s="1"/>
  <c r="J207" i="4"/>
  <c r="I207" i="4"/>
  <c r="H207" i="4"/>
  <c r="G207" i="4"/>
  <c r="F207" i="4"/>
  <c r="E207" i="4"/>
  <c r="K207" i="4" s="1"/>
  <c r="C207" i="4"/>
  <c r="D207" i="4" s="1"/>
  <c r="J206" i="4"/>
  <c r="I206" i="4"/>
  <c r="H206" i="4"/>
  <c r="G206" i="4"/>
  <c r="F206" i="4"/>
  <c r="C206" i="4"/>
  <c r="D206" i="4" s="1"/>
  <c r="J205" i="4"/>
  <c r="I205" i="4"/>
  <c r="H205" i="4"/>
  <c r="G205" i="4"/>
  <c r="F205" i="4"/>
  <c r="C205" i="4"/>
  <c r="D205" i="4" s="1"/>
  <c r="J204" i="4"/>
  <c r="I204" i="4"/>
  <c r="H204" i="4"/>
  <c r="G204" i="4"/>
  <c r="F204" i="4"/>
  <c r="E204" i="4"/>
  <c r="D204" i="4"/>
  <c r="C204" i="4"/>
  <c r="J203" i="4"/>
  <c r="I203" i="4"/>
  <c r="H203" i="4"/>
  <c r="G203" i="4"/>
  <c r="F203" i="4"/>
  <c r="E203" i="4"/>
  <c r="K203" i="4" s="1"/>
  <c r="C203" i="4"/>
  <c r="D203" i="4" s="1"/>
  <c r="J202" i="4"/>
  <c r="I202" i="4"/>
  <c r="H202" i="4"/>
  <c r="G202" i="4"/>
  <c r="F202" i="4"/>
  <c r="E202" i="4"/>
  <c r="K202" i="4" s="1"/>
  <c r="C202" i="4"/>
  <c r="D202" i="4" s="1"/>
  <c r="L201" i="4"/>
  <c r="K201" i="4"/>
  <c r="J201" i="4"/>
  <c r="I201" i="4"/>
  <c r="H201" i="4"/>
  <c r="G201" i="4"/>
  <c r="F201" i="4"/>
  <c r="C201" i="4"/>
  <c r="D201" i="4" s="1"/>
  <c r="J200" i="4"/>
  <c r="I200" i="4"/>
  <c r="H200" i="4"/>
  <c r="G200" i="4"/>
  <c r="F200" i="4"/>
  <c r="C200" i="4"/>
  <c r="E200" i="4" s="1"/>
  <c r="J199" i="4"/>
  <c r="I199" i="4"/>
  <c r="H199" i="4"/>
  <c r="G199" i="4"/>
  <c r="F199" i="4"/>
  <c r="C199" i="4"/>
  <c r="D199" i="4" s="1"/>
  <c r="J198" i="4"/>
  <c r="I198" i="4"/>
  <c r="H198" i="4"/>
  <c r="G198" i="4"/>
  <c r="F198" i="4"/>
  <c r="C198" i="4"/>
  <c r="J197" i="4"/>
  <c r="I197" i="4"/>
  <c r="H197" i="4"/>
  <c r="G197" i="4"/>
  <c r="F197" i="4"/>
  <c r="C197" i="4"/>
  <c r="J196" i="4"/>
  <c r="I196" i="4"/>
  <c r="H196" i="4"/>
  <c r="G196" i="4"/>
  <c r="F196" i="4"/>
  <c r="C196" i="4"/>
  <c r="J195" i="4"/>
  <c r="I195" i="4"/>
  <c r="H195" i="4"/>
  <c r="G195" i="4"/>
  <c r="F195" i="4"/>
  <c r="C195" i="4"/>
  <c r="J194" i="4"/>
  <c r="I194" i="4"/>
  <c r="H194" i="4"/>
  <c r="G194" i="4"/>
  <c r="F194" i="4"/>
  <c r="C194" i="4"/>
  <c r="L193" i="4"/>
  <c r="K193" i="4"/>
  <c r="J193" i="4"/>
  <c r="I193" i="4"/>
  <c r="G193" i="4"/>
  <c r="F193" i="4"/>
  <c r="D193" i="4"/>
  <c r="C193" i="4"/>
  <c r="E193" i="4" s="1"/>
  <c r="J192" i="4"/>
  <c r="I192" i="4"/>
  <c r="H192" i="4"/>
  <c r="G192" i="4"/>
  <c r="F192" i="4"/>
  <c r="E192" i="4"/>
  <c r="K192" i="4" s="1"/>
  <c r="D192" i="4"/>
  <c r="C192" i="4"/>
  <c r="J191" i="4"/>
  <c r="I191" i="4"/>
  <c r="H191" i="4"/>
  <c r="G191" i="4"/>
  <c r="F191" i="4"/>
  <c r="E191" i="4"/>
  <c r="D191" i="4"/>
  <c r="C191" i="4"/>
  <c r="L190" i="4"/>
  <c r="J190" i="4"/>
  <c r="I190" i="4"/>
  <c r="H190" i="4"/>
  <c r="K190" i="4" s="1"/>
  <c r="G190" i="4"/>
  <c r="F190" i="4"/>
  <c r="E190" i="4"/>
  <c r="D190" i="4"/>
  <c r="C190" i="4"/>
  <c r="J189" i="4"/>
  <c r="I189" i="4"/>
  <c r="H189" i="4"/>
  <c r="L189" i="4" s="1"/>
  <c r="G189" i="4"/>
  <c r="F189" i="4"/>
  <c r="D189" i="4"/>
  <c r="C189" i="4"/>
  <c r="E189" i="4" s="1"/>
  <c r="L188" i="4"/>
  <c r="J188" i="4"/>
  <c r="I188" i="4"/>
  <c r="H188" i="4"/>
  <c r="K188" i="4" s="1"/>
  <c r="G188" i="4"/>
  <c r="F188" i="4"/>
  <c r="E188" i="4"/>
  <c r="D188" i="4"/>
  <c r="C188" i="4"/>
  <c r="J187" i="4"/>
  <c r="I187" i="4"/>
  <c r="H187" i="4"/>
  <c r="G187" i="4"/>
  <c r="F187" i="4"/>
  <c r="C187" i="4"/>
  <c r="E187" i="4" s="1"/>
  <c r="L187" i="4" s="1"/>
  <c r="J186" i="4"/>
  <c r="I186" i="4"/>
  <c r="H186" i="4"/>
  <c r="G186" i="4"/>
  <c r="F186" i="4"/>
  <c r="E186" i="4"/>
  <c r="L186" i="4" s="1"/>
  <c r="D186" i="4"/>
  <c r="C186" i="4"/>
  <c r="J185" i="4"/>
  <c r="I185" i="4"/>
  <c r="H185" i="4"/>
  <c r="G185" i="4"/>
  <c r="F185" i="4"/>
  <c r="E185" i="4"/>
  <c r="L185" i="4" s="1"/>
  <c r="C185" i="4"/>
  <c r="D185" i="4" s="1"/>
  <c r="J184" i="4"/>
  <c r="I184" i="4"/>
  <c r="H184" i="4"/>
  <c r="G184" i="4"/>
  <c r="F184" i="4"/>
  <c r="C184" i="4"/>
  <c r="J183" i="4"/>
  <c r="I183" i="4"/>
  <c r="H183" i="4"/>
  <c r="G183" i="4"/>
  <c r="F183" i="4"/>
  <c r="C183" i="4"/>
  <c r="J182" i="4"/>
  <c r="I182" i="4"/>
  <c r="H182" i="4"/>
  <c r="G182" i="4"/>
  <c r="F182" i="4"/>
  <c r="E182" i="4"/>
  <c r="C182" i="4"/>
  <c r="D182" i="4" s="1"/>
  <c r="J181" i="4"/>
  <c r="I181" i="4"/>
  <c r="H181" i="4"/>
  <c r="G181" i="4"/>
  <c r="F181" i="4"/>
  <c r="E181" i="4"/>
  <c r="C181" i="4"/>
  <c r="D181" i="4" s="1"/>
  <c r="J180" i="4"/>
  <c r="I180" i="4"/>
  <c r="H180" i="4"/>
  <c r="G180" i="4"/>
  <c r="F180" i="4"/>
  <c r="C180" i="4"/>
  <c r="J179" i="4"/>
  <c r="I179" i="4"/>
  <c r="H179" i="4"/>
  <c r="G179" i="4"/>
  <c r="F179" i="4"/>
  <c r="C179" i="4"/>
  <c r="J178" i="4"/>
  <c r="I178" i="4"/>
  <c r="H178" i="4"/>
  <c r="G178" i="4"/>
  <c r="F178" i="4"/>
  <c r="E178" i="4"/>
  <c r="C178" i="4"/>
  <c r="D178" i="4" s="1"/>
  <c r="J177" i="4"/>
  <c r="I177" i="4"/>
  <c r="H177" i="4"/>
  <c r="G177" i="4"/>
  <c r="F177" i="4"/>
  <c r="E177" i="4"/>
  <c r="C177" i="4"/>
  <c r="D177" i="4" s="1"/>
  <c r="J176" i="4"/>
  <c r="I176" i="4"/>
  <c r="H176" i="4"/>
  <c r="G176" i="4"/>
  <c r="F176" i="4"/>
  <c r="C176" i="4"/>
  <c r="J175" i="4"/>
  <c r="I175" i="4"/>
  <c r="H175" i="4"/>
  <c r="G175" i="4"/>
  <c r="F175" i="4"/>
  <c r="C175" i="4"/>
  <c r="J174" i="4"/>
  <c r="I174" i="4"/>
  <c r="H174" i="4"/>
  <c r="G174" i="4"/>
  <c r="F174" i="4"/>
  <c r="E174" i="4"/>
  <c r="C174" i="4"/>
  <c r="D174" i="4" s="1"/>
  <c r="J173" i="4"/>
  <c r="I173" i="4"/>
  <c r="H173" i="4"/>
  <c r="G173" i="4"/>
  <c r="F173" i="4"/>
  <c r="C173" i="4"/>
  <c r="D173" i="4" s="1"/>
  <c r="J172" i="4"/>
  <c r="I172" i="4"/>
  <c r="H172" i="4"/>
  <c r="G172" i="4"/>
  <c r="F172" i="4"/>
  <c r="C172" i="4"/>
  <c r="D172" i="4" s="1"/>
  <c r="J171" i="4"/>
  <c r="I171" i="4"/>
  <c r="H171" i="4"/>
  <c r="G171" i="4"/>
  <c r="F171" i="4"/>
  <c r="C171" i="4"/>
  <c r="D171" i="4" s="1"/>
  <c r="J170" i="4"/>
  <c r="I170" i="4"/>
  <c r="H170" i="4"/>
  <c r="G170" i="4"/>
  <c r="F170" i="4"/>
  <c r="E170" i="4"/>
  <c r="L170" i="4" s="1"/>
  <c r="C170" i="4"/>
  <c r="D170" i="4" s="1"/>
  <c r="L169" i="4"/>
  <c r="K169" i="4"/>
  <c r="J169" i="4"/>
  <c r="I169" i="4"/>
  <c r="H169" i="4"/>
  <c r="G169" i="4"/>
  <c r="F169" i="4"/>
  <c r="E169" i="4"/>
  <c r="C169" i="4"/>
  <c r="D169" i="4" s="1"/>
  <c r="K168" i="4"/>
  <c r="J168" i="4"/>
  <c r="I168" i="4"/>
  <c r="H168" i="4"/>
  <c r="G168" i="4"/>
  <c r="F168" i="4"/>
  <c r="E168" i="4"/>
  <c r="C168" i="4"/>
  <c r="D168" i="4" s="1"/>
  <c r="K167" i="4"/>
  <c r="J167" i="4"/>
  <c r="I167" i="4"/>
  <c r="H167" i="4"/>
  <c r="G167" i="4"/>
  <c r="F167" i="4"/>
  <c r="E167" i="4"/>
  <c r="C167" i="4"/>
  <c r="D167" i="4" s="1"/>
  <c r="L166" i="4"/>
  <c r="J166" i="4"/>
  <c r="I166" i="4"/>
  <c r="H166" i="4"/>
  <c r="G166" i="4"/>
  <c r="F166" i="4"/>
  <c r="E166" i="4"/>
  <c r="K166" i="4" s="1"/>
  <c r="D166" i="4"/>
  <c r="C166" i="4"/>
  <c r="K165" i="4"/>
  <c r="J165" i="4"/>
  <c r="I165" i="4"/>
  <c r="H165" i="4"/>
  <c r="G165" i="4"/>
  <c r="F165" i="4"/>
  <c r="E165" i="4"/>
  <c r="L165" i="4" s="1"/>
  <c r="C165" i="4"/>
  <c r="D165" i="4" s="1"/>
  <c r="K164" i="4"/>
  <c r="J164" i="4"/>
  <c r="I164" i="4"/>
  <c r="H164" i="4"/>
  <c r="G164" i="4"/>
  <c r="F164" i="4"/>
  <c r="E164" i="4"/>
  <c r="C164" i="4"/>
  <c r="D164" i="4" s="1"/>
  <c r="K163" i="4"/>
  <c r="J163" i="4"/>
  <c r="I163" i="4"/>
  <c r="H163" i="4"/>
  <c r="G163" i="4"/>
  <c r="F163" i="4"/>
  <c r="E163" i="4"/>
  <c r="C163" i="4"/>
  <c r="D163" i="4" s="1"/>
  <c r="L162" i="4"/>
  <c r="J162" i="4"/>
  <c r="I162" i="4"/>
  <c r="H162" i="4"/>
  <c r="G162" i="4"/>
  <c r="F162" i="4"/>
  <c r="E162" i="4"/>
  <c r="K162" i="4" s="1"/>
  <c r="D162" i="4"/>
  <c r="C162" i="4"/>
  <c r="J161" i="4"/>
  <c r="I161" i="4"/>
  <c r="H161" i="4"/>
  <c r="G161" i="4"/>
  <c r="F161" i="4"/>
  <c r="E161" i="4"/>
  <c r="C161" i="4"/>
  <c r="D161" i="4" s="1"/>
  <c r="K160" i="4"/>
  <c r="J160" i="4"/>
  <c r="I160" i="4"/>
  <c r="H160" i="4"/>
  <c r="L160" i="4" s="1"/>
  <c r="G160" i="4"/>
  <c r="F160" i="4"/>
  <c r="E160" i="4"/>
  <c r="C160" i="4"/>
  <c r="D160" i="4" s="1"/>
  <c r="J159" i="4"/>
  <c r="I159" i="4"/>
  <c r="H159" i="4"/>
  <c r="G159" i="4"/>
  <c r="F159" i="4"/>
  <c r="E159" i="4"/>
  <c r="K159" i="4" s="1"/>
  <c r="C159" i="4"/>
  <c r="D159" i="4" s="1"/>
  <c r="J158" i="4"/>
  <c r="I158" i="4"/>
  <c r="H158" i="4"/>
  <c r="G158" i="4"/>
  <c r="F158" i="4"/>
  <c r="D158" i="4"/>
  <c r="C158" i="4"/>
  <c r="E158" i="4" s="1"/>
  <c r="J157" i="4"/>
  <c r="I157" i="4"/>
  <c r="H157" i="4"/>
  <c r="G157" i="4"/>
  <c r="F157" i="4"/>
  <c r="E157" i="4"/>
  <c r="L157" i="4" s="1"/>
  <c r="C157" i="4"/>
  <c r="D157" i="4" s="1"/>
  <c r="J156" i="4"/>
  <c r="I156" i="4"/>
  <c r="H156" i="4"/>
  <c r="G156" i="4"/>
  <c r="F156" i="4"/>
  <c r="E156" i="4"/>
  <c r="K156" i="4" s="1"/>
  <c r="C156" i="4"/>
  <c r="D156" i="4" s="1"/>
  <c r="J155" i="4"/>
  <c r="I155" i="4"/>
  <c r="H155" i="4"/>
  <c r="G155" i="4"/>
  <c r="F155" i="4"/>
  <c r="E155" i="4"/>
  <c r="K155" i="4" s="1"/>
  <c r="C155" i="4"/>
  <c r="D155" i="4" s="1"/>
  <c r="J154" i="4"/>
  <c r="I154" i="4"/>
  <c r="H154" i="4"/>
  <c r="G154" i="4"/>
  <c r="F154" i="4"/>
  <c r="D154" i="4"/>
  <c r="C154" i="4"/>
  <c r="E154" i="4" s="1"/>
  <c r="K153" i="4"/>
  <c r="J153" i="4"/>
  <c r="I153" i="4"/>
  <c r="H153" i="4"/>
  <c r="G153" i="4"/>
  <c r="F153" i="4"/>
  <c r="E153" i="4"/>
  <c r="L153" i="4" s="1"/>
  <c r="C153" i="4"/>
  <c r="D153" i="4" s="1"/>
  <c r="K152" i="4"/>
  <c r="J152" i="4"/>
  <c r="I152" i="4"/>
  <c r="H152" i="4"/>
  <c r="G152" i="4"/>
  <c r="F152" i="4"/>
  <c r="E152" i="4"/>
  <c r="C152" i="4"/>
  <c r="D152" i="4" s="1"/>
  <c r="K151" i="4"/>
  <c r="J151" i="4"/>
  <c r="I151" i="4"/>
  <c r="H151" i="4"/>
  <c r="G151" i="4"/>
  <c r="F151" i="4"/>
  <c r="E151" i="4"/>
  <c r="C151" i="4"/>
  <c r="D151" i="4" s="1"/>
  <c r="L150" i="4"/>
  <c r="J150" i="4"/>
  <c r="I150" i="4"/>
  <c r="H150" i="4"/>
  <c r="G150" i="4"/>
  <c r="F150" i="4"/>
  <c r="E150" i="4"/>
  <c r="K150" i="4" s="1"/>
  <c r="D150" i="4"/>
  <c r="C150" i="4"/>
  <c r="K149" i="4"/>
  <c r="J149" i="4"/>
  <c r="I149" i="4"/>
  <c r="H149" i="4"/>
  <c r="G149" i="4"/>
  <c r="F149" i="4"/>
  <c r="E149" i="4"/>
  <c r="L149" i="4" s="1"/>
  <c r="C149" i="4"/>
  <c r="D149" i="4" s="1"/>
  <c r="K148" i="4"/>
  <c r="J148" i="4"/>
  <c r="I148" i="4"/>
  <c r="H148" i="4"/>
  <c r="L148" i="4" s="1"/>
  <c r="G148" i="4"/>
  <c r="F148" i="4"/>
  <c r="E148" i="4"/>
  <c r="C148" i="4"/>
  <c r="D148" i="4" s="1"/>
  <c r="K147" i="4"/>
  <c r="J147" i="4"/>
  <c r="I147" i="4"/>
  <c r="H147" i="4"/>
  <c r="G147" i="4"/>
  <c r="F147" i="4"/>
  <c r="E147" i="4"/>
  <c r="C147" i="4"/>
  <c r="D147" i="4" s="1"/>
  <c r="L146" i="4"/>
  <c r="J146" i="4"/>
  <c r="I146" i="4"/>
  <c r="H146" i="4"/>
  <c r="G146" i="4"/>
  <c r="F146" i="4"/>
  <c r="E146" i="4"/>
  <c r="K146" i="4" s="1"/>
  <c r="D146" i="4"/>
  <c r="C146" i="4"/>
  <c r="J145" i="4"/>
  <c r="I145" i="4"/>
  <c r="H145" i="4"/>
  <c r="G145" i="4"/>
  <c r="F145" i="4"/>
  <c r="E145" i="4"/>
  <c r="C145" i="4"/>
  <c r="D145" i="4" s="1"/>
  <c r="J144" i="4"/>
  <c r="I144" i="4"/>
  <c r="H144" i="4"/>
  <c r="G144" i="4"/>
  <c r="F144" i="4"/>
  <c r="E144" i="4"/>
  <c r="K144" i="4" s="1"/>
  <c r="C144" i="4"/>
  <c r="D144" i="4" s="1"/>
  <c r="J143" i="4"/>
  <c r="I143" i="4"/>
  <c r="H143" i="4"/>
  <c r="G143" i="4"/>
  <c r="F143" i="4"/>
  <c r="E143" i="4"/>
  <c r="K143" i="4" s="1"/>
  <c r="C143" i="4"/>
  <c r="D143" i="4" s="1"/>
  <c r="N142" i="4"/>
  <c r="J142" i="4"/>
  <c r="I142" i="4"/>
  <c r="H142" i="4"/>
  <c r="K142" i="4" s="1"/>
  <c r="G142" i="4"/>
  <c r="F142" i="4"/>
  <c r="E142" i="4"/>
  <c r="D142" i="4"/>
  <c r="C142" i="4"/>
  <c r="L141" i="4"/>
  <c r="J141" i="4"/>
  <c r="I141" i="4"/>
  <c r="H141" i="4"/>
  <c r="K141" i="4" s="1"/>
  <c r="G141" i="4"/>
  <c r="F141" i="4"/>
  <c r="E141" i="4"/>
  <c r="D141" i="4"/>
  <c r="C141" i="4"/>
  <c r="J140" i="4"/>
  <c r="I140" i="4"/>
  <c r="H140" i="4"/>
  <c r="G140" i="4"/>
  <c r="F140" i="4"/>
  <c r="E140" i="4"/>
  <c r="D140" i="4"/>
  <c r="C140" i="4"/>
  <c r="J139" i="4"/>
  <c r="I139" i="4"/>
  <c r="H139" i="4"/>
  <c r="K139" i="4" s="1"/>
  <c r="G139" i="4"/>
  <c r="F139" i="4"/>
  <c r="C139" i="4"/>
  <c r="E139" i="4" s="1"/>
  <c r="L139" i="4" s="1"/>
  <c r="J138" i="4"/>
  <c r="I138" i="4"/>
  <c r="H138" i="4"/>
  <c r="K138" i="4" s="1"/>
  <c r="G138" i="4"/>
  <c r="F138" i="4"/>
  <c r="E138" i="4"/>
  <c r="D138" i="4"/>
  <c r="C138" i="4"/>
  <c r="L137" i="4"/>
  <c r="J137" i="4"/>
  <c r="I137" i="4"/>
  <c r="H137" i="4"/>
  <c r="K137" i="4" s="1"/>
  <c r="G137" i="4"/>
  <c r="F137" i="4"/>
  <c r="E137" i="4"/>
  <c r="D137" i="4"/>
  <c r="C137" i="4"/>
  <c r="J136" i="4"/>
  <c r="I136" i="4"/>
  <c r="H136" i="4"/>
  <c r="K136" i="4" s="1"/>
  <c r="G136" i="4"/>
  <c r="F136" i="4"/>
  <c r="E136" i="4"/>
  <c r="D136" i="4"/>
  <c r="C136" i="4"/>
  <c r="J135" i="4"/>
  <c r="I135" i="4"/>
  <c r="H135" i="4"/>
  <c r="L135" i="4" s="1"/>
  <c r="G135" i="4"/>
  <c r="F135" i="4"/>
  <c r="C135" i="4"/>
  <c r="E135" i="4" s="1"/>
  <c r="J134" i="4"/>
  <c r="I134" i="4"/>
  <c r="H134" i="4"/>
  <c r="K134" i="4" s="1"/>
  <c r="G134" i="4"/>
  <c r="F134" i="4"/>
  <c r="E134" i="4"/>
  <c r="D134" i="4"/>
  <c r="C134" i="4"/>
  <c r="L133" i="4"/>
  <c r="J133" i="4"/>
  <c r="I133" i="4"/>
  <c r="H133" i="4"/>
  <c r="K133" i="4" s="1"/>
  <c r="G133" i="4"/>
  <c r="F133" i="4"/>
  <c r="E133" i="4"/>
  <c r="D133" i="4"/>
  <c r="C133" i="4"/>
  <c r="J132" i="4"/>
  <c r="I132" i="4"/>
  <c r="H132" i="4"/>
  <c r="G132" i="4"/>
  <c r="F132" i="4"/>
  <c r="E132" i="4"/>
  <c r="D132" i="4"/>
  <c r="C132" i="4"/>
  <c r="J131" i="4"/>
  <c r="I131" i="4"/>
  <c r="H131" i="4"/>
  <c r="K131" i="4" s="1"/>
  <c r="G131" i="4"/>
  <c r="F131" i="4"/>
  <c r="C131" i="4"/>
  <c r="E131" i="4" s="1"/>
  <c r="L131" i="4" s="1"/>
  <c r="J130" i="4"/>
  <c r="I130" i="4"/>
  <c r="H130" i="4"/>
  <c r="G130" i="4"/>
  <c r="F130" i="4"/>
  <c r="C130" i="4"/>
  <c r="J129" i="4"/>
  <c r="I129" i="4"/>
  <c r="H129" i="4"/>
  <c r="K129" i="4" s="1"/>
  <c r="G129" i="4"/>
  <c r="F129" i="4"/>
  <c r="E129" i="4"/>
  <c r="D129" i="4"/>
  <c r="C129" i="4"/>
  <c r="L128" i="4"/>
  <c r="J128" i="4"/>
  <c r="I128" i="4"/>
  <c r="H128" i="4"/>
  <c r="K128" i="4" s="1"/>
  <c r="G128" i="4"/>
  <c r="F128" i="4"/>
  <c r="E128" i="4"/>
  <c r="D128" i="4"/>
  <c r="C128" i="4"/>
  <c r="K127" i="4"/>
  <c r="J127" i="4"/>
  <c r="I127" i="4"/>
  <c r="H127" i="4"/>
  <c r="L127" i="4" s="1"/>
  <c r="G127" i="4"/>
  <c r="F127" i="4"/>
  <c r="D127" i="4"/>
  <c r="C127" i="4"/>
  <c r="E127" i="4" s="1"/>
  <c r="J126" i="4"/>
  <c r="I126" i="4"/>
  <c r="H126" i="4"/>
  <c r="G126" i="4"/>
  <c r="F126" i="4"/>
  <c r="D126" i="4"/>
  <c r="C126" i="4"/>
  <c r="E126" i="4" s="1"/>
  <c r="L125" i="4"/>
  <c r="J125" i="4"/>
  <c r="I125" i="4"/>
  <c r="H125" i="4"/>
  <c r="G125" i="4"/>
  <c r="F125" i="4"/>
  <c r="E125" i="4"/>
  <c r="D125" i="4"/>
  <c r="C125" i="4"/>
  <c r="J124" i="4"/>
  <c r="I124" i="4"/>
  <c r="H124" i="4"/>
  <c r="K124" i="4" s="1"/>
  <c r="G124" i="4"/>
  <c r="F124" i="4"/>
  <c r="E124" i="4"/>
  <c r="D124" i="4"/>
  <c r="C124" i="4"/>
  <c r="J123" i="4"/>
  <c r="I123" i="4"/>
  <c r="H123" i="4"/>
  <c r="G123" i="4"/>
  <c r="F123" i="4"/>
  <c r="C123" i="4"/>
  <c r="J122" i="4"/>
  <c r="I122" i="4"/>
  <c r="H122" i="4"/>
  <c r="L122" i="4" s="1"/>
  <c r="G122" i="4"/>
  <c r="F122" i="4"/>
  <c r="E122" i="4"/>
  <c r="K122" i="4" s="1"/>
  <c r="C122" i="4"/>
  <c r="D122" i="4" s="1"/>
  <c r="J121" i="4"/>
  <c r="I121" i="4"/>
  <c r="H121" i="4"/>
  <c r="K121" i="4" s="1"/>
  <c r="G121" i="4"/>
  <c r="F121" i="4"/>
  <c r="E121" i="4"/>
  <c r="D121" i="4"/>
  <c r="C121" i="4"/>
  <c r="L120" i="4"/>
  <c r="J120" i="4"/>
  <c r="I120" i="4"/>
  <c r="H120" i="4"/>
  <c r="K120" i="4" s="1"/>
  <c r="G120" i="4"/>
  <c r="F120" i="4"/>
  <c r="E120" i="4"/>
  <c r="D120" i="4"/>
  <c r="C120" i="4"/>
  <c r="K119" i="4"/>
  <c r="J119" i="4"/>
  <c r="I119" i="4"/>
  <c r="H119" i="4"/>
  <c r="G119" i="4"/>
  <c r="F119" i="4"/>
  <c r="D119" i="4"/>
  <c r="C119" i="4"/>
  <c r="E119" i="4" s="1"/>
  <c r="L119" i="4" s="1"/>
  <c r="L118" i="4"/>
  <c r="J118" i="4"/>
  <c r="I118" i="4"/>
  <c r="H118" i="4"/>
  <c r="K118" i="4" s="1"/>
  <c r="G118" i="4"/>
  <c r="F118" i="4"/>
  <c r="E118" i="4"/>
  <c r="D118" i="4"/>
  <c r="C118" i="4"/>
  <c r="L117" i="4"/>
  <c r="J117" i="4"/>
  <c r="I117" i="4"/>
  <c r="H117" i="4"/>
  <c r="K117" i="4" s="1"/>
  <c r="G117" i="4"/>
  <c r="F117" i="4"/>
  <c r="E117" i="4"/>
  <c r="D117" i="4"/>
  <c r="C117" i="4"/>
  <c r="J116" i="4"/>
  <c r="I116" i="4"/>
  <c r="H116" i="4"/>
  <c r="G116" i="4"/>
  <c r="F116" i="4"/>
  <c r="E116" i="4"/>
  <c r="L116" i="4" s="1"/>
  <c r="D116" i="4"/>
  <c r="C116" i="4"/>
  <c r="K115" i="4"/>
  <c r="J115" i="4"/>
  <c r="I115" i="4"/>
  <c r="H115" i="4"/>
  <c r="G115" i="4"/>
  <c r="F115" i="4"/>
  <c r="D115" i="4"/>
  <c r="C115" i="4"/>
  <c r="E115" i="4" s="1"/>
  <c r="L115" i="4" s="1"/>
  <c r="J114" i="4"/>
  <c r="I114" i="4"/>
  <c r="H114" i="4"/>
  <c r="G114" i="4"/>
  <c r="F114" i="4"/>
  <c r="D114" i="4"/>
  <c r="C114" i="4"/>
  <c r="E114" i="4" s="1"/>
  <c r="L113" i="4"/>
  <c r="J113" i="4"/>
  <c r="I113" i="4"/>
  <c r="H113" i="4"/>
  <c r="K113" i="4" s="1"/>
  <c r="G113" i="4"/>
  <c r="F113" i="4"/>
  <c r="E113" i="4"/>
  <c r="D113" i="4"/>
  <c r="C113" i="4"/>
  <c r="L112" i="4"/>
  <c r="J112" i="4"/>
  <c r="I112" i="4"/>
  <c r="H112" i="4"/>
  <c r="G112" i="4"/>
  <c r="F112" i="4"/>
  <c r="E112" i="4"/>
  <c r="D112" i="4"/>
  <c r="C112" i="4"/>
  <c r="K111" i="4"/>
  <c r="J111" i="4"/>
  <c r="I111" i="4"/>
  <c r="H111" i="4"/>
  <c r="L111" i="4" s="1"/>
  <c r="G111" i="4"/>
  <c r="F111" i="4"/>
  <c r="D111" i="4"/>
  <c r="C111" i="4"/>
  <c r="E111" i="4" s="1"/>
  <c r="J110" i="4"/>
  <c r="I110" i="4"/>
  <c r="H110" i="4"/>
  <c r="G110" i="4"/>
  <c r="F110" i="4"/>
  <c r="D110" i="4"/>
  <c r="C110" i="4"/>
  <c r="E110" i="4" s="1"/>
  <c r="J109" i="4"/>
  <c r="I109" i="4"/>
  <c r="H109" i="4"/>
  <c r="G109" i="4"/>
  <c r="F109" i="4"/>
  <c r="D109" i="4"/>
  <c r="C109" i="4"/>
  <c r="E109" i="4" s="1"/>
  <c r="J108" i="4"/>
  <c r="I108" i="4"/>
  <c r="H108" i="4"/>
  <c r="G108" i="4"/>
  <c r="F108" i="4"/>
  <c r="C108" i="4"/>
  <c r="E108" i="4" s="1"/>
  <c r="L108" i="4" s="1"/>
  <c r="J107" i="4"/>
  <c r="I107" i="4"/>
  <c r="H107" i="4"/>
  <c r="G107" i="4"/>
  <c r="F107" i="4"/>
  <c r="C107" i="4"/>
  <c r="J106" i="4"/>
  <c r="I106" i="4"/>
  <c r="H106" i="4"/>
  <c r="L106" i="4" s="1"/>
  <c r="G106" i="4"/>
  <c r="F106" i="4"/>
  <c r="E106" i="4"/>
  <c r="K106" i="4" s="1"/>
  <c r="C106" i="4"/>
  <c r="D106" i="4" s="1"/>
  <c r="J105" i="4"/>
  <c r="I105" i="4"/>
  <c r="H105" i="4"/>
  <c r="G105" i="4"/>
  <c r="F105" i="4"/>
  <c r="C105" i="4"/>
  <c r="E105" i="4" s="1"/>
  <c r="J104" i="4"/>
  <c r="I104" i="4"/>
  <c r="H104" i="4"/>
  <c r="G104" i="4"/>
  <c r="F104" i="4"/>
  <c r="C104" i="4"/>
  <c r="E104" i="4" s="1"/>
  <c r="J103" i="4"/>
  <c r="I103" i="4"/>
  <c r="H103" i="4"/>
  <c r="G103" i="4"/>
  <c r="F103" i="4"/>
  <c r="C103" i="4"/>
  <c r="J102" i="4"/>
  <c r="I102" i="4"/>
  <c r="H102" i="4"/>
  <c r="L102" i="4" s="1"/>
  <c r="G102" i="4"/>
  <c r="F102" i="4"/>
  <c r="E102" i="4"/>
  <c r="K102" i="4" s="1"/>
  <c r="C102" i="4"/>
  <c r="D102" i="4" s="1"/>
  <c r="J101" i="4"/>
  <c r="I101" i="4"/>
  <c r="H101" i="4"/>
  <c r="G101" i="4"/>
  <c r="F101" i="4"/>
  <c r="C101" i="4"/>
  <c r="E101" i="4" s="1"/>
  <c r="J100" i="4"/>
  <c r="I100" i="4"/>
  <c r="H100" i="4"/>
  <c r="G100" i="4"/>
  <c r="F100" i="4"/>
  <c r="C100" i="4"/>
  <c r="J99" i="4"/>
  <c r="I99" i="4"/>
  <c r="H99" i="4"/>
  <c r="G99" i="4"/>
  <c r="F99" i="4"/>
  <c r="E99" i="4"/>
  <c r="K99" i="4" s="1"/>
  <c r="C99" i="4"/>
  <c r="D99" i="4" s="1"/>
  <c r="K98" i="4"/>
  <c r="J98" i="4"/>
  <c r="I98" i="4"/>
  <c r="H98" i="4"/>
  <c r="L98" i="4" s="1"/>
  <c r="G98" i="4"/>
  <c r="F98" i="4"/>
  <c r="E98" i="4"/>
  <c r="C98" i="4"/>
  <c r="D98" i="4" s="1"/>
  <c r="J97" i="4"/>
  <c r="I97" i="4"/>
  <c r="H97" i="4"/>
  <c r="L97" i="4" s="1"/>
  <c r="G97" i="4"/>
  <c r="F97" i="4"/>
  <c r="C97" i="4"/>
  <c r="E97" i="4" s="1"/>
  <c r="K97" i="4" s="1"/>
  <c r="J96" i="4"/>
  <c r="I96" i="4"/>
  <c r="H96" i="4"/>
  <c r="G96" i="4"/>
  <c r="F96" i="4"/>
  <c r="C96" i="4"/>
  <c r="J95" i="4"/>
  <c r="I95" i="4"/>
  <c r="H95" i="4"/>
  <c r="G95" i="4"/>
  <c r="F95" i="4"/>
  <c r="C95" i="4"/>
  <c r="D95" i="4" s="1"/>
  <c r="J94" i="4"/>
  <c r="I94" i="4"/>
  <c r="H94" i="4"/>
  <c r="G94" i="4"/>
  <c r="F94" i="4"/>
  <c r="E94" i="4"/>
  <c r="K94" i="4" s="1"/>
  <c r="C94" i="4"/>
  <c r="D94" i="4" s="1"/>
  <c r="J93" i="4"/>
  <c r="I93" i="4"/>
  <c r="H93" i="4"/>
  <c r="L93" i="4" s="1"/>
  <c r="G93" i="4"/>
  <c r="F93" i="4"/>
  <c r="C93" i="4"/>
  <c r="E93" i="4" s="1"/>
  <c r="K93" i="4" s="1"/>
  <c r="J92" i="4"/>
  <c r="I92" i="4"/>
  <c r="H92" i="4"/>
  <c r="G92" i="4"/>
  <c r="F92" i="4"/>
  <c r="C92" i="4"/>
  <c r="J91" i="4"/>
  <c r="I91" i="4"/>
  <c r="H91" i="4"/>
  <c r="G91" i="4"/>
  <c r="F91" i="4"/>
  <c r="C91" i="4"/>
  <c r="D91" i="4" s="1"/>
  <c r="J90" i="4"/>
  <c r="I90" i="4"/>
  <c r="H90" i="4"/>
  <c r="G90" i="4"/>
  <c r="F90" i="4"/>
  <c r="E90" i="4"/>
  <c r="K90" i="4" s="1"/>
  <c r="C90" i="4"/>
  <c r="D90" i="4" s="1"/>
  <c r="J89" i="4"/>
  <c r="I89" i="4"/>
  <c r="H89" i="4"/>
  <c r="L89" i="4" s="1"/>
  <c r="G89" i="4"/>
  <c r="F89" i="4"/>
  <c r="C89" i="4"/>
  <c r="E89" i="4" s="1"/>
  <c r="K89" i="4" s="1"/>
  <c r="J88" i="4"/>
  <c r="I88" i="4"/>
  <c r="H88" i="4"/>
  <c r="G88" i="4"/>
  <c r="F88" i="4"/>
  <c r="C88" i="4"/>
  <c r="J87" i="4"/>
  <c r="I87" i="4"/>
  <c r="H87" i="4"/>
  <c r="G87" i="4"/>
  <c r="F87" i="4"/>
  <c r="C87" i="4"/>
  <c r="D87" i="4" s="1"/>
  <c r="J86" i="4"/>
  <c r="I86" i="4"/>
  <c r="H86" i="4"/>
  <c r="G86" i="4"/>
  <c r="F86" i="4"/>
  <c r="E86" i="4"/>
  <c r="K86" i="4" s="1"/>
  <c r="C86" i="4"/>
  <c r="D86" i="4" s="1"/>
  <c r="J85" i="4"/>
  <c r="I85" i="4"/>
  <c r="H85" i="4"/>
  <c r="L85" i="4" s="1"/>
  <c r="G85" i="4"/>
  <c r="F85" i="4"/>
  <c r="C85" i="4"/>
  <c r="E85" i="4" s="1"/>
  <c r="K85" i="4" s="1"/>
  <c r="J84" i="4"/>
  <c r="I84" i="4"/>
  <c r="H84" i="4"/>
  <c r="G84" i="4"/>
  <c r="F84" i="4"/>
  <c r="C84" i="4"/>
  <c r="J83" i="4"/>
  <c r="I83" i="4"/>
  <c r="H83" i="4"/>
  <c r="G83" i="4"/>
  <c r="F83" i="4"/>
  <c r="C83" i="4"/>
  <c r="D83" i="4" s="1"/>
  <c r="J82" i="4"/>
  <c r="I82" i="4"/>
  <c r="H82" i="4"/>
  <c r="G82" i="4"/>
  <c r="F82" i="4"/>
  <c r="E82" i="4"/>
  <c r="K82" i="4" s="1"/>
  <c r="C82" i="4"/>
  <c r="D82" i="4" s="1"/>
  <c r="J81" i="4"/>
  <c r="I81" i="4"/>
  <c r="H81" i="4"/>
  <c r="G81" i="4"/>
  <c r="F81" i="4"/>
  <c r="E81" i="4"/>
  <c r="L81" i="4" s="1"/>
  <c r="C81" i="4"/>
  <c r="D81" i="4" s="1"/>
  <c r="L80" i="4"/>
  <c r="K80" i="4"/>
  <c r="J80" i="4"/>
  <c r="I80" i="4"/>
  <c r="H80" i="4"/>
  <c r="G80" i="4"/>
  <c r="F80" i="4"/>
  <c r="C80" i="4"/>
  <c r="J79" i="4"/>
  <c r="I79" i="4"/>
  <c r="H79" i="4"/>
  <c r="G79" i="4"/>
  <c r="F79" i="4"/>
  <c r="C79" i="4"/>
  <c r="D79" i="4" s="1"/>
  <c r="J78" i="4"/>
  <c r="I78" i="4"/>
  <c r="H78" i="4"/>
  <c r="G78" i="4"/>
  <c r="F78" i="4"/>
  <c r="E78" i="4"/>
  <c r="K78" i="4" s="1"/>
  <c r="C78" i="4"/>
  <c r="D78" i="4" s="1"/>
  <c r="J77" i="4"/>
  <c r="I77" i="4"/>
  <c r="H77" i="4"/>
  <c r="G77" i="4"/>
  <c r="F77" i="4"/>
  <c r="E77" i="4"/>
  <c r="L77" i="4" s="1"/>
  <c r="C77" i="4"/>
  <c r="D77" i="4" s="1"/>
  <c r="J76" i="4"/>
  <c r="I76" i="4"/>
  <c r="H76" i="4"/>
  <c r="G76" i="4"/>
  <c r="F76" i="4"/>
  <c r="C76" i="4"/>
  <c r="K75" i="4"/>
  <c r="J75" i="4"/>
  <c r="I75" i="4"/>
  <c r="H75" i="4"/>
  <c r="G75" i="4"/>
  <c r="F75" i="4"/>
  <c r="E75" i="4"/>
  <c r="C75" i="4"/>
  <c r="D75" i="4" s="1"/>
  <c r="K74" i="4"/>
  <c r="J74" i="4"/>
  <c r="I74" i="4"/>
  <c r="H74" i="4"/>
  <c r="L74" i="4" s="1"/>
  <c r="G74" i="4"/>
  <c r="F74" i="4"/>
  <c r="E74" i="4"/>
  <c r="C74" i="4"/>
  <c r="D74" i="4" s="1"/>
  <c r="J73" i="4"/>
  <c r="I73" i="4"/>
  <c r="H73" i="4"/>
  <c r="G73" i="4"/>
  <c r="F73" i="4"/>
  <c r="E73" i="4"/>
  <c r="L73" i="4" s="1"/>
  <c r="C73" i="4"/>
  <c r="D73" i="4" s="1"/>
  <c r="J72" i="4"/>
  <c r="I72" i="4"/>
  <c r="H72" i="4"/>
  <c r="G72" i="4"/>
  <c r="F72" i="4"/>
  <c r="C72" i="4"/>
  <c r="K71" i="4"/>
  <c r="J71" i="4"/>
  <c r="I71" i="4"/>
  <c r="H71" i="4"/>
  <c r="G71" i="4"/>
  <c r="F71" i="4"/>
  <c r="E71" i="4"/>
  <c r="C71" i="4"/>
  <c r="D71" i="4" s="1"/>
  <c r="N70" i="4"/>
  <c r="J70" i="4"/>
  <c r="I70" i="4"/>
  <c r="H70" i="4"/>
  <c r="G70" i="4"/>
  <c r="F70" i="4"/>
  <c r="D70" i="4"/>
  <c r="C70" i="4"/>
  <c r="E70" i="4" s="1"/>
  <c r="J69" i="4"/>
  <c r="I69" i="4"/>
  <c r="H69" i="4"/>
  <c r="G69" i="4"/>
  <c r="F69" i="4"/>
  <c r="D69" i="4"/>
  <c r="C69" i="4"/>
  <c r="E69" i="4" s="1"/>
  <c r="J68" i="4"/>
  <c r="I68" i="4"/>
  <c r="H68" i="4"/>
  <c r="K68" i="4" s="1"/>
  <c r="G68" i="4"/>
  <c r="F68" i="4"/>
  <c r="E68" i="4"/>
  <c r="D68" i="4"/>
  <c r="C68" i="4"/>
  <c r="L67" i="4"/>
  <c r="J67" i="4"/>
  <c r="I67" i="4"/>
  <c r="H67" i="4"/>
  <c r="K67" i="4" s="1"/>
  <c r="G67" i="4"/>
  <c r="F67" i="4"/>
  <c r="E67" i="4"/>
  <c r="D67" i="4"/>
  <c r="C67" i="4"/>
  <c r="J66" i="4"/>
  <c r="I66" i="4"/>
  <c r="H66" i="4"/>
  <c r="L66" i="4" s="1"/>
  <c r="G66" i="4"/>
  <c r="F66" i="4"/>
  <c r="D66" i="4"/>
  <c r="C66" i="4"/>
  <c r="E66" i="4" s="1"/>
  <c r="J65" i="4"/>
  <c r="I65" i="4"/>
  <c r="H65" i="4"/>
  <c r="G65" i="4"/>
  <c r="F65" i="4"/>
  <c r="D65" i="4"/>
  <c r="C65" i="4"/>
  <c r="E65" i="4" s="1"/>
  <c r="L64" i="4"/>
  <c r="J64" i="4"/>
  <c r="I64" i="4"/>
  <c r="H64" i="4"/>
  <c r="K64" i="4" s="1"/>
  <c r="G64" i="4"/>
  <c r="F64" i="4"/>
  <c r="E64" i="4"/>
  <c r="D64" i="4"/>
  <c r="C64" i="4"/>
  <c r="L63" i="4"/>
  <c r="J63" i="4"/>
  <c r="I63" i="4"/>
  <c r="H63" i="4"/>
  <c r="K63" i="4" s="1"/>
  <c r="G63" i="4"/>
  <c r="F63" i="4"/>
  <c r="E63" i="4"/>
  <c r="D63" i="4"/>
  <c r="C63" i="4"/>
  <c r="L62" i="4"/>
  <c r="J62" i="4"/>
  <c r="I62" i="4"/>
  <c r="H62" i="4"/>
  <c r="K62" i="4" s="1"/>
  <c r="G62" i="4"/>
  <c r="F62" i="4"/>
  <c r="D62" i="4"/>
  <c r="C62" i="4"/>
  <c r="E62" i="4" s="1"/>
  <c r="L61" i="4"/>
  <c r="J61" i="4"/>
  <c r="I61" i="4"/>
  <c r="H61" i="4"/>
  <c r="K61" i="4" s="1"/>
  <c r="G61" i="4"/>
  <c r="F61" i="4"/>
  <c r="D61" i="4"/>
  <c r="C61" i="4"/>
  <c r="E61" i="4" s="1"/>
  <c r="L60" i="4"/>
  <c r="J60" i="4"/>
  <c r="I60" i="4"/>
  <c r="H60" i="4"/>
  <c r="K60" i="4" s="1"/>
  <c r="G60" i="4"/>
  <c r="F60" i="4"/>
  <c r="E60" i="4"/>
  <c r="D60" i="4"/>
  <c r="C60" i="4"/>
  <c r="J59" i="4"/>
  <c r="I59" i="4"/>
  <c r="H59" i="4"/>
  <c r="K59" i="4" s="1"/>
  <c r="G59" i="4"/>
  <c r="F59" i="4"/>
  <c r="E59" i="4"/>
  <c r="D59" i="4"/>
  <c r="C59" i="4"/>
  <c r="L58" i="4"/>
  <c r="J58" i="4"/>
  <c r="I58" i="4"/>
  <c r="H58" i="4"/>
  <c r="K58" i="4" s="1"/>
  <c r="G58" i="4"/>
  <c r="F58" i="4"/>
  <c r="D58" i="4"/>
  <c r="C58" i="4"/>
  <c r="E58" i="4" s="1"/>
  <c r="L57" i="4"/>
  <c r="J57" i="4"/>
  <c r="I57" i="4"/>
  <c r="H57" i="4"/>
  <c r="K57" i="4" s="1"/>
  <c r="G57" i="4"/>
  <c r="F57" i="4"/>
  <c r="D57" i="4"/>
  <c r="C57" i="4"/>
  <c r="E57" i="4" s="1"/>
  <c r="L56" i="4"/>
  <c r="J56" i="4"/>
  <c r="I56" i="4"/>
  <c r="H56" i="4"/>
  <c r="K56" i="4" s="1"/>
  <c r="G56" i="4"/>
  <c r="F56" i="4"/>
  <c r="E56" i="4"/>
  <c r="D56" i="4"/>
  <c r="C56" i="4"/>
  <c r="J55" i="4"/>
  <c r="I55" i="4"/>
  <c r="H55" i="4"/>
  <c r="K55" i="4" s="1"/>
  <c r="G55" i="4"/>
  <c r="F55" i="4"/>
  <c r="E55" i="4"/>
  <c r="D55" i="4"/>
  <c r="C55" i="4"/>
  <c r="J54" i="4"/>
  <c r="I54" i="4"/>
  <c r="H54" i="4"/>
  <c r="G54" i="4"/>
  <c r="F54" i="4"/>
  <c r="D54" i="4"/>
  <c r="C54" i="4"/>
  <c r="E54" i="4" s="1"/>
  <c r="L54" i="4" s="1"/>
  <c r="J53" i="4"/>
  <c r="I53" i="4"/>
  <c r="H53" i="4"/>
  <c r="G53" i="4"/>
  <c r="F53" i="4"/>
  <c r="D53" i="4"/>
  <c r="C53" i="4"/>
  <c r="E53" i="4" s="1"/>
  <c r="L53" i="4" s="1"/>
  <c r="L52" i="4"/>
  <c r="J52" i="4"/>
  <c r="I52" i="4"/>
  <c r="H52" i="4"/>
  <c r="K52" i="4" s="1"/>
  <c r="G52" i="4"/>
  <c r="F52" i="4"/>
  <c r="E52" i="4"/>
  <c r="D52" i="4"/>
  <c r="C52" i="4"/>
  <c r="N51" i="4"/>
  <c r="K51" i="4"/>
  <c r="J51" i="4"/>
  <c r="I51" i="4"/>
  <c r="H51" i="4"/>
  <c r="G51" i="4"/>
  <c r="F51" i="4"/>
  <c r="E51" i="4"/>
  <c r="C51" i="4"/>
  <c r="D51" i="4" s="1"/>
  <c r="K50" i="4"/>
  <c r="J50" i="4"/>
  <c r="I50" i="4"/>
  <c r="H50" i="4"/>
  <c r="G50" i="4"/>
  <c r="F50" i="4"/>
  <c r="E50" i="4"/>
  <c r="C50" i="4"/>
  <c r="D50" i="4" s="1"/>
  <c r="N49" i="4"/>
  <c r="J49" i="4"/>
  <c r="I49" i="4"/>
  <c r="H49" i="4"/>
  <c r="K49" i="4" s="1"/>
  <c r="G49" i="4"/>
  <c r="F49" i="4"/>
  <c r="E49" i="4"/>
  <c r="D49" i="4"/>
  <c r="C49" i="4"/>
  <c r="N48" i="4"/>
  <c r="J48" i="4"/>
  <c r="I48" i="4"/>
  <c r="H48" i="4"/>
  <c r="G48" i="4"/>
  <c r="F48" i="4"/>
  <c r="C48" i="4"/>
  <c r="D48" i="4" s="1"/>
  <c r="J47" i="4"/>
  <c r="I47" i="4"/>
  <c r="H47" i="4"/>
  <c r="G47" i="4"/>
  <c r="F47" i="4"/>
  <c r="C47" i="4"/>
  <c r="D47" i="4" s="1"/>
  <c r="N46" i="4"/>
  <c r="L46" i="4"/>
  <c r="J46" i="4"/>
  <c r="I46" i="4"/>
  <c r="H46" i="4"/>
  <c r="K46" i="4" s="1"/>
  <c r="G46" i="4"/>
  <c r="F46" i="4"/>
  <c r="E46" i="4"/>
  <c r="D46" i="4"/>
  <c r="C46" i="4"/>
  <c r="L45" i="4"/>
  <c r="J45" i="4"/>
  <c r="I45" i="4"/>
  <c r="H45" i="4"/>
  <c r="K45" i="4" s="1"/>
  <c r="G45" i="4"/>
  <c r="F45" i="4"/>
  <c r="E45" i="4"/>
  <c r="D45" i="4"/>
  <c r="C45" i="4"/>
  <c r="N44" i="4"/>
  <c r="J44" i="4"/>
  <c r="I44" i="4"/>
  <c r="H44" i="4"/>
  <c r="L44" i="4" s="1"/>
  <c r="G44" i="4"/>
  <c r="F44" i="4"/>
  <c r="E44" i="4"/>
  <c r="K44" i="4" s="1"/>
  <c r="C44" i="4"/>
  <c r="D44" i="4" s="1"/>
  <c r="J43" i="4"/>
  <c r="I43" i="4"/>
  <c r="H43" i="4"/>
  <c r="G43" i="4"/>
  <c r="F43" i="4"/>
  <c r="C43" i="4"/>
  <c r="D43" i="4" s="1"/>
  <c r="N42" i="4"/>
  <c r="L42" i="4"/>
  <c r="J42" i="4"/>
  <c r="I42" i="4"/>
  <c r="H42" i="4"/>
  <c r="K42" i="4" s="1"/>
  <c r="G42" i="4"/>
  <c r="F42" i="4"/>
  <c r="E42" i="4"/>
  <c r="D42" i="4"/>
  <c r="C42" i="4"/>
  <c r="J41" i="4"/>
  <c r="I41" i="4"/>
  <c r="H41" i="4"/>
  <c r="L41" i="4" s="1"/>
  <c r="G41" i="4"/>
  <c r="F41" i="4"/>
  <c r="D41" i="4"/>
  <c r="C41" i="4"/>
  <c r="E41" i="4" s="1"/>
  <c r="N40" i="4"/>
  <c r="K40" i="4"/>
  <c r="J40" i="4"/>
  <c r="I40" i="4"/>
  <c r="H40" i="4"/>
  <c r="G40" i="4"/>
  <c r="F40" i="4"/>
  <c r="E40" i="4"/>
  <c r="L40" i="4" s="1"/>
  <c r="C40" i="4"/>
  <c r="D40" i="4" s="1"/>
  <c r="N39" i="4"/>
  <c r="J39" i="4"/>
  <c r="I39" i="4"/>
  <c r="H39" i="4"/>
  <c r="K39" i="4" s="1"/>
  <c r="G39" i="4"/>
  <c r="F39" i="4"/>
  <c r="E39" i="4"/>
  <c r="D39" i="4"/>
  <c r="C39" i="4"/>
  <c r="L38" i="4"/>
  <c r="J38" i="4"/>
  <c r="I38" i="4"/>
  <c r="H38" i="4"/>
  <c r="K38" i="4" s="1"/>
  <c r="G38" i="4"/>
  <c r="F38" i="4"/>
  <c r="D38" i="4"/>
  <c r="C38" i="4"/>
  <c r="E38" i="4" s="1"/>
  <c r="L37" i="4"/>
  <c r="J37" i="4"/>
  <c r="I37" i="4"/>
  <c r="H37" i="4"/>
  <c r="K37" i="4" s="1"/>
  <c r="G37" i="4"/>
  <c r="F37" i="4"/>
  <c r="D37" i="4"/>
  <c r="C37" i="4"/>
  <c r="E37" i="4" s="1"/>
  <c r="L36" i="4"/>
  <c r="J36" i="4"/>
  <c r="I36" i="4"/>
  <c r="H36" i="4"/>
  <c r="K36" i="4" s="1"/>
  <c r="G36" i="4"/>
  <c r="F36" i="4"/>
  <c r="E36" i="4"/>
  <c r="D36" i="4"/>
  <c r="C36" i="4"/>
  <c r="L35" i="4"/>
  <c r="J35" i="4"/>
  <c r="I35" i="4"/>
  <c r="H35" i="4"/>
  <c r="K35" i="4" s="1"/>
  <c r="G35" i="4"/>
  <c r="F35" i="4"/>
  <c r="E35" i="4"/>
  <c r="D35" i="4"/>
  <c r="C35" i="4"/>
  <c r="L34" i="4"/>
  <c r="J34" i="4"/>
  <c r="I34" i="4"/>
  <c r="H34" i="4"/>
  <c r="G34" i="4"/>
  <c r="F34" i="4"/>
  <c r="D34" i="4"/>
  <c r="C34" i="4"/>
  <c r="E34" i="4" s="1"/>
  <c r="L33" i="4"/>
  <c r="J33" i="4"/>
  <c r="I33" i="4"/>
  <c r="H33" i="4"/>
  <c r="G33" i="4"/>
  <c r="F33" i="4"/>
  <c r="D33" i="4"/>
  <c r="C33" i="4"/>
  <c r="E33" i="4" s="1"/>
  <c r="L32" i="4"/>
  <c r="J32" i="4"/>
  <c r="I32" i="4"/>
  <c r="H32" i="4"/>
  <c r="K32" i="4" s="1"/>
  <c r="G32" i="4"/>
  <c r="F32" i="4"/>
  <c r="E32" i="4"/>
  <c r="D32" i="4"/>
  <c r="C32" i="4"/>
  <c r="J31" i="4"/>
  <c r="I31" i="4"/>
  <c r="H31" i="4"/>
  <c r="K31" i="4" s="1"/>
  <c r="G31" i="4"/>
  <c r="F31" i="4"/>
  <c r="E31" i="4"/>
  <c r="D31" i="4"/>
  <c r="C31" i="4"/>
  <c r="L30" i="4"/>
  <c r="J30" i="4"/>
  <c r="I30" i="4"/>
  <c r="H30" i="4"/>
  <c r="G30" i="4"/>
  <c r="F30" i="4"/>
  <c r="D30" i="4"/>
  <c r="C30" i="4"/>
  <c r="E30" i="4" s="1"/>
  <c r="L29" i="4"/>
  <c r="J29" i="4"/>
  <c r="I29" i="4"/>
  <c r="H29" i="4"/>
  <c r="G29" i="4"/>
  <c r="F29" i="4"/>
  <c r="D29" i="4"/>
  <c r="C29" i="4"/>
  <c r="E29" i="4" s="1"/>
  <c r="L28" i="4"/>
  <c r="J28" i="4"/>
  <c r="I28" i="4"/>
  <c r="H28" i="4"/>
  <c r="K28" i="4" s="1"/>
  <c r="G28" i="4"/>
  <c r="F28" i="4"/>
  <c r="E28" i="4"/>
  <c r="D28" i="4"/>
  <c r="C28" i="4"/>
  <c r="L27" i="4"/>
  <c r="J27" i="4"/>
  <c r="I27" i="4"/>
  <c r="H27" i="4"/>
  <c r="K27" i="4" s="1"/>
  <c r="G27" i="4"/>
  <c r="F27" i="4"/>
  <c r="E27" i="4"/>
  <c r="D27" i="4"/>
  <c r="C27" i="4"/>
  <c r="L26" i="4"/>
  <c r="J26" i="4"/>
  <c r="I26" i="4"/>
  <c r="H26" i="4"/>
  <c r="K26" i="4" s="1"/>
  <c r="G26" i="4"/>
  <c r="F26" i="4"/>
  <c r="D26" i="4"/>
  <c r="C26" i="4"/>
  <c r="E26" i="4" s="1"/>
  <c r="J25" i="4"/>
  <c r="I25" i="4"/>
  <c r="H25" i="4"/>
  <c r="K25" i="4" s="1"/>
  <c r="G25" i="4"/>
  <c r="F25" i="4"/>
  <c r="C25" i="4"/>
  <c r="E25" i="4" s="1"/>
  <c r="L25" i="4" s="1"/>
  <c r="J24" i="4"/>
  <c r="I24" i="4"/>
  <c r="H24" i="4"/>
  <c r="K24" i="4" s="1"/>
  <c r="G24" i="4"/>
  <c r="F24" i="4"/>
  <c r="E24" i="4"/>
  <c r="D24" i="4"/>
  <c r="C24" i="4"/>
  <c r="L23" i="4"/>
  <c r="J23" i="4"/>
  <c r="I23" i="4"/>
  <c r="H23" i="4"/>
  <c r="K23" i="4" s="1"/>
  <c r="G23" i="4"/>
  <c r="F23" i="4"/>
  <c r="E23" i="4"/>
  <c r="D23" i="4"/>
  <c r="C23" i="4"/>
  <c r="L22" i="4"/>
  <c r="J22" i="4"/>
  <c r="I22" i="4"/>
  <c r="H22" i="4"/>
  <c r="K22" i="4" s="1"/>
  <c r="G22" i="4"/>
  <c r="F22" i="4"/>
  <c r="D22" i="4"/>
  <c r="C22" i="4"/>
  <c r="E22" i="4" s="1"/>
  <c r="K21" i="4"/>
  <c r="J21" i="4"/>
  <c r="I21" i="4"/>
  <c r="H21" i="4"/>
  <c r="G21" i="4"/>
  <c r="F21" i="4"/>
  <c r="C21" i="4"/>
  <c r="E21" i="4" s="1"/>
  <c r="L21" i="4" s="1"/>
  <c r="J20" i="4"/>
  <c r="I20" i="4"/>
  <c r="H20" i="4"/>
  <c r="L20" i="4" s="1"/>
  <c r="G20" i="4"/>
  <c r="F20" i="4"/>
  <c r="E20" i="4"/>
  <c r="D20" i="4"/>
  <c r="C20" i="4"/>
  <c r="J19" i="4"/>
  <c r="I19" i="4"/>
  <c r="H19" i="4"/>
  <c r="G19" i="4"/>
  <c r="F19" i="4"/>
  <c r="E19" i="4"/>
  <c r="L19" i="4" s="1"/>
  <c r="D19" i="4"/>
  <c r="C19" i="4"/>
  <c r="J18" i="4"/>
  <c r="I18" i="4"/>
  <c r="H18" i="4"/>
  <c r="G18" i="4"/>
  <c r="F18" i="4"/>
  <c r="D18" i="4"/>
  <c r="C18" i="4"/>
  <c r="E18" i="4" s="1"/>
  <c r="L18" i="4" s="1"/>
  <c r="K17" i="4"/>
  <c r="J17" i="4"/>
  <c r="I17" i="4"/>
  <c r="H17" i="4"/>
  <c r="L17" i="4" s="1"/>
  <c r="G17" i="4"/>
  <c r="F17" i="4"/>
  <c r="C17" i="4"/>
  <c r="E17" i="4" s="1"/>
  <c r="L16" i="4"/>
  <c r="J16" i="4"/>
  <c r="I16" i="4"/>
  <c r="H16" i="4"/>
  <c r="K16" i="4" s="1"/>
  <c r="G16" i="4"/>
  <c r="F16" i="4"/>
  <c r="E16" i="4"/>
  <c r="D16" i="4"/>
  <c r="C16" i="4"/>
  <c r="J15" i="4"/>
  <c r="I15" i="4"/>
  <c r="H15" i="4"/>
  <c r="G15" i="4"/>
  <c r="F15" i="4"/>
  <c r="E15" i="4"/>
  <c r="L15" i="4" s="1"/>
  <c r="D15" i="4"/>
  <c r="C15" i="4"/>
  <c r="K14" i="4"/>
  <c r="J14" i="4"/>
  <c r="I14" i="4"/>
  <c r="H14" i="4"/>
  <c r="G14" i="4"/>
  <c r="F14" i="4"/>
  <c r="C14" i="4"/>
  <c r="E14" i="4" s="1"/>
  <c r="L14" i="4" s="1"/>
  <c r="J13" i="4"/>
  <c r="I13" i="4"/>
  <c r="H13" i="4"/>
  <c r="L13" i="4" s="1"/>
  <c r="G13" i="4"/>
  <c r="F13" i="4"/>
  <c r="E13" i="4"/>
  <c r="D13" i="4"/>
  <c r="C13" i="4"/>
  <c r="J12" i="4"/>
  <c r="I12" i="4"/>
  <c r="H12" i="4"/>
  <c r="G12" i="4"/>
  <c r="F12" i="4"/>
  <c r="C12" i="4"/>
  <c r="E12" i="4" s="1"/>
  <c r="L11" i="4"/>
  <c r="J11" i="4"/>
  <c r="I11" i="4"/>
  <c r="H11" i="4"/>
  <c r="K11" i="4" s="1"/>
  <c r="G11" i="4"/>
  <c r="F11" i="4"/>
  <c r="E11" i="4"/>
  <c r="D11" i="4"/>
  <c r="C11" i="4"/>
  <c r="J10" i="4"/>
  <c r="I10" i="4"/>
  <c r="H10" i="4"/>
  <c r="G10" i="4"/>
  <c r="F10" i="4"/>
  <c r="C10" i="4"/>
  <c r="E10" i="4" s="1"/>
  <c r="K10" i="4" s="1"/>
  <c r="J9" i="4"/>
  <c r="I9" i="4"/>
  <c r="H9" i="4"/>
  <c r="L9" i="4" s="1"/>
  <c r="G9" i="4"/>
  <c r="F9" i="4"/>
  <c r="E9" i="4"/>
  <c r="D9" i="4"/>
  <c r="C9" i="4"/>
  <c r="J8" i="4"/>
  <c r="I8" i="4"/>
  <c r="H8" i="4"/>
  <c r="G8" i="4"/>
  <c r="F8" i="4"/>
  <c r="C8" i="4"/>
  <c r="E8" i="4" s="1"/>
  <c r="I20" i="2"/>
  <c r="I19" i="2"/>
  <c r="I18" i="2"/>
  <c r="I17" i="2"/>
  <c r="I16" i="2"/>
  <c r="I15" i="2"/>
  <c r="I14" i="2"/>
  <c r="I13" i="2"/>
  <c r="I12" i="2"/>
  <c r="I11" i="2"/>
  <c r="I10" i="2"/>
  <c r="I9" i="2"/>
  <c r="D9" i="2"/>
  <c r="E9" i="2" s="1"/>
  <c r="I8" i="2"/>
  <c r="D8" i="2"/>
  <c r="E8" i="2" s="1"/>
  <c r="I7" i="2"/>
  <c r="D7" i="2"/>
  <c r="E7" i="2" s="1"/>
  <c r="I6" i="2"/>
  <c r="D6" i="2"/>
  <c r="E6" i="2" s="1"/>
  <c r="I5" i="2"/>
  <c r="D5" i="2"/>
  <c r="E5" i="2" s="1"/>
  <c r="D4" i="2"/>
  <c r="E4" i="2" s="1"/>
  <c r="D3" i="2"/>
  <c r="E3" i="2" s="1"/>
  <c r="L12" i="4" l="1"/>
  <c r="K12" i="4"/>
  <c r="L8" i="4"/>
  <c r="K8" i="4"/>
  <c r="L10" i="4"/>
  <c r="E96" i="4"/>
  <c r="D96" i="4"/>
  <c r="L104" i="4"/>
  <c r="K104" i="4"/>
  <c r="D10" i="4"/>
  <c r="D14" i="4"/>
  <c r="K18" i="4"/>
  <c r="D21" i="4"/>
  <c r="K19" i="4"/>
  <c r="L24" i="4"/>
  <c r="K29" i="4"/>
  <c r="K30" i="4"/>
  <c r="L39" i="4"/>
  <c r="L50" i="4"/>
  <c r="L51" i="4"/>
  <c r="L59" i="4"/>
  <c r="L65" i="4"/>
  <c r="K65" i="4"/>
  <c r="L70" i="4"/>
  <c r="K70" i="4"/>
  <c r="L71" i="4"/>
  <c r="E79" i="4"/>
  <c r="K79" i="4" s="1"/>
  <c r="E176" i="4"/>
  <c r="K176" i="4" s="1"/>
  <c r="D176" i="4"/>
  <c r="K182" i="4"/>
  <c r="L182" i="4"/>
  <c r="D25" i="4"/>
  <c r="K33" i="4"/>
  <c r="K34" i="4"/>
  <c r="E47" i="4"/>
  <c r="K47" i="4" s="1"/>
  <c r="E48" i="4"/>
  <c r="K48" i="4" s="1"/>
  <c r="L49" i="4"/>
  <c r="K53" i="4"/>
  <c r="K54" i="4"/>
  <c r="E76" i="4"/>
  <c r="D76" i="4"/>
  <c r="L82" i="4"/>
  <c r="E87" i="4"/>
  <c r="K87" i="4" s="1"/>
  <c r="L90" i="4"/>
  <c r="E95" i="4"/>
  <c r="K95" i="4" s="1"/>
  <c r="L99" i="4"/>
  <c r="E103" i="4"/>
  <c r="K103" i="4" s="1"/>
  <c r="D103" i="4"/>
  <c r="E123" i="4"/>
  <c r="L123" i="4" s="1"/>
  <c r="D123" i="4"/>
  <c r="E130" i="4"/>
  <c r="K130" i="4" s="1"/>
  <c r="D130" i="4"/>
  <c r="K140" i="4"/>
  <c r="L140" i="4"/>
  <c r="L158" i="4"/>
  <c r="K158" i="4"/>
  <c r="D175" i="4"/>
  <c r="E175" i="4"/>
  <c r="K175" i="4" s="1"/>
  <c r="E180" i="4"/>
  <c r="K180" i="4" s="1"/>
  <c r="D180" i="4"/>
  <c r="L314" i="4"/>
  <c r="K314" i="4"/>
  <c r="D8" i="4"/>
  <c r="D12" i="4"/>
  <c r="D17" i="4"/>
  <c r="L79" i="4"/>
  <c r="D197" i="4"/>
  <c r="E197" i="4"/>
  <c r="L204" i="4"/>
  <c r="K204" i="4"/>
  <c r="L237" i="4"/>
  <c r="K237" i="4"/>
  <c r="L161" i="4"/>
  <c r="K161" i="4"/>
  <c r="L181" i="4"/>
  <c r="K181" i="4"/>
  <c r="K9" i="4"/>
  <c r="K13" i="4"/>
  <c r="K15" i="4"/>
  <c r="K20" i="4"/>
  <c r="L31" i="4"/>
  <c r="L68" i="4"/>
  <c r="E72" i="4"/>
  <c r="D72" i="4"/>
  <c r="L78" i="4"/>
  <c r="E107" i="4"/>
  <c r="K107" i="4" s="1"/>
  <c r="D107" i="4"/>
  <c r="L110" i="4"/>
  <c r="K132" i="4"/>
  <c r="L132" i="4"/>
  <c r="K174" i="4"/>
  <c r="L174" i="4"/>
  <c r="D179" i="4"/>
  <c r="E179" i="4"/>
  <c r="K179" i="4" s="1"/>
  <c r="E184" i="4"/>
  <c r="K184" i="4" s="1"/>
  <c r="D184" i="4"/>
  <c r="L69" i="4"/>
  <c r="K69" i="4"/>
  <c r="E88" i="4"/>
  <c r="D88" i="4"/>
  <c r="L47" i="4"/>
  <c r="L48" i="4"/>
  <c r="E84" i="4"/>
  <c r="D84" i="4"/>
  <c r="L87" i="4"/>
  <c r="E92" i="4"/>
  <c r="D92" i="4"/>
  <c r="L95" i="4"/>
  <c r="L101" i="4"/>
  <c r="K101" i="4"/>
  <c r="L109" i="4"/>
  <c r="K109" i="4"/>
  <c r="L114" i="4"/>
  <c r="K114" i="4"/>
  <c r="L130" i="4"/>
  <c r="D196" i="4"/>
  <c r="E196" i="4"/>
  <c r="E224" i="4"/>
  <c r="D224" i="4"/>
  <c r="E43" i="4"/>
  <c r="L55" i="4"/>
  <c r="L75" i="4"/>
  <c r="E83" i="4"/>
  <c r="K83" i="4" s="1"/>
  <c r="L86" i="4"/>
  <c r="E91" i="4"/>
  <c r="K91" i="4" s="1"/>
  <c r="L94" i="4"/>
  <c r="E100" i="4"/>
  <c r="D100" i="4"/>
  <c r="L126" i="4"/>
  <c r="K126" i="4"/>
  <c r="L145" i="4"/>
  <c r="K145" i="4"/>
  <c r="L154" i="4"/>
  <c r="K154" i="4"/>
  <c r="K178" i="4"/>
  <c r="L178" i="4"/>
  <c r="D183" i="4"/>
  <c r="E183" i="4"/>
  <c r="K183" i="4" s="1"/>
  <c r="D223" i="4"/>
  <c r="E223" i="4"/>
  <c r="K41" i="4"/>
  <c r="K66" i="4"/>
  <c r="E80" i="4"/>
  <c r="D80" i="4"/>
  <c r="L105" i="4"/>
  <c r="K105" i="4"/>
  <c r="L177" i="4"/>
  <c r="K177" i="4"/>
  <c r="K108" i="4"/>
  <c r="K125" i="4"/>
  <c r="L129" i="4"/>
  <c r="D135" i="4"/>
  <c r="L136" i="4"/>
  <c r="L151" i="4"/>
  <c r="L152" i="4"/>
  <c r="L167" i="4"/>
  <c r="L168" i="4"/>
  <c r="E171" i="4"/>
  <c r="K171" i="4" s="1"/>
  <c r="E172" i="4"/>
  <c r="E173" i="4"/>
  <c r="D187" i="4"/>
  <c r="K189" i="4"/>
  <c r="E205" i="4"/>
  <c r="K320" i="4"/>
  <c r="L320" i="4"/>
  <c r="L124" i="4"/>
  <c r="L138" i="4"/>
  <c r="L155" i="4"/>
  <c r="L156" i="4"/>
  <c r="L192" i="4"/>
  <c r="D195" i="4"/>
  <c r="E195" i="4"/>
  <c r="K195" i="4" s="1"/>
  <c r="L214" i="4"/>
  <c r="K214" i="4"/>
  <c r="L272" i="4"/>
  <c r="L171" i="4"/>
  <c r="L172" i="4"/>
  <c r="D194" i="4"/>
  <c r="E194" i="4"/>
  <c r="K194" i="4" s="1"/>
  <c r="L200" i="4"/>
  <c r="K200" i="4"/>
  <c r="D104" i="4"/>
  <c r="D108" i="4"/>
  <c r="K116" i="4"/>
  <c r="D131" i="4"/>
  <c r="D139" i="4"/>
  <c r="L143" i="4"/>
  <c r="L144" i="4"/>
  <c r="L159" i="4"/>
  <c r="L176" i="4"/>
  <c r="L180" i="4"/>
  <c r="E221" i="4"/>
  <c r="L253" i="4"/>
  <c r="K253" i="4"/>
  <c r="E309" i="4"/>
  <c r="D309" i="4"/>
  <c r="K73" i="4"/>
  <c r="K77" i="4"/>
  <c r="K81" i="4"/>
  <c r="K157" i="4"/>
  <c r="K170" i="4"/>
  <c r="L175" i="4"/>
  <c r="L183" i="4"/>
  <c r="D208" i="4"/>
  <c r="L220" i="4"/>
  <c r="K220" i="4"/>
  <c r="D85" i="4"/>
  <c r="D89" i="4"/>
  <c r="D93" i="4"/>
  <c r="D97" i="4"/>
  <c r="D101" i="4"/>
  <c r="D105" i="4"/>
  <c r="K110" i="4"/>
  <c r="K112" i="4"/>
  <c r="L121" i="4"/>
  <c r="L134" i="4"/>
  <c r="K135" i="4"/>
  <c r="L142" i="4"/>
  <c r="L147" i="4"/>
  <c r="L163" i="4"/>
  <c r="L164" i="4"/>
  <c r="K172" i="4"/>
  <c r="K187" i="4"/>
  <c r="K191" i="4"/>
  <c r="L191" i="4"/>
  <c r="D198" i="4"/>
  <c r="E198" i="4"/>
  <c r="K198" i="4" s="1"/>
  <c r="E206" i="4"/>
  <c r="K206" i="4" s="1"/>
  <c r="L269" i="4"/>
  <c r="K269" i="4"/>
  <c r="E321" i="4"/>
  <c r="D321" i="4"/>
  <c r="L202" i="4"/>
  <c r="L203" i="4"/>
  <c r="L218" i="4"/>
  <c r="L219" i="4"/>
  <c r="L234" i="4"/>
  <c r="L235" i="4"/>
  <c r="L250" i="4"/>
  <c r="L251" i="4"/>
  <c r="L266" i="4"/>
  <c r="L267" i="4"/>
  <c r="E295" i="4"/>
  <c r="K295" i="4" s="1"/>
  <c r="D295" i="4"/>
  <c r="E297" i="4"/>
  <c r="D297" i="4"/>
  <c r="L302" i="4"/>
  <c r="K302" i="4"/>
  <c r="L311" i="4"/>
  <c r="L316" i="4"/>
  <c r="L326" i="4"/>
  <c r="K326" i="4"/>
  <c r="L330" i="4"/>
  <c r="K330" i="4"/>
  <c r="L334" i="4"/>
  <c r="K334" i="4"/>
  <c r="L338" i="4"/>
  <c r="K338" i="4"/>
  <c r="L342" i="4"/>
  <c r="K342" i="4"/>
  <c r="L346" i="4"/>
  <c r="K346" i="4"/>
  <c r="L350" i="4"/>
  <c r="K350" i="4"/>
  <c r="L354" i="4"/>
  <c r="K354" i="4"/>
  <c r="L358" i="4"/>
  <c r="K358" i="4"/>
  <c r="L362" i="4"/>
  <c r="K362" i="4"/>
  <c r="L366" i="4"/>
  <c r="K366" i="4"/>
  <c r="L370" i="4"/>
  <c r="K370" i="4"/>
  <c r="L374" i="4"/>
  <c r="K374" i="4"/>
  <c r="L378" i="4"/>
  <c r="K378" i="4"/>
  <c r="K230" i="4"/>
  <c r="K246" i="4"/>
  <c r="K262" i="4"/>
  <c r="L299" i="4"/>
  <c r="E317" i="4"/>
  <c r="D317" i="4"/>
  <c r="L322" i="4"/>
  <c r="K322" i="4"/>
  <c r="K186" i="4"/>
  <c r="E199" i="4"/>
  <c r="K199" i="4" s="1"/>
  <c r="D200" i="4"/>
  <c r="L206" i="4"/>
  <c r="L207" i="4"/>
  <c r="L222" i="4"/>
  <c r="L238" i="4"/>
  <c r="L239" i="4"/>
  <c r="L254" i="4"/>
  <c r="L255" i="4"/>
  <c r="L270" i="4"/>
  <c r="L271" i="4"/>
  <c r="E277" i="4"/>
  <c r="D277" i="4"/>
  <c r="E281" i="4"/>
  <c r="D281" i="4"/>
  <c r="E285" i="4"/>
  <c r="D285" i="4"/>
  <c r="E289" i="4"/>
  <c r="D289" i="4"/>
  <c r="E293" i="4"/>
  <c r="D293" i="4"/>
  <c r="E305" i="4"/>
  <c r="D305" i="4"/>
  <c r="L310" i="4"/>
  <c r="K310" i="4"/>
  <c r="L319" i="4"/>
  <c r="L324" i="4"/>
  <c r="K325" i="4"/>
  <c r="K329" i="4"/>
  <c r="K333" i="4"/>
  <c r="K337" i="4"/>
  <c r="K341" i="4"/>
  <c r="K345" i="4"/>
  <c r="K349" i="4"/>
  <c r="K353" i="4"/>
  <c r="K357" i="4"/>
  <c r="K361" i="4"/>
  <c r="K365" i="4"/>
  <c r="K369" i="4"/>
  <c r="K185" i="4"/>
  <c r="L194" i="4"/>
  <c r="L195" i="4"/>
  <c r="K217" i="4"/>
  <c r="K233" i="4"/>
  <c r="K249" i="4"/>
  <c r="K265" i="4"/>
  <c r="L295" i="4"/>
  <c r="L298" i="4"/>
  <c r="K298" i="4"/>
  <c r="L312" i="4"/>
  <c r="E201" i="4"/>
  <c r="L210" i="4"/>
  <c r="L211" i="4"/>
  <c r="L226" i="4"/>
  <c r="L227" i="4"/>
  <c r="K236" i="4"/>
  <c r="L242" i="4"/>
  <c r="L243" i="4"/>
  <c r="K252" i="4"/>
  <c r="L258" i="4"/>
  <c r="L259" i="4"/>
  <c r="K268" i="4"/>
  <c r="L274" i="4"/>
  <c r="L275" i="4"/>
  <c r="L279" i="4"/>
  <c r="L283" i="4"/>
  <c r="L287" i="4"/>
  <c r="L291" i="4"/>
  <c r="L300" i="4"/>
  <c r="E313" i="4"/>
  <c r="D313" i="4"/>
  <c r="L318" i="4"/>
  <c r="K318" i="4"/>
  <c r="L198" i="4"/>
  <c r="L278" i="4"/>
  <c r="K278" i="4"/>
  <c r="L282" i="4"/>
  <c r="K282" i="4"/>
  <c r="L286" i="4"/>
  <c r="K286" i="4"/>
  <c r="L290" i="4"/>
  <c r="K290" i="4"/>
  <c r="L294" i="4"/>
  <c r="K294" i="4"/>
  <c r="E301" i="4"/>
  <c r="D301" i="4"/>
  <c r="L306" i="4"/>
  <c r="K306" i="4"/>
  <c r="K375" i="4"/>
  <c r="K379" i="4"/>
  <c r="D299" i="4"/>
  <c r="D303" i="4"/>
  <c r="D307" i="4"/>
  <c r="D311" i="4"/>
  <c r="D315" i="4"/>
  <c r="D319" i="4"/>
  <c r="D323" i="4"/>
  <c r="J16" i="2"/>
  <c r="J15" i="2"/>
  <c r="J14" i="2"/>
  <c r="J13" i="2"/>
  <c r="J12" i="2"/>
  <c r="J11" i="2"/>
  <c r="J6" i="2"/>
  <c r="J10" i="2"/>
  <c r="J9" i="2"/>
  <c r="J5" i="2"/>
  <c r="J8" i="2"/>
  <c r="J7" i="2"/>
  <c r="J17" i="2"/>
  <c r="J18" i="2"/>
  <c r="J19" i="2"/>
  <c r="J20" i="2"/>
  <c r="L321" i="4" l="1"/>
  <c r="K321" i="4"/>
  <c r="L184" i="4"/>
  <c r="K123" i="4"/>
  <c r="L96" i="4"/>
  <c r="K96" i="4"/>
  <c r="L301" i="4"/>
  <c r="K301" i="4"/>
  <c r="L313" i="4"/>
  <c r="K313" i="4"/>
  <c r="L305" i="4"/>
  <c r="K305" i="4"/>
  <c r="L281" i="4"/>
  <c r="K281" i="4"/>
  <c r="L297" i="4"/>
  <c r="K297" i="4"/>
  <c r="L173" i="4"/>
  <c r="K173" i="4"/>
  <c r="L88" i="4"/>
  <c r="K88" i="4"/>
  <c r="L72" i="4"/>
  <c r="K72" i="4"/>
  <c r="L197" i="4"/>
  <c r="K197" i="4"/>
  <c r="L107" i="4"/>
  <c r="L43" i="4"/>
  <c r="K43" i="4"/>
  <c r="L92" i="4"/>
  <c r="K92" i="4"/>
  <c r="L221" i="4"/>
  <c r="K221" i="4"/>
  <c r="L83" i="4"/>
  <c r="L293" i="4"/>
  <c r="K293" i="4"/>
  <c r="L277" i="4"/>
  <c r="K277" i="4"/>
  <c r="L317" i="4"/>
  <c r="K317" i="4"/>
  <c r="L100" i="4"/>
  <c r="K100" i="4"/>
  <c r="L285" i="4"/>
  <c r="K285" i="4"/>
  <c r="L199" i="4"/>
  <c r="L179" i="4"/>
  <c r="L309" i="4"/>
  <c r="K309" i="4"/>
  <c r="K224" i="4"/>
  <c r="L224" i="4"/>
  <c r="L91" i="4"/>
  <c r="I4" i="4"/>
  <c r="J4" i="4" s="1"/>
  <c r="L205" i="4"/>
  <c r="K205" i="4"/>
  <c r="L289" i="4"/>
  <c r="K289" i="4"/>
  <c r="L196" i="4"/>
  <c r="K196" i="4"/>
  <c r="L103" i="4"/>
  <c r="L84" i="4"/>
  <c r="K84" i="4"/>
  <c r="F384" i="4"/>
  <c r="I3" i="4"/>
  <c r="L76" i="4"/>
  <c r="K76" i="4"/>
  <c r="I5" i="4" l="1"/>
  <c r="I6" i="4"/>
  <c r="J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Bamba, Carlo Nikolai</author>
  </authors>
  <commentList>
    <comment ref="A1418" authorId="0" shapeId="0" xr:uid="{A5489DDC-924D-4055-97BC-A298230DEF0D}">
      <text>
        <r>
          <rPr>
            <sz val="10"/>
            <color theme="1"/>
            <rFont val="Graphik"/>
            <family val="2"/>
          </rPr>
          <t>Bamba, Carlo Nikolai:
not yet onboarded. will do minimum until he is onboarded.</t>
        </r>
      </text>
    </comment>
  </commentList>
</comments>
</file>

<file path=xl/sharedStrings.xml><?xml version="1.0" encoding="utf-8"?>
<sst xmlns="http://schemas.openxmlformats.org/spreadsheetml/2006/main" count="13181" uniqueCount="922">
  <si>
    <t xml:space="preserve">RECOGNIZE </t>
  </si>
  <si>
    <t xml:space="preserve">REGULAR </t>
  </si>
  <si>
    <t>AWARD</t>
  </si>
  <si>
    <t>RP</t>
  </si>
  <si>
    <t>USD</t>
  </si>
  <si>
    <t>PHP</t>
  </si>
  <si>
    <t>RP template</t>
  </si>
  <si>
    <t>RTO DAYS</t>
  </si>
  <si>
    <t>RP 
(Points)</t>
  </si>
  <si>
    <t>RP Equivalent (PHP)</t>
  </si>
  <si>
    <t>Thank You</t>
  </si>
  <si>
    <t>Points</t>
  </si>
  <si>
    <t>N/A</t>
  </si>
  <si>
    <t>Kudos</t>
  </si>
  <si>
    <t>Applaud</t>
  </si>
  <si>
    <t>Applaud + Kudos</t>
  </si>
  <si>
    <t>Cheer</t>
  </si>
  <si>
    <t>Celebrate</t>
  </si>
  <si>
    <t>Bravo</t>
  </si>
  <si>
    <t>Cheer + Kudos</t>
  </si>
  <si>
    <t>Acclaim</t>
  </si>
  <si>
    <t>NOTE: 1point =$0.05 USD</t>
  </si>
  <si>
    <t>Celebrate + Kudos</t>
  </si>
  <si>
    <t>Award level</t>
  </si>
  <si>
    <t>Award amount</t>
  </si>
  <si>
    <t>Currency/Points</t>
  </si>
  <si>
    <t>EID</t>
  </si>
  <si>
    <t>Date</t>
  </si>
  <si>
    <t>Actuals/Forecast</t>
  </si>
  <si>
    <t>Contract (FT,ID,ITPMO)</t>
  </si>
  <si>
    <t>Stream</t>
  </si>
  <si>
    <t>PMO comments</t>
  </si>
  <si>
    <t>christopher.k.genova</t>
  </si>
  <si>
    <t>Actual</t>
  </si>
  <si>
    <t>ID</t>
  </si>
  <si>
    <t>01_BE A CLIENT OF UBS</t>
  </si>
  <si>
    <t>christopher.r.roque</t>
  </si>
  <si>
    <t>FT</t>
  </si>
  <si>
    <t>christ.i.g.de.guzman</t>
  </si>
  <si>
    <t>04_TRADE AND TRANSFER ASSETS 2</t>
  </si>
  <si>
    <t>john.raffy.hinayo</t>
  </si>
  <si>
    <t>jessie.g.capidos</t>
  </si>
  <si>
    <t>zayldgian.s.rosete</t>
  </si>
  <si>
    <t>jeffrey.odi</t>
  </si>
  <si>
    <t>carlo.n.l.bamba</t>
  </si>
  <si>
    <t>ARCHITECTURE COE</t>
  </si>
  <si>
    <t>janice.r.baldonado</t>
  </si>
  <si>
    <t>12_ANALYTICS &amp; SALES PLATFORM</t>
  </si>
  <si>
    <t>racell.john.s.ibay</t>
  </si>
  <si>
    <t>-</t>
  </si>
  <si>
    <t>ODC-ODC INFRA MGMT</t>
  </si>
  <si>
    <t>hezron.m.peralta</t>
  </si>
  <si>
    <t>arcie.c.arcilla</t>
  </si>
  <si>
    <t>randee.r.p.calderon</t>
  </si>
  <si>
    <t>kenneth.d.cay</t>
  </si>
  <si>
    <t>allan.c.tan</t>
  </si>
  <si>
    <t>darryl.k.g.grasparil</t>
  </si>
  <si>
    <t>11_TOUCHPOINT</t>
  </si>
  <si>
    <t>angelic.g.bojangin</t>
  </si>
  <si>
    <t>romil.bacatan</t>
  </si>
  <si>
    <t>charles.rey.l.torres</t>
  </si>
  <si>
    <t>arivian.l.mangilaya</t>
  </si>
  <si>
    <t>jairus.s.perez</t>
  </si>
  <si>
    <t>sunny.gonzales</t>
  </si>
  <si>
    <t>06_OBTAIN &amp; MAINTAIN FINANCING</t>
  </si>
  <si>
    <t>f.l.dellosa.iii</t>
  </si>
  <si>
    <t>mary.joan.a.aala</t>
  </si>
  <si>
    <t>IT PMO</t>
  </si>
  <si>
    <t>COE INITIATIVE MANAGEMENT</t>
  </si>
  <si>
    <t>lawrence.n.de.jesus</t>
  </si>
  <si>
    <t>05_PAY &amp; MANAGE LIQUIDITY</t>
  </si>
  <si>
    <t>amabelle.d.de.jesus</t>
  </si>
  <si>
    <t>mark.a.m.villanueva</t>
  </si>
  <si>
    <t>chustin.erish.gutiza</t>
  </si>
  <si>
    <t>alfredo.sumala</t>
  </si>
  <si>
    <t>j.d.reyes</t>
  </si>
  <si>
    <t>peter.paul.a.damot</t>
  </si>
  <si>
    <t>mark.s.catahina</t>
  </si>
  <si>
    <t>sheila.c.f.gilbuena</t>
  </si>
  <si>
    <t>janice.r.lunar</t>
  </si>
  <si>
    <t>joab.m.r.clarion</t>
  </si>
  <si>
    <t>vincent.p.estrada</t>
  </si>
  <si>
    <t>rudolph.rizzo.abao</t>
  </si>
  <si>
    <t>b.g.parinas.jr</t>
  </si>
  <si>
    <t>rommel.salalila</t>
  </si>
  <si>
    <t>ma.teresa.r.manuel</t>
  </si>
  <si>
    <t>noel.m.david</t>
  </si>
  <si>
    <t>raphael.f.gregorio</t>
  </si>
  <si>
    <t>lancelot.llanes</t>
  </si>
  <si>
    <t>jerimie.h.cruz</t>
  </si>
  <si>
    <t>s.cabibijan</t>
  </si>
  <si>
    <t>eliza.joy.y.rapsing</t>
  </si>
  <si>
    <t>pamela.de.castro</t>
  </si>
  <si>
    <t>maria.teresa.cruz</t>
  </si>
  <si>
    <t>aristotle.ruan</t>
  </si>
  <si>
    <t>carmilo.basilio.jr</t>
  </si>
  <si>
    <t>j.l.baldono.jr</t>
  </si>
  <si>
    <t>r.r.decena</t>
  </si>
  <si>
    <t>jobert.beltran</t>
  </si>
  <si>
    <t>lalaine.t.magalpoc</t>
  </si>
  <si>
    <t>SDC GLOBAL CONTROL AND EXECUTION</t>
  </si>
  <si>
    <t>jon.joseph.g.chew</t>
  </si>
  <si>
    <t>jessieca.b.bonilla</t>
  </si>
  <si>
    <t>14_CLIENT PRICING</t>
  </si>
  <si>
    <t>leopoldo.d.naluz.jr</t>
  </si>
  <si>
    <t>christian.n.a.lamigo</t>
  </si>
  <si>
    <t>02_PLAN MY WEALTH</t>
  </si>
  <si>
    <t>aiza.b.bersabal</t>
  </si>
  <si>
    <t>c.f.bathan-dematera</t>
  </si>
  <si>
    <t>l.g.dugenia</t>
  </si>
  <si>
    <t>joseph.dizon</t>
  </si>
  <si>
    <t>ronald.n.tee</t>
  </si>
  <si>
    <t>juan.c.u.castillo</t>
  </si>
  <si>
    <t>peter.p.m.estoesta</t>
  </si>
  <si>
    <t>chris.j.d.delantes</t>
  </si>
  <si>
    <t>neil.gabriel.verzosa</t>
  </si>
  <si>
    <t>john.dave.g.vargas</t>
  </si>
  <si>
    <t>yvette.d.jeremias</t>
  </si>
  <si>
    <t>mary.b.n.fernandez</t>
  </si>
  <si>
    <t>rose.s.fortaliza</t>
  </si>
  <si>
    <t>wayne.dela.cruz</t>
  </si>
  <si>
    <t>ian.luis.cobarrubias</t>
  </si>
  <si>
    <t>roniell.p.duenas</t>
  </si>
  <si>
    <t>ryan.john.d.dalupang</t>
  </si>
  <si>
    <t>jose.f.r.poblete</t>
  </si>
  <si>
    <t>jose.luis.o.domingo</t>
  </si>
  <si>
    <t>ester.p.echavarria</t>
  </si>
  <si>
    <t>georgieanne.d.dayap</t>
  </si>
  <si>
    <t>aya.b.sato</t>
  </si>
  <si>
    <t>cristina.s.amistad</t>
  </si>
  <si>
    <t>dheya.kristalyn.lat</t>
  </si>
  <si>
    <t>just.adriel.saoy</t>
  </si>
  <si>
    <t>carla.b.balean</t>
  </si>
  <si>
    <t>layra.pasamonte</t>
  </si>
  <si>
    <t>michael.a.valencia</t>
  </si>
  <si>
    <t>joeffrey.biccay</t>
  </si>
  <si>
    <t>aries.jayson.molina</t>
  </si>
  <si>
    <t>jesus.v.b.munsayac</t>
  </si>
  <si>
    <t>13_API BANKING AND CLIENT REPORTING</t>
  </si>
  <si>
    <t>cheryl.k.manalo</t>
  </si>
  <si>
    <t>meshiel.o.longos</t>
  </si>
  <si>
    <t>ma.n.f.maglalang</t>
  </si>
  <si>
    <t>jomar.dino</t>
  </si>
  <si>
    <t>kirsty.dizon</t>
  </si>
  <si>
    <t>mari.n.g.ilicito</t>
  </si>
  <si>
    <t>jann.strauss.hulleza</t>
  </si>
  <si>
    <t>jocela.m.alcantara</t>
  </si>
  <si>
    <t>arnelle.t.lardizabal</t>
  </si>
  <si>
    <t>anacelle.p.tolentino</t>
  </si>
  <si>
    <t>liza.l.somera</t>
  </si>
  <si>
    <t>andro.p.a.bantatua</t>
  </si>
  <si>
    <t>03_SAVE, PROTECT AND GROW MY INVESTMENTS</t>
  </si>
  <si>
    <t>krystel.a.valencia</t>
  </si>
  <si>
    <t>reinnierich.leonardo</t>
  </si>
  <si>
    <t>mikhail.adrianne.ng</t>
  </si>
  <si>
    <t>jayvee.j.p.ballecer</t>
  </si>
  <si>
    <t>roberto.p.raguindin</t>
  </si>
  <si>
    <t>brixton.t.lao</t>
  </si>
  <si>
    <t>VENDOR MANAGEMENT/ODC-ODC INFRA MGMT</t>
  </si>
  <si>
    <t>raymond.villaroman</t>
  </si>
  <si>
    <t>m.v.montemayor</t>
  </si>
  <si>
    <t>joseph.s.meneses</t>
  </si>
  <si>
    <t>ianne.mae.v.alvarez</t>
  </si>
  <si>
    <t>armie.c.m.arguelles</t>
  </si>
  <si>
    <t>maria.angela.b.tan</t>
  </si>
  <si>
    <t>john.brian.a.pasilan</t>
  </si>
  <si>
    <t>ma.angelica.n.capuz</t>
  </si>
  <si>
    <t>jelena.paronda</t>
  </si>
  <si>
    <t>alvin.c.cabading</t>
  </si>
  <si>
    <t>winston.s.quinanola</t>
  </si>
  <si>
    <t>renz.r.ordonez</t>
  </si>
  <si>
    <t>jan.erving.h.reyes</t>
  </si>
  <si>
    <t>jan.augustin.lantin</t>
  </si>
  <si>
    <t>richard.l.madarang</t>
  </si>
  <si>
    <t>jerico.m.ponce</t>
  </si>
  <si>
    <t>dexter.a.rabano</t>
  </si>
  <si>
    <t>jayson.t.villacite</t>
  </si>
  <si>
    <t>andrew.jan.z.araullo</t>
  </si>
  <si>
    <t>edwin.b.r.concepcion</t>
  </si>
  <si>
    <t>noemie.a.v.raymundo</t>
  </si>
  <si>
    <t>kevin.e.cabugao</t>
  </si>
  <si>
    <t>margie.h.caponpon</t>
  </si>
  <si>
    <t>jeffrey.roy.m.lee</t>
  </si>
  <si>
    <t>sharmaine.a.gabi</t>
  </si>
  <si>
    <t>norberto.ace.r.ancog</t>
  </si>
  <si>
    <t>jerome.marcellana</t>
  </si>
  <si>
    <t>ralph.j.e.raymundo</t>
  </si>
  <si>
    <t>tovar.r.r.gonzales</t>
  </si>
  <si>
    <t>renan.l.caparas</t>
  </si>
  <si>
    <t>17_CLIENT DOCUMENT &amp; RECORDS MGMT</t>
  </si>
  <si>
    <t>angelo.j.fernandez</t>
  </si>
  <si>
    <t>justin.s.cataquiz</t>
  </si>
  <si>
    <t>michelle.p.sumariba</t>
  </si>
  <si>
    <t>errol.v.salvador</t>
  </si>
  <si>
    <t>anna.liza.benito</t>
  </si>
  <si>
    <t>j.p.balic.balic</t>
  </si>
  <si>
    <t>nelson.b.casuncad</t>
  </si>
  <si>
    <t>paula.b.n.garcia</t>
  </si>
  <si>
    <t>jenny.q.pongcol</t>
  </si>
  <si>
    <t>cindy.l.amor</t>
  </si>
  <si>
    <t>german.joseph.molina</t>
  </si>
  <si>
    <t>paul.c.masayon</t>
  </si>
  <si>
    <t>princess.s.mamao</t>
  </si>
  <si>
    <t>michelle.a.e.mendoza</t>
  </si>
  <si>
    <t>kwin.francisco</t>
  </si>
  <si>
    <t>ma.eleonor.l.panesa</t>
  </si>
  <si>
    <t>juan.carlos.c.lapena</t>
  </si>
  <si>
    <t>charissa.o.biscarra</t>
  </si>
  <si>
    <t>aldwin.m.valeroso</t>
  </si>
  <si>
    <t>john.v.de.guzman</t>
  </si>
  <si>
    <t>daniel.kyle.penjan</t>
  </si>
  <si>
    <t>kevin.u.gonzales</t>
  </si>
  <si>
    <t>midel.ann.p.castillo</t>
  </si>
  <si>
    <t>jumel.lampitoc</t>
  </si>
  <si>
    <t>peewee.b.wee</t>
  </si>
  <si>
    <t>may.o.garcia</t>
  </si>
  <si>
    <t>john.c.s.egtapen</t>
  </si>
  <si>
    <t>allen.nopre</t>
  </si>
  <si>
    <t>john.j.l.melegrito</t>
  </si>
  <si>
    <t>eugene.b.hugo</t>
  </si>
  <si>
    <t>michael.bryan.guinto</t>
  </si>
  <si>
    <t>mark.anthony.sanchez</t>
  </si>
  <si>
    <t>rubyana.p.dela.cruz</t>
  </si>
  <si>
    <t>christian.c.cleofas</t>
  </si>
  <si>
    <t>kyle.andre.cruz</t>
  </si>
  <si>
    <t>kathlyn.e.b.alcoseba</t>
  </si>
  <si>
    <t>yves.j.f.manalastas</t>
  </si>
  <si>
    <t>laurel.laoangl</t>
  </si>
  <si>
    <t>nathaniel.del.mundo</t>
  </si>
  <si>
    <t>anlly.namoca</t>
  </si>
  <si>
    <t>anne.rose.l.hernando</t>
  </si>
  <si>
    <t>jan.michael.c.armas</t>
  </si>
  <si>
    <t>vincent.e.v.cornejo</t>
  </si>
  <si>
    <t>noel.timothy.cruz</t>
  </si>
  <si>
    <t>alener-joe.s.sotelo</t>
  </si>
  <si>
    <t>carlo.a.s.aquino</t>
  </si>
  <si>
    <t>therese.a.bustinera</t>
  </si>
  <si>
    <t>heidy.pagtakhan</t>
  </si>
  <si>
    <t>matt.adonis.gelera</t>
  </si>
  <si>
    <t>chester.w.m.gonzales</t>
  </si>
  <si>
    <t>jermin.l.tan.manda</t>
  </si>
  <si>
    <t>mario.jr.e.baluyut</t>
  </si>
  <si>
    <t>mark.h.j.morales</t>
  </si>
  <si>
    <t>dexter.t.dizon</t>
  </si>
  <si>
    <t>eric.i.villarante</t>
  </si>
  <si>
    <t>kit.kat.joi.m.tan</t>
  </si>
  <si>
    <t>bryan.perez</t>
  </si>
  <si>
    <t>jennifer.t.orense</t>
  </si>
  <si>
    <t>raymond.l.cartalla</t>
  </si>
  <si>
    <t>mari.charm.lotoc</t>
  </si>
  <si>
    <t>gesebelle.e.macaraig</t>
  </si>
  <si>
    <t>f.p.mendoza</t>
  </si>
  <si>
    <t>leonard.b.buenaflor</t>
  </si>
  <si>
    <t>kyle.nicolas.salera</t>
  </si>
  <si>
    <t>angela.mae.campo</t>
  </si>
  <si>
    <t>gino.carlo.hernandez</t>
  </si>
  <si>
    <t>mary.grace.p.soliman</t>
  </si>
  <si>
    <t>melody.g.sanchez</t>
  </si>
  <si>
    <t>john.samuel.s.jusay</t>
  </si>
  <si>
    <t>sharlynne.camit</t>
  </si>
  <si>
    <t>mary-grace.kasilag</t>
  </si>
  <si>
    <t>charmaine.c.botilo</t>
  </si>
  <si>
    <t>julius.mc.g.valdezco</t>
  </si>
  <si>
    <t>rey.carl.cabelin</t>
  </si>
  <si>
    <t>carmela.p.domaoal</t>
  </si>
  <si>
    <t>anne.m.d.del.rosario</t>
  </si>
  <si>
    <t>j.c.young-noble</t>
  </si>
  <si>
    <t>l.g.manalo</t>
  </si>
  <si>
    <t>luis.xander.f.talag</t>
  </si>
  <si>
    <t>elyzarh.c.t.pelagio</t>
  </si>
  <si>
    <t>lovely.b.monton</t>
  </si>
  <si>
    <t>marc.r.c.almonte</t>
  </si>
  <si>
    <t>adrian.ace.aytin</t>
  </si>
  <si>
    <t>justin.m.gutierrez</t>
  </si>
  <si>
    <t>jan.jeffrey.ramirez</t>
  </si>
  <si>
    <t>ronald.ryan.m.roldan</t>
  </si>
  <si>
    <t>marie.d.t.cirilo</t>
  </si>
  <si>
    <t>michelle.joy.amba</t>
  </si>
  <si>
    <t>tiffany.b.cheng</t>
  </si>
  <si>
    <t>roda.dungog</t>
  </si>
  <si>
    <t>rona.may.tadlas</t>
  </si>
  <si>
    <t>rain.hard.k.nobleza</t>
  </si>
  <si>
    <t>michelle.r.ylanan</t>
  </si>
  <si>
    <t>marjo.g.saldajeno</t>
  </si>
  <si>
    <t>w.destriza</t>
  </si>
  <si>
    <t>james.karl.teologo</t>
  </si>
  <si>
    <t>daniel.bristol</t>
  </si>
  <si>
    <t>patrick.b.lanot</t>
  </si>
  <si>
    <t>jonathan.v.agunat</t>
  </si>
  <si>
    <t>aileen.c.quendangan</t>
  </si>
  <si>
    <t>andrew.a.sandoval</t>
  </si>
  <si>
    <t>mark.g.a.penaflorida</t>
  </si>
  <si>
    <t>yuchien.dalle.arias</t>
  </si>
  <si>
    <t>monica.arangorin</t>
  </si>
  <si>
    <t>robin.pagubayan</t>
  </si>
  <si>
    <t>mickie.r.a.largados</t>
  </si>
  <si>
    <t>angelica.a.d.castro</t>
  </si>
  <si>
    <t>gerickson.turaray</t>
  </si>
  <si>
    <t>christopher.v.boydon</t>
  </si>
  <si>
    <t>cyrus.lacson</t>
  </si>
  <si>
    <t>aliza.a.p.espanol</t>
  </si>
  <si>
    <t>mark.joseph.caron</t>
  </si>
  <si>
    <t>jessa.may.n.altares</t>
  </si>
  <si>
    <t>clark.khent.balan</t>
  </si>
  <si>
    <t>romeo.camano.jr</t>
  </si>
  <si>
    <t>marlonne.c.paguio</t>
  </si>
  <si>
    <t>jean.aeriel.albea</t>
  </si>
  <si>
    <t>charlene.d.matro</t>
  </si>
  <si>
    <t>christine.j.b.lanzar</t>
  </si>
  <si>
    <t>george.l.e.pagarigan</t>
  </si>
  <si>
    <t>symon.m.reyes</t>
  </si>
  <si>
    <t>vandolf.d.lao</t>
  </si>
  <si>
    <t>patrick.b.saguinsin</t>
  </si>
  <si>
    <t>james.r.asencion</t>
  </si>
  <si>
    <t>jan.mark.q.fallan</t>
  </si>
  <si>
    <t>ray.l.saldua</t>
  </si>
  <si>
    <t>averie.g.manlongat</t>
  </si>
  <si>
    <t>dan.b.o.resterio</t>
  </si>
  <si>
    <t>noreen.h.d.soliman</t>
  </si>
  <si>
    <t>lenard.baluyot</t>
  </si>
  <si>
    <t>patrice.s.punay</t>
  </si>
  <si>
    <t>manuel.galgana</t>
  </si>
  <si>
    <t>lourdes.g.t.celi</t>
  </si>
  <si>
    <t>eruel.s.bermas</t>
  </si>
  <si>
    <t>dan.cecilio.chua</t>
  </si>
  <si>
    <t>joshua.reyes</t>
  </si>
  <si>
    <t>bernardine.j.sanchez</t>
  </si>
  <si>
    <t>jaun.iyah.c.r.deza</t>
  </si>
  <si>
    <t>anne.n.dela.rosa</t>
  </si>
  <si>
    <t>romeo.e.domingo.jr</t>
  </si>
  <si>
    <t>toni.rose.o.villegas</t>
  </si>
  <si>
    <t>gretchen.g.gonzales</t>
  </si>
  <si>
    <t>juan.e.cardenas</t>
  </si>
  <si>
    <t>charish.m.tolentino</t>
  </si>
  <si>
    <t>jaira.mae.c.solomon</t>
  </si>
  <si>
    <t>annalyn.f.garcia</t>
  </si>
  <si>
    <t>jacquilyn.guanzon</t>
  </si>
  <si>
    <t>janette.g.aying</t>
  </si>
  <si>
    <t>mark.emerson.javier</t>
  </si>
  <si>
    <t>f.buenaventura</t>
  </si>
  <si>
    <t>aeron.c.soriano</t>
  </si>
  <si>
    <t>milagros.s.manalo</t>
  </si>
  <si>
    <t>dan.e.s.molenilla</t>
  </si>
  <si>
    <t>alejandro.r.gerangco</t>
  </si>
  <si>
    <t>lynette.bernabe</t>
  </si>
  <si>
    <t>dennis.e.tinao</t>
  </si>
  <si>
    <t>jeston.o.babila</t>
  </si>
  <si>
    <t>carmina.t.mutuc</t>
  </si>
  <si>
    <t>eugene.t.bangsal</t>
  </si>
  <si>
    <t>gerica.mae.tolentino</t>
  </si>
  <si>
    <t>may.razol.bonghanoy</t>
  </si>
  <si>
    <t>izyl.vian.o.cantara</t>
  </si>
  <si>
    <t>angelica.m.bangayan</t>
  </si>
  <si>
    <t>alexandra.n.palma</t>
  </si>
  <si>
    <t>mayvelline.tangan</t>
  </si>
  <si>
    <t>june.patrick.d.navoa</t>
  </si>
  <si>
    <t>joeren.m.padua</t>
  </si>
  <si>
    <t>rainier.del.rosario</t>
  </si>
  <si>
    <t>reigner.llorente</t>
  </si>
  <si>
    <t>michael.jake.olores</t>
  </si>
  <si>
    <t>m.a.mendoza</t>
  </si>
  <si>
    <t>VENDOR MANAGEMENT</t>
  </si>
  <si>
    <t>joshua.n.aguilar</t>
  </si>
  <si>
    <t>louie.jay.o.bulaon</t>
  </si>
  <si>
    <t>ranul.albino.matias</t>
  </si>
  <si>
    <t>bernadeth.t.edos</t>
  </si>
  <si>
    <t>paul.a.g.sarmiento</t>
  </si>
  <si>
    <t>luisito.a.rosete.jr</t>
  </si>
  <si>
    <t>geronimo.l.dealca.jr</t>
  </si>
  <si>
    <t>ma.katrina.a.costelo</t>
  </si>
  <si>
    <t>denver.a.selisana</t>
  </si>
  <si>
    <t>bernald.b.burgos</t>
  </si>
  <si>
    <t>e.g.javonillo.iii</t>
  </si>
  <si>
    <t>carl.alvin.s.tabon</t>
  </si>
  <si>
    <t>kimberly.joy.santuyo</t>
  </si>
  <si>
    <t>mae.s.depositario</t>
  </si>
  <si>
    <t>danica.perez</t>
  </si>
  <si>
    <t>miku.s.a.masanting</t>
  </si>
  <si>
    <t>allan.m.hernandez</t>
  </si>
  <si>
    <t>jerome.y.marjes</t>
  </si>
  <si>
    <t>abegail.a.villalobos</t>
  </si>
  <si>
    <t>arvin.a.apolonio</t>
  </si>
  <si>
    <t>daryll.g.basto</t>
  </si>
  <si>
    <t>shadylyn.g.gomez</t>
  </si>
  <si>
    <t>charizze.e.pedrano</t>
  </si>
  <si>
    <t>mary.grace.delim</t>
  </si>
  <si>
    <t>rosemarie.mercado</t>
  </si>
  <si>
    <t>jo-ann.c.sevilla</t>
  </si>
  <si>
    <t>lester.jan.artienda</t>
  </si>
  <si>
    <t>mira.joy.g.abcede</t>
  </si>
  <si>
    <t>Reduced from 9 to 6</t>
  </si>
  <si>
    <t>christerina.o.nora</t>
  </si>
  <si>
    <t>elisha.john.narida</t>
  </si>
  <si>
    <t>renz.gil.b.atienza</t>
  </si>
  <si>
    <t>Reduced from 3 to 1</t>
  </si>
  <si>
    <t>jervie.c.gano</t>
  </si>
  <si>
    <t>lloyd.louie.rubio</t>
  </si>
  <si>
    <t>ace.d.espiridion</t>
  </si>
  <si>
    <t>chrisel.gozon</t>
  </si>
  <si>
    <t>louie.llagas</t>
  </si>
  <si>
    <t>josephine.b.deniega</t>
  </si>
  <si>
    <t>Reduced from 9 to 5</t>
  </si>
  <si>
    <t>katherine.m.abellera</t>
  </si>
  <si>
    <t>irvin.c.dabu</t>
  </si>
  <si>
    <t>richard.i.bolalin</t>
  </si>
  <si>
    <t>gaston.m.manrique</t>
  </si>
  <si>
    <t>krizel.b.bartolome</t>
  </si>
  <si>
    <t>jacquelyn.b.de.leon</t>
  </si>
  <si>
    <t>reduced from 9 to 6</t>
  </si>
  <si>
    <t>Reduced from 6 to 4</t>
  </si>
  <si>
    <t>Reduced from 6 to 5</t>
  </si>
  <si>
    <t>jonathan.pizarra</t>
  </si>
  <si>
    <t>godfrey.g.s.florendo</t>
  </si>
  <si>
    <t>stephen.j.b.oscianas</t>
  </si>
  <si>
    <t>Reduced from 5 to 4</t>
  </si>
  <si>
    <t>john.l.c.mendoza</t>
  </si>
  <si>
    <t>jefferson.m.cueva</t>
  </si>
  <si>
    <t>melvic.o.macalalad</t>
  </si>
  <si>
    <t xml:space="preserve"> -</t>
  </si>
  <si>
    <t>jocelle.d.matutino</t>
  </si>
  <si>
    <t>marc.joseph.cahilig</t>
  </si>
  <si>
    <t>lynzyl.l.ibasco</t>
  </si>
  <si>
    <t>Reduced from 7 to 6</t>
  </si>
  <si>
    <t>miguel.madregallejo</t>
  </si>
  <si>
    <t>michael.angelo.munoz</t>
  </si>
  <si>
    <t>michael.noel.cortes</t>
  </si>
  <si>
    <t>jonathan.ramos</t>
  </si>
  <si>
    <t>reduce 14 to 11, deleted 11/21, 25</t>
  </si>
  <si>
    <t>ronel.d.daracan</t>
  </si>
  <si>
    <t>karl.m.a.violanda</t>
  </si>
  <si>
    <t>marizka.sampang</t>
  </si>
  <si>
    <t>arnel.d.campos.jr</t>
  </si>
  <si>
    <t>jaymee.ann.p.caamic</t>
  </si>
  <si>
    <t>albert.c.santiago</t>
  </si>
  <si>
    <t>jasper.b.b.teotico</t>
  </si>
  <si>
    <t>ranielle.canlas</t>
  </si>
  <si>
    <t>Reduced from 8 to 5</t>
  </si>
  <si>
    <t>d.p.bisco</t>
  </si>
  <si>
    <t>reduced from 9 to 8</t>
  </si>
  <si>
    <t>Reduced from 8 to 7</t>
  </si>
  <si>
    <t>gemma.n.carbonilla</t>
  </si>
  <si>
    <t>OPERATING MANAGEMENT COE</t>
  </si>
  <si>
    <t>Reduced from 10 to 8</t>
  </si>
  <si>
    <t>Reduced from 9 to 8</t>
  </si>
  <si>
    <t>reduce 17 to 14 RTO, deleted 11/25, 28 and 29</t>
  </si>
  <si>
    <t>reduced from 8 to 6</t>
  </si>
  <si>
    <t>reduced from 12 to 9</t>
  </si>
  <si>
    <t>reduced from 8 to 7</t>
  </si>
  <si>
    <t>earl.charles.sario</t>
  </si>
  <si>
    <t>Added 1 rto</t>
  </si>
  <si>
    <t>Added 3 days</t>
  </si>
  <si>
    <t>Added 2 days</t>
  </si>
  <si>
    <t>As of 11/2/2022</t>
  </si>
  <si>
    <t>Budget per month (PHP)</t>
  </si>
  <si>
    <t>Actual Total Base 200 (PHP)</t>
  </si>
  <si>
    <t>Actual Total RP 300 (PHP)</t>
  </si>
  <si>
    <t>Points to purchase</t>
  </si>
  <si>
    <t>(All)</t>
  </si>
  <si>
    <t>% consumption</t>
  </si>
  <si>
    <t>Remaining Budget (PHP)</t>
  </si>
  <si>
    <t>Row Labels</t>
  </si>
  <si>
    <t>Count of Date</t>
  </si>
  <si>
    <t>Execs exclusion</t>
  </si>
  <si>
    <t>Total Base 200 (PHP)</t>
  </si>
  <si>
    <t>Total RP 300 (PHP)</t>
  </si>
  <si>
    <t>Exhibit</t>
  </si>
  <si>
    <t>Contractor</t>
  </si>
  <si>
    <t>SL feedback days</t>
  </si>
  <si>
    <t>Recipient email</t>
  </si>
  <si>
    <t>Award amount (Regular)</t>
  </si>
  <si>
    <t>Award Points</t>
  </si>
  <si>
    <t>Execs</t>
  </si>
  <si>
    <t>Execs tag</t>
  </si>
  <si>
    <t>Contractor tag</t>
  </si>
  <si>
    <t>Cebu</t>
  </si>
  <si>
    <t>Cebu tag</t>
  </si>
  <si>
    <t>Days in Cebu office for the month</t>
  </si>
  <si>
    <t>PMO Comment</t>
  </si>
  <si>
    <t>Yes</t>
  </si>
  <si>
    <t>fredito.salde.jr</t>
  </si>
  <si>
    <t/>
  </si>
  <si>
    <t>OK</t>
  </si>
  <si>
    <t>racell.john.s.ibay@accenture.com</t>
  </si>
  <si>
    <t>ana.monica.halili</t>
  </si>
  <si>
    <t>benedict.lluisma</t>
  </si>
  <si>
    <t>zayldgian.s.rosete@accenture.com</t>
  </si>
  <si>
    <t>mel.joseph.r.maceda</t>
  </si>
  <si>
    <t>christopher.r.roque@accenture.com</t>
  </si>
  <si>
    <t>500+2000</t>
  </si>
  <si>
    <t>320+1280</t>
  </si>
  <si>
    <t>carl.a.rocamora</t>
  </si>
  <si>
    <t>14 RTO only</t>
  </si>
  <si>
    <t>14 RTO</t>
  </si>
  <si>
    <t>angelic.g.bojangin@accenture.com</t>
  </si>
  <si>
    <t>corazon.batucan</t>
  </si>
  <si>
    <t>Ok -Complete</t>
  </si>
  <si>
    <t>sheila.c.f.gilbuena@accenture.com</t>
  </si>
  <si>
    <t>ian.cuyugan</t>
  </si>
  <si>
    <t>mark.s.catahina@accenture.com</t>
  </si>
  <si>
    <t>roylan.m.calapatia</t>
  </si>
  <si>
    <t>mark.ven.moncada</t>
  </si>
  <si>
    <t>MPS 12.12 - OK</t>
  </si>
  <si>
    <t>hezron.m.peralta@accenture.com</t>
  </si>
  <si>
    <t>paul.a.cabral</t>
  </si>
  <si>
    <t>jairus.s.perez@accenture.com</t>
  </si>
  <si>
    <t>georgieanne.d.dayap@accenture.com</t>
  </si>
  <si>
    <t>11 RTO only</t>
  </si>
  <si>
    <t>11 RTO</t>
  </si>
  <si>
    <t>s.cabibijan@accenture.com</t>
  </si>
  <si>
    <t>nelson.b.casunca</t>
  </si>
  <si>
    <t>ok</t>
  </si>
  <si>
    <t>peter.p.m.estoesta@accenture.com</t>
  </si>
  <si>
    <t>joseph.d.cajida</t>
  </si>
  <si>
    <t>jon.joseph.g.chew@accenture.com</t>
  </si>
  <si>
    <t>marie.m.t.crisostomo</t>
  </si>
  <si>
    <t>joab.m.r.clarion@accenture.com</t>
  </si>
  <si>
    <t>arivian.l.mangilaya@accenture.com</t>
  </si>
  <si>
    <t>ian.howell.yangco</t>
  </si>
  <si>
    <t>janice.r.lunar@accenture.com</t>
  </si>
  <si>
    <t>mylene.a.enriquez</t>
  </si>
  <si>
    <t>should be 9 RTO days</t>
  </si>
  <si>
    <t>9 RTO</t>
  </si>
  <si>
    <t>jeffrey.roy.m.lee@accenture.com</t>
  </si>
  <si>
    <t>just.adriel.saoy@accenture.com</t>
  </si>
  <si>
    <t>john.brian.a.pasilan@accenture.com</t>
  </si>
  <si>
    <t>john.samuel.s.jusay@accenture.com</t>
  </si>
  <si>
    <t>adorable.s.manuel</t>
  </si>
  <si>
    <t>aristotle.ruan@accenture.com</t>
  </si>
  <si>
    <t>500+1000</t>
  </si>
  <si>
    <t>320+640</t>
  </si>
  <si>
    <t>12 RTO rendered</t>
  </si>
  <si>
    <t>12 RTO</t>
  </si>
  <si>
    <t>john.dave.g.vargas@accenture.com</t>
  </si>
  <si>
    <t>lalaine.t.magalpoc@accenture.com</t>
  </si>
  <si>
    <t>daryl.t.rollon</t>
  </si>
  <si>
    <t>neil.gabriel.verzosa@accenture.com</t>
  </si>
  <si>
    <t>dexter.t.dizon@accenture.com</t>
  </si>
  <si>
    <t>jennifer.t.orense@accenture.com</t>
  </si>
  <si>
    <t>jessie.g.capidos@accenture.com</t>
  </si>
  <si>
    <t>michelle.p.sumariba@accenture.com</t>
  </si>
  <si>
    <t>should be 8 RTO days</t>
  </si>
  <si>
    <t>8 RTO</t>
  </si>
  <si>
    <t>aldwin.m.valeroso@accenture.com</t>
  </si>
  <si>
    <t>yves.j.f.manalastas@accenture.com</t>
  </si>
  <si>
    <t>arnelle.t.lardizabal@accenture.com</t>
  </si>
  <si>
    <t>count correct</t>
  </si>
  <si>
    <t>luisito.a.rosete.jr@accenture.com</t>
  </si>
  <si>
    <t>5 RTO only</t>
  </si>
  <si>
    <t>5 RTO</t>
  </si>
  <si>
    <t>eliza.joy.y.rapsing@accenture.com</t>
  </si>
  <si>
    <t>mary-grace.kasilag@accenture.com</t>
  </si>
  <si>
    <t>jose.luis.o.domingo@accenture.com</t>
  </si>
  <si>
    <t>6 RTO only</t>
  </si>
  <si>
    <t>6 RTO</t>
  </si>
  <si>
    <t>christian.c.cleofas@accenture.com</t>
  </si>
  <si>
    <t>jocela.m.alcantara@accenture.com</t>
  </si>
  <si>
    <t>kevin.e.cabugao@accenture.com</t>
  </si>
  <si>
    <t>allan.c.tan@accenture.com</t>
  </si>
  <si>
    <t>alener-joe.s.sotelo@accenture.com</t>
  </si>
  <si>
    <t>carlo.n.l.bamba@accenture.com</t>
  </si>
  <si>
    <t>ma.angelica.n.capuz@accenture.com</t>
  </si>
  <si>
    <t>meshiel.o.longos@accenture.com</t>
  </si>
  <si>
    <t>8 RTO only</t>
  </si>
  <si>
    <t>christ.i.g.de.guzman@accenture.com</t>
  </si>
  <si>
    <t>bernadeth.t.edos@accenture.com</t>
  </si>
  <si>
    <t>anacelle.p.tolentino@accenture.com</t>
  </si>
  <si>
    <t>roniell.p.duenas@accenture.com</t>
  </si>
  <si>
    <t>ma.katrina.a.costelo@accenture.com</t>
  </si>
  <si>
    <t>amabelle.d.de.jesus@accenture.com</t>
  </si>
  <si>
    <t>marc.r.c.almonte@accenture.com</t>
  </si>
  <si>
    <t>j.d.reyes@accenture.com</t>
  </si>
  <si>
    <t>marjo.g.saldajeno@accenture.com</t>
  </si>
  <si>
    <t>aries.jayson.molina@accenture.com</t>
  </si>
  <si>
    <t>MPS 12.12 - OK
Adjusted BaC internal RTO tracker to reflect addtl RTO day.</t>
  </si>
  <si>
    <t>aya.b.sato@accenture.com</t>
  </si>
  <si>
    <t>angela.mae.campo@accenture.com</t>
  </si>
  <si>
    <t>lancelot.llanes@accenture.com</t>
  </si>
  <si>
    <t>j.l.baldono.jr@accenture.com</t>
  </si>
  <si>
    <t>m.v.montemayor@accenture.com</t>
  </si>
  <si>
    <t>john.raffy.hinayo@accenture.com</t>
  </si>
  <si>
    <t>chester.w.m.gonzales@accenture.com</t>
  </si>
  <si>
    <t>jose.f.r.poblete@accenture.com</t>
  </si>
  <si>
    <t>lovely.b.monton@accenture.com</t>
  </si>
  <si>
    <t>julius.mc.g.valdezco@accenture.com</t>
  </si>
  <si>
    <t>to award later</t>
  </si>
  <si>
    <t>kathlyn.e.b.alcoseba@accenture.com</t>
  </si>
  <si>
    <t>carlo.a.s.aquino@accenture.com</t>
  </si>
  <si>
    <t>kenneth.d.cay@accenture.com</t>
  </si>
  <si>
    <t>ray.l.saldua@accenture.com</t>
  </si>
  <si>
    <t>9 RTO rendered</t>
  </si>
  <si>
    <t>pamela.de.castro@accenture.com</t>
  </si>
  <si>
    <t>michael.a.valencia@accenture.com</t>
  </si>
  <si>
    <t>7 RTO only</t>
  </si>
  <si>
    <t>7 RTO</t>
  </si>
  <si>
    <t>dexter.a.rabano@accenture.com</t>
  </si>
  <si>
    <t>andrew.jan.z.araullo@accenture.com</t>
  </si>
  <si>
    <t>richard.l.madarang@accenture.com</t>
  </si>
  <si>
    <t>joseph.dizon@accenture.com</t>
  </si>
  <si>
    <t>arcie.c.arcilla@accenture.com</t>
  </si>
  <si>
    <t>mark.a.m.villanueva@accenture.com</t>
  </si>
  <si>
    <t>kyle.nicolas.salera@accenture.com</t>
  </si>
  <si>
    <t>jann.strauss.hulleza@accenture.com</t>
  </si>
  <si>
    <t>sharmaine.a.gabi@accenture.com</t>
  </si>
  <si>
    <t>yvette.d.jeremias@accenture.com</t>
  </si>
  <si>
    <t>john.v.de.guzman@accenture.com</t>
  </si>
  <si>
    <t>jeffrey.odi@accenture.com</t>
  </si>
  <si>
    <t>jomar.dino@accenture.com</t>
  </si>
  <si>
    <t>juan.c.u.castillo@accenture.com</t>
  </si>
  <si>
    <t>b.g.parinas.jr@accenture.com</t>
  </si>
  <si>
    <t>juan.carlos.c.lapena@accenture.com</t>
  </si>
  <si>
    <t>ranul.albino.matias@accenture.com</t>
  </si>
  <si>
    <t>charissa.o.biscarra@accenture.com</t>
  </si>
  <si>
    <t>edwin.b.r.concepcion@accenture.com</t>
  </si>
  <si>
    <t>charizze.e.pedrano@accenture.com</t>
  </si>
  <si>
    <t>george.l.e.pagarigan@accenture.com</t>
  </si>
  <si>
    <t>joeren.m.padua@accenture.com</t>
  </si>
  <si>
    <t>jenny.q.pongcol@accenture.com</t>
  </si>
  <si>
    <t>8 RTO rendered</t>
  </si>
  <si>
    <t>dheya.kristalyn.lat@accenture.com</t>
  </si>
  <si>
    <t>michelle.r.ylanan@accenture.com</t>
  </si>
  <si>
    <t>10 RTO rendered</t>
  </si>
  <si>
    <t>10 RTO</t>
  </si>
  <si>
    <t>rommel.salalila@accenture.com</t>
  </si>
  <si>
    <t>midel.ann.p.castillo@accenture.com</t>
  </si>
  <si>
    <t>kwin.francisco@accenture.com</t>
  </si>
  <si>
    <t>milagros.s.manalo@accenture.com</t>
  </si>
  <si>
    <t>liza.l.somera@accenture.com</t>
  </si>
  <si>
    <t>monica.arangorin@accenture.com</t>
  </si>
  <si>
    <t>ronald.n.tee@accenture.com</t>
  </si>
  <si>
    <t>jerico.m.ponce@accenture.com</t>
  </si>
  <si>
    <t>ma.n.f.maglalang@accenture.com</t>
  </si>
  <si>
    <t>nelson.b.casuncad@accenture.com</t>
  </si>
  <si>
    <t>charmaine.c.botilo@accenture.com</t>
  </si>
  <si>
    <t>justin.s.cataquiz@accenture.com</t>
  </si>
  <si>
    <t>mark.g.a.penaflorida@accenture.com</t>
  </si>
  <si>
    <t>paula.b.n.garcia@accenture.com</t>
  </si>
  <si>
    <t>mary.joan.a.aala@accenture.com</t>
  </si>
  <si>
    <t>r.r.decena@accenture.com</t>
  </si>
  <si>
    <t>joeffrey.biccay@accenture.com</t>
  </si>
  <si>
    <t>OK 7 days RTO</t>
  </si>
  <si>
    <t>jerimie.h.cruz@accenture.com</t>
  </si>
  <si>
    <t>chustin.erish.gutiza@accenture.com</t>
  </si>
  <si>
    <t>randee.r.p.calderon@accenture.com</t>
  </si>
  <si>
    <t>cristina.s.amistad@accenture.com</t>
  </si>
  <si>
    <t>raphael.f.gregorio@accenture.com</t>
  </si>
  <si>
    <t>gesebelle.e.macaraig@accenture.com</t>
  </si>
  <si>
    <t>renz.r.ordonez@accenture.com</t>
  </si>
  <si>
    <t>j.p.balic.balic@accenture.com</t>
  </si>
  <si>
    <t>allan.m.hernandez@accenture.com</t>
  </si>
  <si>
    <t>james.r.asencion@accenture.com</t>
  </si>
  <si>
    <t>roda.dungog@accenture.com</t>
  </si>
  <si>
    <t>manuel.galgana@accenture.com</t>
  </si>
  <si>
    <t>gino.carlo.hernandez@accenture.com</t>
  </si>
  <si>
    <t>marlonne.c.paguio@accenture.com</t>
  </si>
  <si>
    <t>ryan.john.d.dalupang@accenture.com</t>
  </si>
  <si>
    <t>jaun.iyah.c.r.deza@accenture.com</t>
  </si>
  <si>
    <t>kevin.u.gonzales@accenture.com</t>
  </si>
  <si>
    <t>geronimo.l.dealca.jr@accenture.com</t>
  </si>
  <si>
    <t>anne.n.dela.rosa@accenture.com</t>
  </si>
  <si>
    <t>chrisel.gozon@accenture.com</t>
  </si>
  <si>
    <t>rona.may.tadlas@accenture.com</t>
  </si>
  <si>
    <t>janice.r.baldonado@accenture.com</t>
  </si>
  <si>
    <t>toni.rose.o.villegas@accenture.com</t>
  </si>
  <si>
    <t>cheryl.k.manalo@accenture.com</t>
  </si>
  <si>
    <t>yuchien.dalle.arias@accenture.com</t>
  </si>
  <si>
    <t>kirsty.dizon@accenture.com</t>
  </si>
  <si>
    <t>kit.kat.joi.m.tan@accenture.com</t>
  </si>
  <si>
    <t>juan.e.cardenas@accenture.com</t>
  </si>
  <si>
    <t>layra.pasamonte@accenture.com</t>
  </si>
  <si>
    <t>christian.n.a.lamigo@accenture.com</t>
  </si>
  <si>
    <t>annalyn.f.garcia@accenture.com</t>
  </si>
  <si>
    <t>may.razol.bonghanoy@accenture.com</t>
  </si>
  <si>
    <t>Resigned</t>
  </si>
  <si>
    <t>RESIGNED</t>
  </si>
  <si>
    <t>jo-ann.c.sevilla@accenture.com</t>
  </si>
  <si>
    <t>melody.g.sanchez@accenture.com</t>
  </si>
  <si>
    <t>bernardine.j.sanchez@accenture.com</t>
  </si>
  <si>
    <t>7 RTO rendered</t>
  </si>
  <si>
    <t>melvic.o.macalalad@accenture.com</t>
  </si>
  <si>
    <t>jacquelyn.b.de.leon@accenture.com</t>
  </si>
  <si>
    <t>eugene.b.hugo@accenture.com</t>
  </si>
  <si>
    <t>janette.g.aying@accenture.com</t>
  </si>
  <si>
    <t>michael.bryan.guinto@accenture.com</t>
  </si>
  <si>
    <t>l.g.manalo@accenture.com</t>
  </si>
  <si>
    <t>michelle.a.e.mendoza@accenture.com</t>
  </si>
  <si>
    <t>lynzyl.l.ibasco@accenture.com</t>
  </si>
  <si>
    <t>michelle.joy.amba@accenture.com</t>
  </si>
  <si>
    <t>michael.noel.cortes@accenture.com</t>
  </si>
  <si>
    <t>f.buenaventura@accenture.com</t>
  </si>
  <si>
    <t>abegail.a.villalobos@accenture.com</t>
  </si>
  <si>
    <t>f.l.dellosa.iii@accenture.com</t>
  </si>
  <si>
    <t>mari.n.g.ilicito@accenture.com</t>
  </si>
  <si>
    <t>john.j.l.melegrito@accenture.com</t>
  </si>
  <si>
    <t>mary.b.n.fernandez@accenture.com</t>
  </si>
  <si>
    <t>mikhail.adrianne.ng@accenture.com</t>
  </si>
  <si>
    <t>ester.p.echavarria@accenture.com</t>
  </si>
  <si>
    <t>charish.m.tolentino@accenture.com</t>
  </si>
  <si>
    <t>l.g.dugenia@accenture.com</t>
  </si>
  <si>
    <t>mira.joy.g.abcede@accenture.com</t>
  </si>
  <si>
    <t>bryan.perez@accenture.com</t>
  </si>
  <si>
    <t>andrew.a.sandoval@accenture.com</t>
  </si>
  <si>
    <t>leonard.b.buenaflor@accenture.com</t>
  </si>
  <si>
    <t>nathaniel.del.mundo@accenture.com</t>
  </si>
  <si>
    <t>lawrence.n.de.jesus@accenture.com</t>
  </si>
  <si>
    <t>4 RTO only</t>
  </si>
  <si>
    <t>4 RTO</t>
  </si>
  <si>
    <t>gerica.mae.tolentino@accenture.com</t>
  </si>
  <si>
    <t>michael.angelo.munoz@accenture.com</t>
  </si>
  <si>
    <t>gerickson.turaray@accenture.com</t>
  </si>
  <si>
    <t>luis.xander.f.talag@accenture.com</t>
  </si>
  <si>
    <t>Should be 7 RTO days</t>
  </si>
  <si>
    <t>noel.m.david@accenture.com</t>
  </si>
  <si>
    <t>alvin.c.cabading@accenture.com</t>
  </si>
  <si>
    <t>norberto.ace.r.ancog@accenture.com</t>
  </si>
  <si>
    <t>jermin.l.tan.manda@accenture.com</t>
  </si>
  <si>
    <t>noreen.h.d.soliman@accenture.com</t>
  </si>
  <si>
    <t>carmela.p.domaoal@accenture.com</t>
  </si>
  <si>
    <t>jonathan.ramos@accenture.com</t>
  </si>
  <si>
    <t>kyle.andre.cruz@accenture.com</t>
  </si>
  <si>
    <t>patrick.b.saguinsin@accenture.com</t>
  </si>
  <si>
    <t>eugene.t.bangsal@accenture.com</t>
  </si>
  <si>
    <t>jonathan.v.agunat@accenture.com</t>
  </si>
  <si>
    <t>jesus.v.b.munsayac@accenture.com</t>
  </si>
  <si>
    <t>peewee.b.wee@accenture.com</t>
  </si>
  <si>
    <t>romeo.camano.jr@accenture.com</t>
  </si>
  <si>
    <t>charlene.d.matro@accenture.com</t>
  </si>
  <si>
    <t>cindy.l.amor@accenture.com</t>
  </si>
  <si>
    <t>heidy.pagtakhan@accenture.com</t>
  </si>
  <si>
    <t>mario.jr.e.baluyut@accenture.com</t>
  </si>
  <si>
    <t>rainier.del.rosario@accenture.com</t>
  </si>
  <si>
    <t>wayne.dela.cruz@accenture.com</t>
  </si>
  <si>
    <t>ralph.j.e.raymundo@accenture.com</t>
  </si>
  <si>
    <t>e.g.javonillo.iii@accenture.com</t>
  </si>
  <si>
    <t>joshua.n.aguilar@accenture.com</t>
  </si>
  <si>
    <t>dan.b.o.resterio@accenture.com</t>
  </si>
  <si>
    <t>charles.rey.l.torres@accenture.com</t>
  </si>
  <si>
    <t>lenard.baluyot@accenture.com</t>
  </si>
  <si>
    <t>reigner.llorente@accenture.com</t>
  </si>
  <si>
    <t>alexandra.n.palma@accenture.com</t>
  </si>
  <si>
    <t>ian.luis.cobarrubias@accenture.com</t>
  </si>
  <si>
    <t>leopoldo.d.naluz.jr@accenture.com</t>
  </si>
  <si>
    <t>j.c.young-noble@accenture.com</t>
  </si>
  <si>
    <t>anne.m.d.del.rosario@accenture.com</t>
  </si>
  <si>
    <t>roberto.p.raguindin@accenture.com</t>
  </si>
  <si>
    <t>daryll.g.basto@accenture.com</t>
  </si>
  <si>
    <t>robin.pagubayan@accenture.com</t>
  </si>
  <si>
    <t>anne.rose.l.hernando@accenture.com</t>
  </si>
  <si>
    <t>aileen.c.quendangan@accenture.com</t>
  </si>
  <si>
    <t>carla.b.balean@accenture.com</t>
  </si>
  <si>
    <t>andro.p.a.bantatua@accenture.com</t>
  </si>
  <si>
    <t>alejandro.r.gerangco@accenture.com</t>
  </si>
  <si>
    <t>rubyana.p.dela.cruz@accenture.com</t>
  </si>
  <si>
    <t>clark.khent.balan@accenture.com</t>
  </si>
  <si>
    <t>chris.j.d.delantes@accenture.com</t>
  </si>
  <si>
    <t>MPS: 12.12 - OK</t>
  </si>
  <si>
    <t>rain.hard.k.nobleza@accenture.com</t>
  </si>
  <si>
    <t>jacquilyn.guanzon@accenture.com</t>
  </si>
  <si>
    <t>mickie.r.a.largados@accenture.com</t>
  </si>
  <si>
    <t>james.karl.teologo@accenture.com</t>
  </si>
  <si>
    <t>raymond.l.cartalla@accenture.com</t>
  </si>
  <si>
    <t>angelica.m.bangayan@accenture.com</t>
  </si>
  <si>
    <t>jervie.c.gano@accenture.com</t>
  </si>
  <si>
    <t>symon.m.reyes@accenture.com</t>
  </si>
  <si>
    <t>margie.h.caponpon@accenture.com</t>
  </si>
  <si>
    <t>therese.a.bustinera@accenture.com</t>
  </si>
  <si>
    <t>maria.angela.b.tan@accenture.com</t>
  </si>
  <si>
    <t>tiffany.b.cheng@accenture.com</t>
  </si>
  <si>
    <t>jessieca.b.bonilla@accenture.com</t>
  </si>
  <si>
    <t>jan.erving.h.reyes@accenture.com</t>
  </si>
  <si>
    <t>daniel.kyle.penjan@accenture.com</t>
  </si>
  <si>
    <t>tovar.r.r.gonzales@accenture.com</t>
  </si>
  <si>
    <t>jeston.o.babila@accenture.com</t>
  </si>
  <si>
    <t>angelo.j.fernandez@accenture.com</t>
  </si>
  <si>
    <t>mary.grace.p.soliman@accenture.com</t>
  </si>
  <si>
    <t>krystel.a.valencia@accenture.com</t>
  </si>
  <si>
    <t>eric.i.villarante@accenture.com</t>
  </si>
  <si>
    <t>anna.liza.benito@accenture.com</t>
  </si>
  <si>
    <t>eruel.s.bermas@accenture.com</t>
  </si>
  <si>
    <t>aliza.a.p.espanol@accenture.com</t>
  </si>
  <si>
    <t>cyrus.lacson@accenture.com</t>
  </si>
  <si>
    <t>lester.jan.artienda@accenture.com</t>
  </si>
  <si>
    <t>miku.s.a.masanting@accenture.com</t>
  </si>
  <si>
    <t>lourdes.g.t.celi@accenture.com</t>
  </si>
  <si>
    <t>may.o.garcia@accenture.com</t>
  </si>
  <si>
    <t>elyzarh.c.t.pelagio@accenture.com</t>
  </si>
  <si>
    <t>marie.d.t.cirilo@accenture.com</t>
  </si>
  <si>
    <t>darryl.k.g.grasparil@accenture.com</t>
  </si>
  <si>
    <t>aeron.c.soriano@accenture.com</t>
  </si>
  <si>
    <t>gretchen.g.gonzales@accenture.com</t>
  </si>
  <si>
    <t>mary.grace.delim@accenture.com</t>
  </si>
  <si>
    <t>patrice.s.punay@accenture.com</t>
  </si>
  <si>
    <t>bernald.b.burgos@accenture.com</t>
  </si>
  <si>
    <t>6 RTO rendered</t>
  </si>
  <si>
    <t>ma.teresa.r.manuel@accenture.com</t>
  </si>
  <si>
    <t>vandolf.d.lao@accenture.com</t>
  </si>
  <si>
    <t>lynette.bernabe@accenture.com</t>
  </si>
  <si>
    <t>matt.adonis.gelera@accenture.com</t>
  </si>
  <si>
    <t>sharlynne.camit@accenture.com</t>
  </si>
  <si>
    <t>dan.e.s.molenilla@accenture.com</t>
  </si>
  <si>
    <t>joshua.reyes@accenture.com</t>
  </si>
  <si>
    <t>daniel.bristol@accenture.com</t>
  </si>
  <si>
    <t>patrick.b.lanot@accenture.com</t>
  </si>
  <si>
    <t>carmilo.basilio.jr@accenture.com</t>
  </si>
  <si>
    <t>christopher.k.genova@accenture.com</t>
  </si>
  <si>
    <t>karl.m.a.violanda@accenture.com</t>
  </si>
  <si>
    <t>carmina.t.mutuc@accenture.com</t>
  </si>
  <si>
    <t>not TTA</t>
  </si>
  <si>
    <t>c.f.bathan-dematera@accenture.com</t>
  </si>
  <si>
    <t>louie.jay.o.bulaon@accenture.com</t>
  </si>
  <si>
    <t>paul.a.g.sarmiento@accenture.com</t>
  </si>
  <si>
    <t>gaston.m.manrique@accenture.com</t>
  </si>
  <si>
    <t>armie.c.m.arguelles@accenture.com</t>
  </si>
  <si>
    <t>shadylyn.g.gomez@accenture.com</t>
  </si>
  <si>
    <t>OK 5 days RTO</t>
  </si>
  <si>
    <t>romeo.e.domingo.jr@accenture.com</t>
  </si>
  <si>
    <t>sunny.gonzales@accenture.com</t>
  </si>
  <si>
    <t>should be 6 RTO days</t>
  </si>
  <si>
    <t>miguel.madregallejo@accenture.com</t>
  </si>
  <si>
    <t>jean.aeriel.albea@accenture.com</t>
  </si>
  <si>
    <t>jumel.lampitoc@accenture.com</t>
  </si>
  <si>
    <t>jayson.t.villacite@accenture.com</t>
  </si>
  <si>
    <t>mari.charm.lotoc@accenture.com</t>
  </si>
  <si>
    <t>laurel.laoangl@accenture.com</t>
  </si>
  <si>
    <t>angelica.a.d.castro@accenture.com</t>
  </si>
  <si>
    <t>dan.cecilio.chua@accenture.com</t>
  </si>
  <si>
    <t>jonathan.pizarra@accenture.com</t>
  </si>
  <si>
    <t>noemie.a.v.raymundo@accenture.com</t>
  </si>
  <si>
    <t>reinnierich.leonardo@accenture.com</t>
  </si>
  <si>
    <t>arvin.a.apolonio@accenture.com</t>
  </si>
  <si>
    <t>5 RTO rendered</t>
  </si>
  <si>
    <t>rey.carl.cabelin@accenture.com</t>
  </si>
  <si>
    <t>alfredo.sumala@accenture.com</t>
  </si>
  <si>
    <t>aiza.b.bersabal@accenture.com</t>
  </si>
  <si>
    <t>kimberly.joy.santuyo@accenture.com</t>
  </si>
  <si>
    <t>mark.emerson.javier@accenture.com</t>
  </si>
  <si>
    <t>raymond.villaroman@accenture.com</t>
  </si>
  <si>
    <t>winston.s.quinanola@accenture.com</t>
  </si>
  <si>
    <t>louie.llagas@accenture.com</t>
  </si>
  <si>
    <t>jaymee.ann.p.caamic@accenture.com</t>
  </si>
  <si>
    <t>jan.augustin.lantin@accenture.com</t>
  </si>
  <si>
    <t>renan.l.caparas@accenture.com</t>
  </si>
  <si>
    <t>errol.v.salvador@accenture.com</t>
  </si>
  <si>
    <t>ronel.d.daracan@accenture.com</t>
  </si>
  <si>
    <t>jelena.paronda@accenture.com</t>
  </si>
  <si>
    <t>f.p.mendoza@accenture.com</t>
  </si>
  <si>
    <t>paul.c.masayon@accenture.com</t>
  </si>
  <si>
    <t>rosemarie.mercado@accenture.com</t>
  </si>
  <si>
    <t>jerome.marcellana@accenture.com</t>
  </si>
  <si>
    <t>mayvelline.tangan@accenture.com</t>
  </si>
  <si>
    <t>jan.michael.c.armas@accenture.com</t>
  </si>
  <si>
    <t>peter.paul.a.damot@accenture.com</t>
  </si>
  <si>
    <t>christine.j.b.lanzar@accenture.com</t>
  </si>
  <si>
    <t>mark.h.j.morales@accenture.com</t>
  </si>
  <si>
    <t>denver.a.selisana@accenture.com</t>
  </si>
  <si>
    <t>m.a.mendoza@accenture.com</t>
  </si>
  <si>
    <t>mark.anthony.sanchez@accenture.com</t>
  </si>
  <si>
    <t>arnel.d.campos.jr@accenture.com</t>
  </si>
  <si>
    <t>jaira.mae.c.solomon@accenture.com</t>
  </si>
  <si>
    <t>richard.i.bolalin@accenture.com</t>
  </si>
  <si>
    <t>adrian.ace.aytin@accenture.com</t>
  </si>
  <si>
    <t>jayvee.j.p.ballecer@accenture.com</t>
  </si>
  <si>
    <t>justin.m.gutierrez@accenture.com</t>
  </si>
  <si>
    <t>katherine.m.abellera@accenture.com</t>
  </si>
  <si>
    <t>ronald.ryan.m.roldan@accenture.com</t>
  </si>
  <si>
    <t>elisha.john.narida@accenture.com</t>
  </si>
  <si>
    <t>mae.s.depositario@accenture.com</t>
  </si>
  <si>
    <t>1 RTO only</t>
  </si>
  <si>
    <t>1 RTO</t>
  </si>
  <si>
    <t>jerome.y.marjes@accenture.com</t>
  </si>
  <si>
    <t>brixton.t.lao@accenture.com</t>
  </si>
  <si>
    <t>jan.jeffrey.ramirez@accenture.com</t>
  </si>
  <si>
    <t>christopher.v.boydon@accenture.com</t>
  </si>
  <si>
    <t>izyl.vian.o.cantara@accenture.com</t>
  </si>
  <si>
    <t>albert.c.santiago@accenture.com</t>
  </si>
  <si>
    <t>rudolph.rizzo.abao@accenture.com</t>
  </si>
  <si>
    <t>noel.timothy.cruz@accenture.com</t>
  </si>
  <si>
    <t>ma.eleonor.l.panesa@accenture.com</t>
  </si>
  <si>
    <t>jessa.may.n.altares@accenture.com</t>
  </si>
  <si>
    <t>vincent.e.v.cornejo@accenture.com</t>
  </si>
  <si>
    <t>romil.bacatan@accenture.com</t>
  </si>
  <si>
    <t>june.patrick.d.navoa@accenture.com</t>
  </si>
  <si>
    <t>marizka.sampang@accenture.com</t>
  </si>
  <si>
    <t>stephen.j.b.oscianas@accenture.com</t>
  </si>
  <si>
    <t>josephine.b.deniega@accenture.com</t>
  </si>
  <si>
    <t>jobert.beltran@accenture.com</t>
  </si>
  <si>
    <t>rose.s.fortaliza@accenture.com</t>
  </si>
  <si>
    <t>dennis.e.tinao@accenture.com</t>
  </si>
  <si>
    <t>godfrey.g.s.florendo@accenture.com</t>
  </si>
  <si>
    <t>renz.gil.b.atienza@accenture.com</t>
  </si>
  <si>
    <t>princess.s.mamao@accenture.com</t>
  </si>
  <si>
    <t>ranielle.canlas@accenture.com</t>
  </si>
  <si>
    <t>irvin.c.dabu@accenture.com</t>
  </si>
  <si>
    <t>lloyd.louie.rubio@accenture.com</t>
  </si>
  <si>
    <t>ianne.mae.v.alvarez@accenture.com</t>
  </si>
  <si>
    <t>jasper.b.b.teotico@accenture.com</t>
  </si>
  <si>
    <t>allen.nopre@accenture.com</t>
  </si>
  <si>
    <t>marc.joseph.cahilig@accenture.com</t>
  </si>
  <si>
    <t>krizel.b.bartolome@accenture.com</t>
  </si>
  <si>
    <t>MAV 12.14 2 RTO</t>
  </si>
  <si>
    <t>w.destriza@accenture.com</t>
  </si>
  <si>
    <t>anlly.namoca@accenture.com</t>
  </si>
  <si>
    <t>german.joseph.molina@accenture.com</t>
  </si>
  <si>
    <t>jocelle.d.matutino@accenture.com</t>
  </si>
  <si>
    <t>john.l.c.mendoza@accenture.com</t>
  </si>
  <si>
    <t>maria.teresa.cruz@accenture.com</t>
  </si>
  <si>
    <t>earl.charles.sario@accenture.com</t>
  </si>
  <si>
    <t>christerina.o.nora@accenture.com</t>
  </si>
  <si>
    <t>jan.mark.q.fallan@accenture.com</t>
  </si>
  <si>
    <t>averie.g.manlongat@accenture.com</t>
  </si>
  <si>
    <t>danica.perez@accenture.com</t>
  </si>
  <si>
    <t>joseph.s.meneses@accenture.com</t>
  </si>
  <si>
    <t>michael.jake.olores@accenture.com</t>
  </si>
  <si>
    <t>john.c.s.egtapen@accenture.com</t>
  </si>
  <si>
    <t>d.p.bisco@accenture.com</t>
  </si>
  <si>
    <t>carl.alvin.s.tabon@accenture.com</t>
  </si>
  <si>
    <t>gemma.n.carbonilla@accenture.com</t>
  </si>
  <si>
    <t>ace.d.espiridion@accenture.com</t>
  </si>
  <si>
    <t>jefferson.m.cueva@accenture.com</t>
  </si>
  <si>
    <t>mark.joseph.caron@accenture.com</t>
  </si>
  <si>
    <t>vincent.p.estrada@accenture.com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</si>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</sst>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[$-F800]dddd\,\ mmmm\ dd\,\ yyyy"/>
    <numFmt numFmtId="168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theme="1"/>
      <name val="Graphik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2" borderId="3" xfId="0" applyFont="1" applyFill="1" applyBorder="1" applyAlignment="1">
      <alignment horizontal="center" vertical="top"/>
    </xf>
    <xf numFmtId="0" fontId="5" fillId="2" borderId="4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5" fontId="6" fillId="0" borderId="0" xfId="2" applyNumberFormat="1" applyFont="1" applyAlignment="1">
      <alignment horizontal="center" wrapText="1"/>
    </xf>
    <xf numFmtId="0" fontId="2" fillId="2" borderId="5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 wrapText="1"/>
    </xf>
    <xf numFmtId="0" fontId="0" fillId="0" borderId="6" xfId="0" applyBorder="1"/>
    <xf numFmtId="0" fontId="0" fillId="0" borderId="6" xfId="0" applyBorder="1" applyAlignment="1">
      <alignment horizontal="center"/>
    </xf>
    <xf numFmtId="165" fontId="7" fillId="0" borderId="0" xfId="2" applyNumberFormat="1" applyFont="1" applyAlignment="1">
      <alignment horizontal="center"/>
    </xf>
    <xf numFmtId="0" fontId="0" fillId="0" borderId="5" xfId="0" applyBorder="1" applyAlignment="1">
      <alignment horizontal="center"/>
    </xf>
    <xf numFmtId="0" fontId="8" fillId="3" borderId="0" xfId="0" applyFont="1" applyFill="1" applyAlignment="1">
      <alignment horizontal="center" vertical="center" wrapText="1"/>
    </xf>
    <xf numFmtId="166" fontId="8" fillId="3" borderId="0" xfId="0" applyNumberFormat="1" applyFont="1" applyFill="1" applyAlignment="1">
      <alignment horizontal="center" vertical="center" wrapText="1"/>
    </xf>
    <xf numFmtId="0" fontId="1" fillId="0" borderId="0" xfId="0" applyFont="1"/>
    <xf numFmtId="166" fontId="1" fillId="0" borderId="0" xfId="0" applyNumberFormat="1" applyFont="1"/>
    <xf numFmtId="0" fontId="9" fillId="0" borderId="0" xfId="0" applyFont="1"/>
    <xf numFmtId="166" fontId="9" fillId="0" borderId="0" xfId="0" applyNumberFormat="1" applyFont="1"/>
    <xf numFmtId="0" fontId="10" fillId="0" borderId="0" xfId="0" applyFont="1"/>
    <xf numFmtId="166" fontId="1" fillId="4" borderId="0" xfId="0" applyNumberFormat="1" applyFont="1" applyFill="1"/>
    <xf numFmtId="0" fontId="0" fillId="0" borderId="0" xfId="0" applyAlignment="1">
      <alignment horizontal="left"/>
    </xf>
    <xf numFmtId="0" fontId="3" fillId="0" borderId="0" xfId="0" applyFont="1"/>
    <xf numFmtId="0" fontId="4" fillId="5" borderId="0" xfId="0" applyFont="1" applyFill="1"/>
    <xf numFmtId="0" fontId="0" fillId="5" borderId="0" xfId="0" applyFill="1"/>
    <xf numFmtId="0" fontId="12" fillId="0" borderId="0" xfId="0" applyFont="1"/>
    <xf numFmtId="17" fontId="3" fillId="0" borderId="0" xfId="0" applyNumberFormat="1" applyFont="1"/>
    <xf numFmtId="165" fontId="3" fillId="0" borderId="0" xfId="2" applyNumberFormat="1" applyFont="1"/>
    <xf numFmtId="168" fontId="0" fillId="0" borderId="0" xfId="0" applyNumberFormat="1"/>
    <xf numFmtId="17" fontId="3" fillId="6" borderId="0" xfId="0" applyNumberFormat="1" applyFont="1" applyFill="1"/>
    <xf numFmtId="0" fontId="3" fillId="6" borderId="0" xfId="0" applyFont="1" applyFill="1"/>
    <xf numFmtId="165" fontId="3" fillId="6" borderId="0" xfId="2" applyNumberFormat="1" applyFont="1" applyFill="1"/>
    <xf numFmtId="168" fontId="0" fillId="7" borderId="0" xfId="0" applyNumberFormat="1" applyFill="1"/>
    <xf numFmtId="0" fontId="0" fillId="7" borderId="0" xfId="0" applyFill="1"/>
    <xf numFmtId="9" fontId="3" fillId="6" borderId="0" xfId="1" applyFont="1" applyFill="1"/>
    <xf numFmtId="165" fontId="3" fillId="0" borderId="0" xfId="0" applyNumberFormat="1" applyFont="1"/>
    <xf numFmtId="43" fontId="0" fillId="0" borderId="0" xfId="0" applyNumberFormat="1"/>
    <xf numFmtId="0" fontId="3" fillId="0" borderId="0" xfId="0" applyFont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0" fontId="13" fillId="8" borderId="0" xfId="0" applyFont="1" applyFill="1" applyAlignment="1">
      <alignment horizontal="center"/>
    </xf>
    <xf numFmtId="0" fontId="13" fillId="8" borderId="0" xfId="0" applyFont="1" applyFill="1"/>
    <xf numFmtId="0" fontId="0" fillId="9" borderId="0" xfId="0" applyFill="1" applyAlignment="1">
      <alignment horizontal="center"/>
    </xf>
    <xf numFmtId="165" fontId="0" fillId="9" borderId="0" xfId="2" applyNumberFormat="1" applyFont="1" applyFill="1" applyAlignment="1">
      <alignment horizontal="center"/>
    </xf>
    <xf numFmtId="0" fontId="0" fillId="9" borderId="0" xfId="0" applyFill="1"/>
    <xf numFmtId="0" fontId="0" fillId="0" borderId="0" xfId="0" applyAlignment="1">
      <alignment horizontal="right"/>
    </xf>
    <xf numFmtId="0" fontId="12" fillId="0" borderId="0" xfId="0" applyFont="1" applyAlignment="1">
      <alignment horizontal="left"/>
    </xf>
    <xf numFmtId="0" fontId="12" fillId="9" borderId="0" xfId="0" applyFont="1" applyFill="1" applyAlignment="1">
      <alignment horizontal="center"/>
    </xf>
    <xf numFmtId="165" fontId="12" fillId="9" borderId="0" xfId="3" applyNumberFormat="1" applyFont="1" applyFill="1" applyAlignment="1">
      <alignment horizontal="center"/>
    </xf>
    <xf numFmtId="0" fontId="12" fillId="9" borderId="0" xfId="0" applyFont="1" applyFill="1"/>
    <xf numFmtId="0" fontId="12" fillId="0" borderId="0" xfId="0" applyFont="1" applyAlignment="1">
      <alignment horizontal="right"/>
    </xf>
    <xf numFmtId="0" fontId="0" fillId="4" borderId="0" xfId="0" applyFill="1"/>
    <xf numFmtId="0" fontId="12" fillId="0" borderId="0" xfId="0" applyFont="1" applyAlignment="1">
      <alignment wrapText="1"/>
    </xf>
  </cellXfs>
  <cellStyles count="4">
    <cellStyle name="Comma 2" xfId="2" xr:uid="{C0DA6A6F-52CE-4DC5-8CB0-4EB6B762F5D4}"/>
    <cellStyle name="Comma 2 2" xfId="3" xr:uid="{2077BFB7-82A4-443F-97C1-6ECAB993C6B2}"/>
    <cellStyle name="Normal" xfId="0" builtinId="0"/>
    <cellStyle name="Percent" xfId="1" builtinId="5"/>
  </cellStyles>
  <dxfs count="77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laine.t.magalpoc\Downloads\New_Consolidated_Staffing_Plan_v326_20220224%20(1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sites/UConnect/Shared%20Documents/General/FY23%20UConnect%20Activities/FY23%20UConnect%20November%20Activit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Users/dan.joseph.g.bulosan/Documents/OMP/New_Consolidated_Staffing_Plan_v096_2018200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elda.r.manimtim\OneDrive%20-%20Accenture\CRM_Project%20U\Downloads\OMP\New_Consolidated_Staffing_Plan_v3_20200408.xlsb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mylene_a_enriquez_accenture_com/Documents/Desktop/UBS%20RTO_202210_Cost%20Summary%20as%20of%20Nov1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sites/UConnect/Shared%20Documents/General/FY23%20UConnect%20Activities/FY23%20UConnect%20Calendar%20of%20Activities_CB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P Guide"/>
      <sheetName val="Version Control"/>
      <sheetName val="Staffing Plan"/>
      <sheetName val="Re-Org mapping 2.0"/>
      <sheetName val="Allocation Checker"/>
      <sheetName val="ClusterHeadMapping"/>
      <sheetName val="OUCapabilityUnitMapping"/>
      <sheetName val="Re-Org Mapping"/>
      <sheetName val="Chart2"/>
      <sheetName val="Mapping_NEW"/>
      <sheetName val="OMP Review"/>
      <sheetName val="Rates MD_NEW"/>
      <sheetName val="Rates MC_NEW"/>
      <sheetName val="Rates MC_CTSExit_NEW"/>
      <sheetName val="Rates FT_NEW"/>
      <sheetName val="Rates PMO IT_New"/>
      <sheetName val="FT schedule rate caps"/>
      <sheetName val="QuickChecks"/>
      <sheetName val="PivotChart"/>
      <sheetName val="Headcount"/>
      <sheetName val="New_Consolidated_Staffing_Plan_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P2W Team"/>
      <sheetName val="May13"/>
      <sheetName val="May 20"/>
      <sheetName val="June 2"/>
      <sheetName val="June 23"/>
      <sheetName val="June 30"/>
      <sheetName val="July 14"/>
      <sheetName val="Sept BUDGET"/>
      <sheetName val="Offshore Townhall Schedule"/>
      <sheetName val="MOTM"/>
      <sheetName val="Calendar of Activities"/>
      <sheetName val="Expenses and Reward Points"/>
      <sheetName val="Sheet3"/>
      <sheetName val="GP2W RTO Schedule"/>
      <sheetName val="Calendar"/>
      <sheetName val="Birthday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>
            <v>2022</v>
          </cell>
          <cell r="C1" t="str">
            <v>May</v>
          </cell>
        </row>
        <row r="2">
          <cell r="B2" t="str">
            <v>MONDAY</v>
          </cell>
        </row>
        <row r="16">
          <cell r="B16">
            <v>2022</v>
          </cell>
          <cell r="C16" t="str">
            <v>June</v>
          </cell>
        </row>
        <row r="30">
          <cell r="B30">
            <v>2022</v>
          </cell>
          <cell r="C30" t="str">
            <v>July</v>
          </cell>
        </row>
        <row r="44">
          <cell r="B44">
            <v>2022</v>
          </cell>
          <cell r="C44" t="str">
            <v>August</v>
          </cell>
        </row>
        <row r="58">
          <cell r="B58">
            <v>2022</v>
          </cell>
          <cell r="C58" t="str">
            <v>September</v>
          </cell>
        </row>
        <row r="72">
          <cell r="B72">
            <v>2022</v>
          </cell>
          <cell r="C72" t="str">
            <v>October</v>
          </cell>
        </row>
        <row r="86">
          <cell r="B86">
            <v>2022</v>
          </cell>
          <cell r="C86" t="str">
            <v>November</v>
          </cell>
        </row>
        <row r="100">
          <cell r="B100">
            <v>2022</v>
          </cell>
          <cell r="C100" t="str">
            <v>December</v>
          </cell>
        </row>
        <row r="114">
          <cell r="B114">
            <v>2023</v>
          </cell>
          <cell r="C114" t="str">
            <v>January</v>
          </cell>
        </row>
        <row r="128">
          <cell r="B128">
            <v>2023</v>
          </cell>
          <cell r="C128" t="str">
            <v>February</v>
          </cell>
        </row>
        <row r="142">
          <cell r="B142">
            <v>2023</v>
          </cell>
          <cell r="C142" t="str">
            <v>March</v>
          </cell>
        </row>
        <row r="156">
          <cell r="B156">
            <v>2023</v>
          </cell>
          <cell r="C156" t="str">
            <v>April</v>
          </cell>
        </row>
      </sheetData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FTE Summary"/>
      <sheetName val="SM Cockpit"/>
      <sheetName val="on_off pivot"/>
      <sheetName val="Data"/>
      <sheetName val="OUpivot"/>
      <sheetName val="Staffing Plan"/>
      <sheetName val="Capability Mapping"/>
      <sheetName val="Sanity Check"/>
      <sheetName val="Mapping_NEW"/>
      <sheetName val="Rates MC_NEW"/>
      <sheetName val="Rates MD_NEW"/>
      <sheetName val="Rates FT_NEW"/>
      <sheetName val="FT schedule rate cap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P Guide"/>
      <sheetName val="Version Control"/>
      <sheetName val="Re-Org mapping 2.0"/>
      <sheetName val="Allocation Checker"/>
      <sheetName val="ClusterHeadMapping"/>
      <sheetName val="OUCapabilityUnitMapping"/>
      <sheetName val="Re-Org Mapping"/>
      <sheetName val="Chart1"/>
      <sheetName val="Mapping_NEW"/>
      <sheetName val="Staffing Plan"/>
      <sheetName val="Sheet1"/>
      <sheetName val="Sheet 3"/>
      <sheetName val="Rates FT_NEW"/>
      <sheetName val="Rates MD_NEW"/>
      <sheetName val="Rates MC_NEW"/>
      <sheetName val="Rates PMO IT_New"/>
      <sheetName val="FT schedule rate caps"/>
      <sheetName val="QuickChecks"/>
      <sheetName val="PivotChart"/>
      <sheetName val="Headcount"/>
      <sheetName val="Checker ITPMO"/>
      <sheetName val="Checker FT"/>
      <sheetName val="Checker MD"/>
      <sheetName val="Checker MC"/>
      <sheetName val="New_Consolidated_Staffing_Plan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 of Activities"/>
      <sheetName val="November Calendar of Activities"/>
      <sheetName val="Moments That Matter"/>
      <sheetName val="Cost Summary"/>
      <sheetName val="Sheet3"/>
      <sheetName val="Sheet1"/>
      <sheetName val="OCT Transpo Allow (PHP)"/>
      <sheetName val="OCT Transpo Allow (Actuals)"/>
      <sheetName val="OCT ContractorRP"/>
      <sheetName val="OCT Transpo Allow per Stream"/>
      <sheetName val="NOV Transpo Allow (PHP)"/>
      <sheetName val="NOV Transpo Allow (Actuals)"/>
      <sheetName val="Transpo Reward"/>
      <sheetName val="NOV ContractorRP"/>
      <sheetName val="NOV Transpo Allow per Stream"/>
      <sheetName val="October Expenses "/>
      <sheetName val="November Expenses"/>
      <sheetName val="Budget"/>
      <sheetName val="Forecast vs Actuals"/>
      <sheetName val="Forecast"/>
      <sheetName val="Actuals"/>
      <sheetName val="AWARDS (PHP)"/>
      <sheetName val="OCT-Winners"/>
      <sheetName val="Individual-Team Award (RTO)"/>
      <sheetName val="RP points Purchased"/>
      <sheetName val="Status PE and RNR (PHP)"/>
      <sheetName val="DEC Transpo Allow (Forecast)2"/>
      <sheetName val="DEC Transpo Allow (PHP)2"/>
      <sheetName val="Transpo Reward (DEC)"/>
      <sheetName val="DEC Transpo Allow (Forecast)"/>
      <sheetName val="DEC Transpo Allow (PHP)"/>
      <sheetName val="Status RP Points Transpo (PHP)"/>
      <sheetName val="Sheet2"/>
      <sheetName val="OMP_09192022"/>
    </sheetNames>
    <sheetDataSet>
      <sheetData sheetId="0"/>
      <sheetData sheetId="1">
        <row r="2">
          <cell r="C2" t="str">
            <v>November 2022</v>
          </cell>
        </row>
        <row r="27">
          <cell r="Y27">
            <v>44835</v>
          </cell>
        </row>
        <row r="38">
          <cell r="Y38">
            <v>44896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Planner"/>
      <sheetName val="Lists"/>
    </sheetNames>
    <sheetDataSet>
      <sheetData sheetId="0"/>
      <sheetData sheetId="1">
        <row r="1">
          <cell r="A1" t="str">
            <v>September 2022</v>
          </cell>
          <cell r="D1" t="str">
            <v>Work</v>
          </cell>
        </row>
        <row r="2">
          <cell r="A2" t="str">
            <v>October 2022</v>
          </cell>
          <cell r="D2" t="str">
            <v>Home</v>
          </cell>
        </row>
        <row r="3">
          <cell r="A3" t="str">
            <v>November 2022</v>
          </cell>
          <cell r="D3" t="str">
            <v>Birthday</v>
          </cell>
        </row>
        <row r="4">
          <cell r="A4" t="str">
            <v>December 2022</v>
          </cell>
          <cell r="D4" t="str">
            <v>Personal</v>
          </cell>
        </row>
        <row r="5">
          <cell r="A5" t="str">
            <v>January 2023</v>
          </cell>
          <cell r="D5" t="str">
            <v>Other</v>
          </cell>
        </row>
        <row r="6">
          <cell r="A6" t="str">
            <v>February 2023</v>
          </cell>
        </row>
        <row r="7">
          <cell r="A7" t="str">
            <v>March 2023</v>
          </cell>
        </row>
        <row r="8">
          <cell r="A8" t="str">
            <v>April 2023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personal/mylene_a_enriquez_accenture_com/Documents/Desktop/UBS%20RTO_202210_Cost%20Summary%20as%20of%20Nov14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rmangel, Anjelly Jane" refreshedDate="44915.519992824076" createdVersion="7" refreshedVersion="7" minRefreshableVersion="3" recordCount="5835" xr:uid="{DCC8CF83-92AF-416B-A643-400EBF0F467E}">
  <cacheSource type="worksheet">
    <worksheetSource ref="A1:C1048576" sheet="NOV Transpo Allow (Actuals)" r:id="rId2"/>
  </cacheSource>
  <cacheFields count="3">
    <cacheField name="EID" numFmtId="0">
      <sharedItems containsBlank="1" count="403">
        <s v="christopher.k.genova"/>
        <s v="christopher.r.roque"/>
        <s v="christ.i.g.de.guzman"/>
        <s v="john.raffy.hinayo"/>
        <s v="jessie.g.capidos"/>
        <s v="zayldgian.s.rosete"/>
        <s v="jeffrey.odi"/>
        <s v="carlo.n.l.bamba"/>
        <s v="janice.r.baldonado"/>
        <s v="racell.john.s.ibay"/>
        <s v="hezron.m.peralta"/>
        <s v="arcie.c.arcilla"/>
        <s v="randee.r.p.calderon"/>
        <s v="kenneth.d.cay"/>
        <s v="allan.c.tan"/>
        <s v="darryl.k.g.grasparil"/>
        <s v="angelic.g.bojangin"/>
        <s v="romil.bacatan"/>
        <s v="charles.rey.l.torres"/>
        <s v="arivian.l.mangilaya"/>
        <s v="jairus.s.perez"/>
        <s v="sunny.gonzales"/>
        <s v="f.l.dellosa.iii"/>
        <s v="mary.joan.a.aala"/>
        <s v="lawrence.n.de.jesus"/>
        <s v="amabelle.d.de.jesus"/>
        <s v="mark.a.m.villanueva"/>
        <s v="chustin.erish.gutiza"/>
        <s v="alfredo.sumala"/>
        <s v="j.d.reyes"/>
        <s v="peter.paul.a.damot"/>
        <s v="mark.s.catahina"/>
        <s v="sheila.c.f.gilbuena"/>
        <s v="janice.r.lunar"/>
        <s v="joab.m.r.clarion"/>
        <s v="vincent.p.estrada"/>
        <s v="rudolph.rizzo.abao"/>
        <s v="b.g.parinas.jr"/>
        <s v="rommel.salalila"/>
        <s v="ma.teresa.r.manuel"/>
        <s v="noel.m.david"/>
        <s v="raphael.f.gregorio"/>
        <s v="lancelot.llanes"/>
        <s v="jerimie.h.cruz"/>
        <s v="s.cabibijan"/>
        <s v="eliza.joy.y.rapsing"/>
        <s v="pamela.de.castro"/>
        <s v="maria.teresa.cruz"/>
        <s v="aristotle.ruan"/>
        <s v="carmilo.basilio.jr"/>
        <s v="j.l.baldono.jr"/>
        <s v="r.r.decena"/>
        <s v="jobert.beltran"/>
        <s v="lalaine.t.magalpoc"/>
        <s v="jon.joseph.g.chew"/>
        <s v="jessieca.b.bonilla"/>
        <s v="leopoldo.d.naluz.jr"/>
        <s v="christian.n.a.lamigo"/>
        <s v="aiza.b.bersabal"/>
        <s v="c.f.bathan-dematera"/>
        <s v="l.g.dugenia"/>
        <s v="joseph.dizon"/>
        <s v="ronald.n.tee"/>
        <s v="juan.c.u.castillo"/>
        <s v="peter.p.m.estoesta"/>
        <s v="chris.j.d.delantes"/>
        <s v="neil.gabriel.verzosa"/>
        <s v="john.dave.g.vargas"/>
        <s v="yvette.d.jeremias"/>
        <s v="mary.b.n.fernandez"/>
        <s v="rose.s.fortaliza"/>
        <s v="wayne.dela.cruz"/>
        <s v="ian.luis.cobarrubias"/>
        <s v="roniell.p.duenas"/>
        <s v="ryan.john.d.dalupang"/>
        <s v="jose.f.r.poblete"/>
        <s v="jose.luis.o.domingo"/>
        <s v="ester.p.echavarria"/>
        <s v="georgieanne.d.dayap"/>
        <s v="aya.b.sato"/>
        <s v="cristina.s.amistad"/>
        <s v="dheya.kristalyn.lat"/>
        <s v="just.adriel.saoy"/>
        <s v="carla.b.balean"/>
        <s v="layra.pasamonte"/>
        <s v="michael.a.valencia"/>
        <s v="joeffrey.biccay"/>
        <s v="aries.jayson.molina"/>
        <s v="jesus.v.b.munsayac"/>
        <s v="cheryl.k.manalo"/>
        <s v="meshiel.o.longos"/>
        <s v="ma.n.f.maglalang"/>
        <s v="jomar.dino"/>
        <s v="kirsty.dizon"/>
        <s v="mari.n.g.ilicito"/>
        <s v="jann.strauss.hulleza"/>
        <s v="jocela.m.alcantara"/>
        <s v="arnelle.t.lardizabal"/>
        <s v="anacelle.p.tolentino"/>
        <s v="liza.l.somera"/>
        <s v="andro.p.a.bantatua"/>
        <s v="krystel.a.valencia"/>
        <s v="reinnierich.leonardo"/>
        <s v="mikhail.adrianne.ng"/>
        <s v="jayvee.j.p.ballecer"/>
        <s v="roberto.p.raguindin"/>
        <s v="brixton.t.lao"/>
        <s v="raymond.villaroman"/>
        <s v="m.v.montemayor"/>
        <s v="joseph.s.meneses"/>
        <s v="ianne.mae.v.alvarez"/>
        <s v="armie.c.m.arguelles"/>
        <s v="maria.angela.b.tan"/>
        <s v="john.brian.a.pasilan"/>
        <s v="ma.angelica.n.capuz"/>
        <s v="jelena.paronda"/>
        <s v="alvin.c.cabading"/>
        <s v="winston.s.quinanola"/>
        <s v="renz.r.ordonez"/>
        <s v="jan.erving.h.reyes"/>
        <s v="jan.augustin.lantin"/>
        <s v="richard.l.madarang"/>
        <s v="jerico.m.ponce"/>
        <s v="dexter.a.rabano"/>
        <s v="jayson.t.villacite"/>
        <s v="andrew.jan.z.araullo"/>
        <s v="edwin.b.r.concepcion"/>
        <s v="noemie.a.v.raymundo"/>
        <s v="kevin.e.cabugao"/>
        <s v="margie.h.caponpon"/>
        <s v="jeffrey.roy.m.lee"/>
        <s v="sharmaine.a.gabi"/>
        <s v="norberto.ace.r.ancog"/>
        <s v="jerome.marcellana"/>
        <s v="ralph.j.e.raymundo"/>
        <s v="tovar.r.r.gonzales"/>
        <s v="renan.l.caparas"/>
        <s v="angelo.j.fernandez"/>
        <s v="justin.s.cataquiz"/>
        <s v="michelle.p.sumariba"/>
        <s v="errol.v.salvador"/>
        <s v="anna.liza.benito"/>
        <s v="j.p.balic.balic"/>
        <s v="nelson.b.casuncad"/>
        <s v="paula.b.n.garcia"/>
        <s v="jenny.q.pongcol"/>
        <s v="cindy.l.amor"/>
        <s v="german.joseph.molina"/>
        <s v="paul.c.masayon"/>
        <s v="princess.s.mamao"/>
        <s v="michelle.a.e.mendoza"/>
        <s v="kwin.francisco"/>
        <s v="ma.eleonor.l.panesa"/>
        <s v="juan.carlos.c.lapena"/>
        <s v="charissa.o.biscarra"/>
        <s v="aldwin.m.valeroso"/>
        <s v="john.v.de.guzman"/>
        <s v="daniel.kyle.penjan"/>
        <s v="kevin.u.gonzales"/>
        <s v="midel.ann.p.castillo"/>
        <s v="jumel.lampitoc"/>
        <s v="peewee.b.wee"/>
        <s v="may.o.garcia"/>
        <s v="john.c.s.egtapen"/>
        <s v="allen.nopre"/>
        <s v="john.j.l.melegrito"/>
        <s v="eugene.b.hugo"/>
        <s v="michael.bryan.guinto"/>
        <s v="mark.anthony.sanchez"/>
        <s v="rubyana.p.dela.cruz"/>
        <s v="christian.c.cleofas"/>
        <s v="kyle.andre.cruz"/>
        <s v="kathlyn.e.b.alcoseba"/>
        <s v="yves.j.f.manalastas"/>
        <s v="laurel.laoangl"/>
        <s v="nathaniel.del.mundo"/>
        <s v="anlly.namoca"/>
        <s v="anne.rose.l.hernando"/>
        <s v="jan.michael.c.armas"/>
        <s v="vincent.e.v.cornejo"/>
        <s v="noel.timothy.cruz"/>
        <s v="alener-joe.s.sotelo"/>
        <s v="carlo.a.s.aquino"/>
        <s v="therese.a.bustinera"/>
        <s v="heidy.pagtakhan"/>
        <s v="matt.adonis.gelera"/>
        <s v="chester.w.m.gonzales"/>
        <s v="jermin.l.tan.manda"/>
        <s v="mario.jr.e.baluyut"/>
        <s v="mark.h.j.morales"/>
        <s v="dexter.t.dizon"/>
        <s v="eric.i.villarante"/>
        <s v="kit.kat.joi.m.tan"/>
        <s v="bryan.perez"/>
        <s v="jennifer.t.orense"/>
        <s v="raymond.l.cartalla"/>
        <s v="mari.charm.lotoc"/>
        <s v="gesebelle.e.macaraig"/>
        <s v="f.p.mendoza"/>
        <s v="leonard.b.buenaflor"/>
        <s v="kyle.nicolas.salera"/>
        <s v="angela.mae.campo"/>
        <s v="gino.carlo.hernandez"/>
        <s v="mary.grace.p.soliman"/>
        <s v="melody.g.sanchez"/>
        <s v="john.samuel.s.jusay"/>
        <s v="sharlynne.camit"/>
        <s v="mary-grace.kasilag"/>
        <s v="charmaine.c.botilo"/>
        <s v="julius.mc.g.valdezco"/>
        <s v="rey.carl.cabelin"/>
        <s v="carmela.p.domaoal"/>
        <s v="anne.m.d.del.rosario"/>
        <s v="j.c.young-noble"/>
        <s v="l.g.manalo"/>
        <s v="luis.xander.f.talag"/>
        <s v="elyzarh.c.t.pelagio"/>
        <s v="lovely.b.monton"/>
        <s v="marc.r.c.almonte"/>
        <s v="adrian.ace.aytin"/>
        <s v="justin.m.gutierrez"/>
        <s v="jan.jeffrey.ramirez"/>
        <s v="ronald.ryan.m.roldan"/>
        <s v="marie.d.t.cirilo"/>
        <s v="michelle.joy.amba"/>
        <s v="tiffany.b.cheng"/>
        <s v="roda.dungog"/>
        <s v="rona.may.tadlas"/>
        <s v="rain.hard.k.nobleza"/>
        <s v="michelle.r.ylanan"/>
        <s v="marjo.g.saldajeno"/>
        <s v="w.destriza"/>
        <s v="james.karl.teologo"/>
        <s v="daniel.bristol"/>
        <s v="patrick.b.lanot"/>
        <s v="jonathan.v.agunat"/>
        <s v="aileen.c.quendangan"/>
        <s v="andrew.a.sandoval"/>
        <s v="mark.g.a.penaflorida"/>
        <s v="yuchien.dalle.arias"/>
        <s v="monica.arangorin"/>
        <s v="robin.pagubayan"/>
        <s v="mickie.r.a.largados"/>
        <s v="angelica.a.d.castro"/>
        <s v="gerickson.turaray"/>
        <s v="christopher.v.boydon"/>
        <s v="cyrus.lacson"/>
        <s v="aliza.a.p.espanol"/>
        <s v="mark.joseph.caron"/>
        <s v="jessa.may.n.altares"/>
        <s v="clark.khent.balan"/>
        <s v="romeo.camano.jr"/>
        <s v="marlonne.c.paguio"/>
        <s v="jean.aeriel.albea"/>
        <s v="charlene.d.matro"/>
        <s v="christine.j.b.lanzar"/>
        <s v="george.l.e.pagarigan"/>
        <s v="symon.m.reyes"/>
        <s v="vandolf.d.lao"/>
        <s v="patrick.b.saguinsin"/>
        <s v="james.r.asencion"/>
        <s v="jan.mark.q.fallan"/>
        <s v="ray.l.saldua"/>
        <s v="averie.g.manlongat"/>
        <s v="dan.b.o.resterio"/>
        <s v="noreen.h.d.soliman"/>
        <s v="lenard.baluyot"/>
        <s v="patrice.s.punay"/>
        <s v="manuel.galgana"/>
        <s v="lourdes.g.t.celi"/>
        <s v="eruel.s.bermas"/>
        <s v="dan.cecilio.chua"/>
        <s v="joshua.reyes"/>
        <s v="bernardine.j.sanchez"/>
        <s v="jaun.iyah.c.r.deza"/>
        <s v="anne.n.dela.rosa"/>
        <s v="romeo.e.domingo.jr"/>
        <s v="toni.rose.o.villegas"/>
        <s v="gretchen.g.gonzales"/>
        <s v="juan.e.cardenas"/>
        <s v="charish.m.tolentino"/>
        <s v="jaira.mae.c.solomon"/>
        <s v="annalyn.f.garcia"/>
        <s v="jacquilyn.guanzon"/>
        <s v="janette.g.aying"/>
        <s v="mark.emerson.javier"/>
        <s v="f.buenaventura"/>
        <s v="aeron.c.soriano"/>
        <s v="milagros.s.manalo"/>
        <s v="dan.e.s.molenilla"/>
        <s v="alejandro.r.gerangco"/>
        <s v="lynette.bernabe"/>
        <s v="dennis.e.tinao"/>
        <s v="jeston.o.babila"/>
        <s v="carmina.t.mutuc"/>
        <s v="eugene.t.bangsal"/>
        <s v="gerica.mae.tolentino"/>
        <s v="may.razol.bonghanoy"/>
        <s v="izyl.vian.o.cantara"/>
        <s v="angelica.m.bangayan"/>
        <s v="alexandra.n.palma"/>
        <s v="mayvelline.tangan"/>
        <s v="june.patrick.d.navoa"/>
        <s v="joeren.m.padua"/>
        <s v="rainier.del.rosario"/>
        <s v="reigner.llorente"/>
        <s v="michael.jake.olores"/>
        <s v="m.a.mendoza"/>
        <s v="joshua.n.aguilar"/>
        <s v="louie.jay.o.bulaon"/>
        <s v="ranul.albino.matias"/>
        <s v="bernadeth.t.edos"/>
        <s v="paul.a.g.sarmiento"/>
        <s v="luisito.a.rosete.jr"/>
        <s v="geronimo.l.dealca.jr"/>
        <s v="ma.katrina.a.costelo"/>
        <s v="denver.a.selisana"/>
        <s v="bernald.b.burgos"/>
        <s v="e.g.javonillo.iii"/>
        <s v="carl.alvin.s.tabon"/>
        <s v="kimberly.joy.santuyo"/>
        <s v="mae.s.depositario"/>
        <s v="danica.perez"/>
        <s v="miku.s.a.masanting"/>
        <s v="allan.m.hernandez"/>
        <s v="jerome.y.marjes"/>
        <s v="abegail.a.villalobos"/>
        <s v="arvin.a.apolonio"/>
        <s v="daryll.g.basto"/>
        <s v="shadylyn.g.gomez"/>
        <s v="charizze.e.pedrano"/>
        <s v="mary.grace.delim"/>
        <s v="rosemarie.mercado"/>
        <s v="jo-ann.c.sevilla"/>
        <s v="lester.jan.artienda"/>
        <s v="mira.joy.g.abcede"/>
        <s v="christerina.o.nora"/>
        <s v="elisha.john.narida"/>
        <s v="renz.gil.b.atienza"/>
        <s v="jervie.c.gano"/>
        <s v="lloyd.louie.rubio"/>
        <s v="ace.d.espiridion"/>
        <s v="chrisel.gozon"/>
        <s v="louie.llagas"/>
        <s v="josephine.b.deniega"/>
        <s v="katherine.m.abellera"/>
        <s v="irvin.c.dabu"/>
        <s v="richard.i.bolalin"/>
        <s v="gaston.m.manrique"/>
        <s v="krizel.b.bartolome"/>
        <s v="jacquelyn.b.de.leon"/>
        <s v="jonathan.pizarra"/>
        <s v="godfrey.g.s.florendo"/>
        <s v="stephen.j.b.oscianas"/>
        <s v="john.l.c.mendoza"/>
        <s v="jefferson.m.cueva"/>
        <s v="melvic.o.macalalad"/>
        <s v="jocelle.d.matutino"/>
        <s v="marc.joseph.cahilig"/>
        <s v="lynzyl.l.ibasco"/>
        <s v="miguel.madregallejo"/>
        <s v="michael.angelo.munoz"/>
        <s v="michael.noel.cortes"/>
        <s v="jonathan.ramos"/>
        <s v="ronel.d.daracan"/>
        <s v="karl.m.a.violanda"/>
        <s v="marizka.sampang"/>
        <s v="arnel.d.campos.jr"/>
        <s v="jaymee.ann.p.caamic"/>
        <s v="albert.c.santiago"/>
        <s v="jasper.b.b.teotico"/>
        <s v="ranielle.canlas"/>
        <s v="d.p.bisco"/>
        <s v="gemma.n.carbonilla"/>
        <s v="earl.charles.sario"/>
        <m/>
        <s v="brixter.kim.d.duenas" u="1"/>
        <s v="noel.davis.s.ong" u="1"/>
        <s v="mylene.a.enriquez" u="1"/>
        <s v="c.i.sumulong" u="1"/>
        <s v="ezeckiel.e.quiambao" u="1"/>
        <s v="i.g.briones" u="1"/>
        <s v="Jan.reinhart.perez" u="1"/>
        <s v="jocel.mae.bagamasbad" u="1"/>
        <s v="mary.jane.m.lozaldo" u="1"/>
        <s v="joseph.d.cajida" u="1"/>
        <s v="jessica.m.mendoza" u="1"/>
        <s v="aliza.abigail.cato" u="1"/>
        <s v="merrie.g.s.solomon" u="1"/>
        <e v="#N/A" u="1"/>
        <s v="mark.jones.forlares" u="1"/>
        <s v="ana.t.l.magcamit" u="1"/>
        <s v="donna.s.franco" u="1"/>
        <s v="ian.howell.yangco" u="1"/>
        <s v="ana.monica.halili" u="1"/>
        <s v="princess.g.briones" u="1"/>
        <s v="joy.n.sagutin" u="1"/>
        <s v="janna.a.angeles" u="1"/>
        <s v="christian.k.y.nulla" u="1"/>
        <s v="jennelle.a.javier" u="1"/>
        <s v="emmanuel.portillo" u="1"/>
        <s v="tristan.jay.santiago" u="1"/>
        <s v="patrick.a.r.ibanez" u="1"/>
      </sharedItems>
    </cacheField>
    <cacheField name="Date" numFmtId="166">
      <sharedItems containsNonDate="0" containsDate="1" containsString="0" containsBlank="1" minDate="2022-11-01T00:00:00" maxDate="2022-12-01T00:00:00"/>
    </cacheField>
    <cacheField name="Actuals/Forecast" numFmtId="0">
      <sharedItems containsBlank="1" count="5">
        <s v="Actual"/>
        <m/>
        <s v="x" u="1"/>
        <s v="Actuals" u="1"/>
        <s v="Forecas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35">
  <r>
    <x v="0"/>
    <d v="2022-11-01T00:00:00"/>
    <x v="0"/>
  </r>
  <r>
    <x v="1"/>
    <d v="2022-11-02T00:00:00"/>
    <x v="0"/>
  </r>
  <r>
    <x v="2"/>
    <d v="2022-11-02T00:00:00"/>
    <x v="0"/>
  </r>
  <r>
    <x v="3"/>
    <d v="2022-11-02T00:00:00"/>
    <x v="0"/>
  </r>
  <r>
    <x v="4"/>
    <d v="2022-11-02T00:00:00"/>
    <x v="0"/>
  </r>
  <r>
    <x v="5"/>
    <d v="2022-11-02T00:00:00"/>
    <x v="0"/>
  </r>
  <r>
    <x v="6"/>
    <d v="2022-11-02T00:00:00"/>
    <x v="0"/>
  </r>
  <r>
    <x v="7"/>
    <d v="2022-11-02T00:00:00"/>
    <x v="0"/>
  </r>
  <r>
    <x v="8"/>
    <d v="2022-11-02T00:00:00"/>
    <x v="0"/>
  </r>
  <r>
    <x v="9"/>
    <d v="2022-11-02T00:00:00"/>
    <x v="0"/>
  </r>
  <r>
    <x v="10"/>
    <d v="2022-11-02T00:00:00"/>
    <x v="0"/>
  </r>
  <r>
    <x v="11"/>
    <d v="2022-11-02T00:00:00"/>
    <x v="0"/>
  </r>
  <r>
    <x v="12"/>
    <d v="2022-11-02T00:00:00"/>
    <x v="0"/>
  </r>
  <r>
    <x v="13"/>
    <d v="2022-11-02T00:00:00"/>
    <x v="0"/>
  </r>
  <r>
    <x v="14"/>
    <d v="2022-11-02T00:00:00"/>
    <x v="0"/>
  </r>
  <r>
    <x v="15"/>
    <d v="2022-11-02T00:00:00"/>
    <x v="0"/>
  </r>
  <r>
    <x v="16"/>
    <d v="2022-11-02T00:00:00"/>
    <x v="0"/>
  </r>
  <r>
    <x v="17"/>
    <d v="2022-11-02T00:00:00"/>
    <x v="0"/>
  </r>
  <r>
    <x v="18"/>
    <d v="2022-11-02T00:00:00"/>
    <x v="0"/>
  </r>
  <r>
    <x v="19"/>
    <d v="2022-11-02T00:00:00"/>
    <x v="0"/>
  </r>
  <r>
    <x v="20"/>
    <d v="2022-11-02T00:00:00"/>
    <x v="0"/>
  </r>
  <r>
    <x v="21"/>
    <d v="2022-11-02T00:00:00"/>
    <x v="0"/>
  </r>
  <r>
    <x v="22"/>
    <d v="2022-11-02T00:00:00"/>
    <x v="0"/>
  </r>
  <r>
    <x v="23"/>
    <d v="2022-11-02T00:00:00"/>
    <x v="0"/>
  </r>
  <r>
    <x v="24"/>
    <d v="2022-11-02T00:00:00"/>
    <x v="0"/>
  </r>
  <r>
    <x v="25"/>
    <d v="2022-11-02T00:00:00"/>
    <x v="0"/>
  </r>
  <r>
    <x v="26"/>
    <d v="2022-11-02T00:00:00"/>
    <x v="0"/>
  </r>
  <r>
    <x v="27"/>
    <d v="2022-11-02T00:00:00"/>
    <x v="0"/>
  </r>
  <r>
    <x v="28"/>
    <d v="2022-11-02T00:00:00"/>
    <x v="0"/>
  </r>
  <r>
    <x v="29"/>
    <d v="2022-11-02T00:00:00"/>
    <x v="0"/>
  </r>
  <r>
    <x v="30"/>
    <d v="2022-11-02T00:00:00"/>
    <x v="0"/>
  </r>
  <r>
    <x v="31"/>
    <d v="2022-11-02T00:00:00"/>
    <x v="0"/>
  </r>
  <r>
    <x v="32"/>
    <d v="2022-11-02T00:00:00"/>
    <x v="0"/>
  </r>
  <r>
    <x v="33"/>
    <d v="2022-11-02T00:00:00"/>
    <x v="0"/>
  </r>
  <r>
    <x v="34"/>
    <d v="2022-11-02T00:00:00"/>
    <x v="0"/>
  </r>
  <r>
    <x v="35"/>
    <d v="2022-11-02T00:00:00"/>
    <x v="0"/>
  </r>
  <r>
    <x v="36"/>
    <d v="2022-11-02T00:00:00"/>
    <x v="0"/>
  </r>
  <r>
    <x v="37"/>
    <d v="2022-11-02T00:00:00"/>
    <x v="0"/>
  </r>
  <r>
    <x v="38"/>
    <d v="2022-11-02T00:00:00"/>
    <x v="0"/>
  </r>
  <r>
    <x v="39"/>
    <d v="2022-11-02T00:00:00"/>
    <x v="0"/>
  </r>
  <r>
    <x v="40"/>
    <d v="2022-11-02T00:00:00"/>
    <x v="0"/>
  </r>
  <r>
    <x v="41"/>
    <d v="2022-11-02T00:00:00"/>
    <x v="0"/>
  </r>
  <r>
    <x v="42"/>
    <d v="2022-11-02T00:00:00"/>
    <x v="0"/>
  </r>
  <r>
    <x v="43"/>
    <d v="2022-11-02T00:00:00"/>
    <x v="0"/>
  </r>
  <r>
    <x v="44"/>
    <d v="2022-11-02T00:00:00"/>
    <x v="0"/>
  </r>
  <r>
    <x v="45"/>
    <d v="2022-11-02T00:00:00"/>
    <x v="0"/>
  </r>
  <r>
    <x v="46"/>
    <d v="2022-11-02T00:00:00"/>
    <x v="0"/>
  </r>
  <r>
    <x v="47"/>
    <d v="2022-11-02T00:00:00"/>
    <x v="0"/>
  </r>
  <r>
    <x v="48"/>
    <d v="2022-11-02T00:00:00"/>
    <x v="0"/>
  </r>
  <r>
    <x v="49"/>
    <d v="2022-11-02T00:00:00"/>
    <x v="0"/>
  </r>
  <r>
    <x v="50"/>
    <d v="2022-11-02T00:00:00"/>
    <x v="0"/>
  </r>
  <r>
    <x v="51"/>
    <d v="2022-11-02T00:00:00"/>
    <x v="0"/>
  </r>
  <r>
    <x v="52"/>
    <d v="2022-11-02T00:00:00"/>
    <x v="0"/>
  </r>
  <r>
    <x v="53"/>
    <d v="2022-11-02T00:00:00"/>
    <x v="0"/>
  </r>
  <r>
    <x v="54"/>
    <d v="2022-11-02T00:00:00"/>
    <x v="0"/>
  </r>
  <r>
    <x v="55"/>
    <d v="2022-11-02T00:00:00"/>
    <x v="0"/>
  </r>
  <r>
    <x v="56"/>
    <d v="2022-11-02T00:00:00"/>
    <x v="0"/>
  </r>
  <r>
    <x v="57"/>
    <d v="2022-11-02T00:00:00"/>
    <x v="0"/>
  </r>
  <r>
    <x v="58"/>
    <d v="2022-11-02T00:00:00"/>
    <x v="0"/>
  </r>
  <r>
    <x v="59"/>
    <d v="2022-11-02T00:00:00"/>
    <x v="0"/>
  </r>
  <r>
    <x v="60"/>
    <d v="2022-11-02T00:00:00"/>
    <x v="0"/>
  </r>
  <r>
    <x v="61"/>
    <d v="2022-11-02T00:00:00"/>
    <x v="0"/>
  </r>
  <r>
    <x v="62"/>
    <d v="2022-11-02T00:00:00"/>
    <x v="0"/>
  </r>
  <r>
    <x v="63"/>
    <d v="2022-11-02T00:00:00"/>
    <x v="0"/>
  </r>
  <r>
    <x v="64"/>
    <d v="2022-11-02T00:00:00"/>
    <x v="0"/>
  </r>
  <r>
    <x v="65"/>
    <d v="2022-11-02T00:00:00"/>
    <x v="0"/>
  </r>
  <r>
    <x v="66"/>
    <d v="2022-11-02T00:00:00"/>
    <x v="0"/>
  </r>
  <r>
    <x v="67"/>
    <d v="2022-11-02T00:00:00"/>
    <x v="0"/>
  </r>
  <r>
    <x v="68"/>
    <d v="2022-11-02T00:00:00"/>
    <x v="0"/>
  </r>
  <r>
    <x v="69"/>
    <d v="2022-11-02T00:00:00"/>
    <x v="0"/>
  </r>
  <r>
    <x v="70"/>
    <d v="2022-11-02T00:00:00"/>
    <x v="0"/>
  </r>
  <r>
    <x v="71"/>
    <d v="2022-11-02T00:00:00"/>
    <x v="0"/>
  </r>
  <r>
    <x v="72"/>
    <d v="2022-11-02T00:00:00"/>
    <x v="0"/>
  </r>
  <r>
    <x v="73"/>
    <d v="2022-11-02T00:00:00"/>
    <x v="0"/>
  </r>
  <r>
    <x v="74"/>
    <d v="2022-11-02T00:00:00"/>
    <x v="0"/>
  </r>
  <r>
    <x v="75"/>
    <d v="2022-11-02T00:00:00"/>
    <x v="0"/>
  </r>
  <r>
    <x v="76"/>
    <d v="2022-11-02T00:00:00"/>
    <x v="0"/>
  </r>
  <r>
    <x v="77"/>
    <d v="2022-11-02T00:00:00"/>
    <x v="0"/>
  </r>
  <r>
    <x v="78"/>
    <d v="2022-11-02T00:00:00"/>
    <x v="0"/>
  </r>
  <r>
    <x v="79"/>
    <d v="2022-11-02T00:00:00"/>
    <x v="0"/>
  </r>
  <r>
    <x v="80"/>
    <d v="2022-11-02T00:00:00"/>
    <x v="0"/>
  </r>
  <r>
    <x v="81"/>
    <d v="2022-11-02T00:00:00"/>
    <x v="0"/>
  </r>
  <r>
    <x v="82"/>
    <d v="2022-11-02T00:00:00"/>
    <x v="0"/>
  </r>
  <r>
    <x v="83"/>
    <d v="2022-11-03T00:00:00"/>
    <x v="0"/>
  </r>
  <r>
    <x v="84"/>
    <d v="2022-11-03T00:00:00"/>
    <x v="0"/>
  </r>
  <r>
    <x v="85"/>
    <d v="2022-11-03T00:00:00"/>
    <x v="0"/>
  </r>
  <r>
    <x v="1"/>
    <d v="2022-11-03T00:00:00"/>
    <x v="0"/>
  </r>
  <r>
    <x v="4"/>
    <d v="2022-11-03T00:00:00"/>
    <x v="0"/>
  </r>
  <r>
    <x v="76"/>
    <d v="2022-11-03T00:00:00"/>
    <x v="0"/>
  </r>
  <r>
    <x v="5"/>
    <d v="2022-11-03T00:00:00"/>
    <x v="0"/>
  </r>
  <r>
    <x v="26"/>
    <d v="2022-11-03T00:00:00"/>
    <x v="0"/>
  </r>
  <r>
    <x v="15"/>
    <d v="2022-11-03T00:00:00"/>
    <x v="0"/>
  </r>
  <r>
    <x v="86"/>
    <d v="2022-11-03T00:00:00"/>
    <x v="0"/>
  </r>
  <r>
    <x v="8"/>
    <d v="2022-11-03T00:00:00"/>
    <x v="0"/>
  </r>
  <r>
    <x v="10"/>
    <d v="2022-11-03T00:00:00"/>
    <x v="0"/>
  </r>
  <r>
    <x v="69"/>
    <d v="2022-11-03T00:00:00"/>
    <x v="0"/>
  </r>
  <r>
    <x v="27"/>
    <d v="2022-11-03T00:00:00"/>
    <x v="0"/>
  </r>
  <r>
    <x v="87"/>
    <d v="2022-11-03T00:00:00"/>
    <x v="0"/>
  </r>
  <r>
    <x v="88"/>
    <d v="2022-11-03T00:00:00"/>
    <x v="0"/>
  </r>
  <r>
    <x v="19"/>
    <d v="2022-11-03T00:00:00"/>
    <x v="0"/>
  </r>
  <r>
    <x v="9"/>
    <d v="2022-11-03T00:00:00"/>
    <x v="0"/>
  </r>
  <r>
    <x v="89"/>
    <d v="2022-11-03T00:00:00"/>
    <x v="0"/>
  </r>
  <r>
    <x v="23"/>
    <d v="2022-11-03T00:00:00"/>
    <x v="0"/>
  </r>
  <r>
    <x v="90"/>
    <d v="2022-11-03T00:00:00"/>
    <x v="0"/>
  </r>
  <r>
    <x v="91"/>
    <d v="2022-11-03T00:00:00"/>
    <x v="0"/>
  </r>
  <r>
    <x v="0"/>
    <d v="2022-11-03T00:00:00"/>
    <x v="0"/>
  </r>
  <r>
    <x v="31"/>
    <d v="2022-11-03T00:00:00"/>
    <x v="0"/>
  </r>
  <r>
    <x v="92"/>
    <d v="2022-11-03T00:00:00"/>
    <x v="0"/>
  </r>
  <r>
    <x v="33"/>
    <d v="2022-11-03T00:00:00"/>
    <x v="0"/>
  </r>
  <r>
    <x v="93"/>
    <d v="2022-11-03T00:00:00"/>
    <x v="0"/>
  </r>
  <r>
    <x v="34"/>
    <d v="2022-11-03T00:00:00"/>
    <x v="0"/>
  </r>
  <r>
    <x v="94"/>
    <d v="2022-11-03T00:00:00"/>
    <x v="0"/>
  </r>
  <r>
    <x v="95"/>
    <d v="2022-11-03T00:00:00"/>
    <x v="0"/>
  </r>
  <r>
    <x v="96"/>
    <d v="2022-11-03T00:00:00"/>
    <x v="0"/>
  </r>
  <r>
    <x v="59"/>
    <d v="2022-11-03T00:00:00"/>
    <x v="0"/>
  </r>
  <r>
    <x v="39"/>
    <d v="2022-11-03T00:00:00"/>
    <x v="0"/>
  </r>
  <r>
    <x v="97"/>
    <d v="2022-11-03T00:00:00"/>
    <x v="0"/>
  </r>
  <r>
    <x v="20"/>
    <d v="2022-11-03T00:00:00"/>
    <x v="0"/>
  </r>
  <r>
    <x v="57"/>
    <d v="2022-11-03T00:00:00"/>
    <x v="0"/>
  </r>
  <r>
    <x v="68"/>
    <d v="2022-11-03T00:00:00"/>
    <x v="0"/>
  </r>
  <r>
    <x v="54"/>
    <d v="2022-11-03T00:00:00"/>
    <x v="0"/>
  </r>
  <r>
    <x v="98"/>
    <d v="2022-11-03T00:00:00"/>
    <x v="0"/>
  </r>
  <r>
    <x v="99"/>
    <d v="2022-11-03T00:00:00"/>
    <x v="0"/>
  </r>
  <r>
    <x v="38"/>
    <d v="2022-11-03T00:00:00"/>
    <x v="0"/>
  </r>
  <r>
    <x v="18"/>
    <d v="2022-11-03T00:00:00"/>
    <x v="0"/>
  </r>
  <r>
    <x v="63"/>
    <d v="2022-11-03T00:00:00"/>
    <x v="0"/>
  </r>
  <r>
    <x v="29"/>
    <d v="2022-11-03T00:00:00"/>
    <x v="0"/>
  </r>
  <r>
    <x v="32"/>
    <d v="2022-11-03T00:00:00"/>
    <x v="0"/>
  </r>
  <r>
    <x v="50"/>
    <d v="2022-11-03T00:00:00"/>
    <x v="0"/>
  </r>
  <r>
    <x v="100"/>
    <d v="2022-11-03T00:00:00"/>
    <x v="0"/>
  </r>
  <r>
    <x v="101"/>
    <d v="2022-11-03T00:00:00"/>
    <x v="0"/>
  </r>
  <r>
    <x v="74"/>
    <d v="2022-11-03T00:00:00"/>
    <x v="0"/>
  </r>
  <r>
    <x v="102"/>
    <d v="2022-11-03T00:00:00"/>
    <x v="0"/>
  </r>
  <r>
    <x v="61"/>
    <d v="2022-11-03T00:00:00"/>
    <x v="0"/>
  </r>
  <r>
    <x v="103"/>
    <d v="2022-11-03T00:00:00"/>
    <x v="0"/>
  </r>
  <r>
    <x v="104"/>
    <d v="2022-11-03T00:00:00"/>
    <x v="0"/>
  </r>
  <r>
    <x v="64"/>
    <d v="2022-11-03T00:00:00"/>
    <x v="0"/>
  </r>
  <r>
    <x v="60"/>
    <d v="2022-11-03T00:00:00"/>
    <x v="0"/>
  </r>
  <r>
    <x v="67"/>
    <d v="2022-11-03T00:00:00"/>
    <x v="0"/>
  </r>
  <r>
    <x v="105"/>
    <d v="2022-11-03T00:00:00"/>
    <x v="0"/>
  </r>
  <r>
    <x v="81"/>
    <d v="2022-11-03T00:00:00"/>
    <x v="0"/>
  </r>
  <r>
    <x v="106"/>
    <d v="2022-11-03T00:00:00"/>
    <x v="0"/>
  </r>
  <r>
    <x v="24"/>
    <d v="2022-11-03T00:00:00"/>
    <x v="0"/>
  </r>
  <r>
    <x v="107"/>
    <d v="2022-11-03T00:00:00"/>
    <x v="0"/>
  </r>
  <r>
    <x v="108"/>
    <d v="2022-11-03T00:00:00"/>
    <x v="0"/>
  </r>
  <r>
    <x v="109"/>
    <d v="2022-11-03T00:00:00"/>
    <x v="0"/>
  </r>
  <r>
    <x v="110"/>
    <d v="2022-11-03T00:00:00"/>
    <x v="0"/>
  </r>
  <r>
    <x v="111"/>
    <d v="2022-11-03T00:00:00"/>
    <x v="0"/>
  </r>
  <r>
    <x v="44"/>
    <d v="2022-11-03T00:00:00"/>
    <x v="0"/>
  </r>
  <r>
    <x v="112"/>
    <d v="2022-11-03T00:00:00"/>
    <x v="0"/>
  </r>
  <r>
    <x v="75"/>
    <d v="2022-11-03T00:00:00"/>
    <x v="0"/>
  </r>
  <r>
    <x v="113"/>
    <d v="2022-11-03T00:00:00"/>
    <x v="0"/>
  </r>
  <r>
    <x v="114"/>
    <d v="2022-11-03T00:00:00"/>
    <x v="0"/>
  </r>
  <r>
    <x v="115"/>
    <d v="2022-11-03T00:00:00"/>
    <x v="0"/>
  </r>
  <r>
    <x v="16"/>
    <d v="2022-11-03T00:00:00"/>
    <x v="0"/>
  </r>
  <r>
    <x v="116"/>
    <d v="2022-11-03T00:00:00"/>
    <x v="0"/>
  </r>
  <r>
    <x v="117"/>
    <d v="2022-11-03T00:00:00"/>
    <x v="0"/>
  </r>
  <r>
    <x v="66"/>
    <d v="2022-11-03T00:00:00"/>
    <x v="0"/>
  </r>
  <r>
    <x v="118"/>
    <d v="2022-11-03T00:00:00"/>
    <x v="0"/>
  </r>
  <r>
    <x v="119"/>
    <d v="2022-11-03T00:00:00"/>
    <x v="0"/>
  </r>
  <r>
    <x v="120"/>
    <d v="2022-11-03T00:00:00"/>
    <x v="0"/>
  </r>
  <r>
    <x v="55"/>
    <d v="2022-11-03T00:00:00"/>
    <x v="0"/>
  </r>
  <r>
    <x v="121"/>
    <d v="2022-11-03T00:00:00"/>
    <x v="0"/>
  </r>
  <r>
    <x v="122"/>
    <d v="2022-11-03T00:00:00"/>
    <x v="0"/>
  </r>
  <r>
    <x v="123"/>
    <d v="2022-11-03T00:00:00"/>
    <x v="0"/>
  </r>
  <r>
    <x v="124"/>
    <d v="2022-11-03T00:00:00"/>
    <x v="0"/>
  </r>
  <r>
    <x v="56"/>
    <d v="2022-11-03T00:00:00"/>
    <x v="0"/>
  </r>
  <r>
    <x v="125"/>
    <d v="2022-11-03T00:00:00"/>
    <x v="0"/>
  </r>
  <r>
    <x v="126"/>
    <d v="2022-11-03T00:00:00"/>
    <x v="0"/>
  </r>
  <r>
    <x v="15"/>
    <d v="2022-11-04T00:00:00"/>
    <x v="0"/>
  </r>
  <r>
    <x v="127"/>
    <d v="2022-11-04T00:00:00"/>
    <x v="0"/>
  </r>
  <r>
    <x v="4"/>
    <d v="2022-11-04T00:00:00"/>
    <x v="0"/>
  </r>
  <r>
    <x v="128"/>
    <d v="2022-11-04T00:00:00"/>
    <x v="0"/>
  </r>
  <r>
    <x v="1"/>
    <d v="2022-11-04T00:00:00"/>
    <x v="0"/>
  </r>
  <r>
    <x v="7"/>
    <d v="2022-11-04T00:00:00"/>
    <x v="0"/>
  </r>
  <r>
    <x v="129"/>
    <d v="2022-11-04T00:00:00"/>
    <x v="0"/>
  </r>
  <r>
    <x v="83"/>
    <d v="2022-11-04T00:00:00"/>
    <x v="0"/>
  </r>
  <r>
    <x v="25"/>
    <d v="2022-11-04T00:00:00"/>
    <x v="0"/>
  </r>
  <r>
    <x v="84"/>
    <d v="2022-11-04T00:00:00"/>
    <x v="0"/>
  </r>
  <r>
    <x v="85"/>
    <d v="2022-11-04T00:00:00"/>
    <x v="0"/>
  </r>
  <r>
    <x v="130"/>
    <d v="2022-11-04T00:00:00"/>
    <x v="0"/>
  </r>
  <r>
    <x v="131"/>
    <d v="2022-11-04T00:00:00"/>
    <x v="0"/>
  </r>
  <r>
    <x v="58"/>
    <d v="2022-11-04T00:00:00"/>
    <x v="0"/>
  </r>
  <r>
    <x v="87"/>
    <d v="2022-11-04T00:00:00"/>
    <x v="0"/>
  </r>
  <r>
    <x v="132"/>
    <d v="2022-11-04T00:00:00"/>
    <x v="0"/>
  </r>
  <r>
    <x v="133"/>
    <d v="2022-11-04T00:00:00"/>
    <x v="0"/>
  </r>
  <r>
    <x v="5"/>
    <d v="2022-11-04T00:00:00"/>
    <x v="0"/>
  </r>
  <r>
    <x v="6"/>
    <d v="2022-11-04T00:00:00"/>
    <x v="0"/>
  </r>
  <r>
    <x v="3"/>
    <d v="2022-11-04T00:00:00"/>
    <x v="0"/>
  </r>
  <r>
    <x v="134"/>
    <d v="2022-11-04T00:00:00"/>
    <x v="0"/>
  </r>
  <r>
    <x v="8"/>
    <d v="2022-11-04T00:00:00"/>
    <x v="0"/>
  </r>
  <r>
    <x v="9"/>
    <d v="2022-11-04T00:00:00"/>
    <x v="0"/>
  </r>
  <r>
    <x v="19"/>
    <d v="2022-11-04T00:00:00"/>
    <x v="0"/>
  </r>
  <r>
    <x v="12"/>
    <d v="2022-11-04T00:00:00"/>
    <x v="0"/>
  </r>
  <r>
    <x v="16"/>
    <d v="2022-11-04T00:00:00"/>
    <x v="0"/>
  </r>
  <r>
    <x v="41"/>
    <d v="2022-11-04T00:00:00"/>
    <x v="0"/>
  </r>
  <r>
    <x v="135"/>
    <d v="2022-11-04T00:00:00"/>
    <x v="0"/>
  </r>
  <r>
    <x v="136"/>
    <d v="2022-11-04T00:00:00"/>
    <x v="0"/>
  </r>
  <r>
    <x v="10"/>
    <d v="2022-11-04T00:00:00"/>
    <x v="0"/>
  </r>
  <r>
    <x v="93"/>
    <d v="2022-11-04T00:00:00"/>
    <x v="0"/>
  </r>
  <r>
    <x v="137"/>
    <d v="2022-11-04T00:00:00"/>
    <x v="0"/>
  </r>
  <r>
    <x v="138"/>
    <d v="2022-11-04T00:00:00"/>
    <x v="0"/>
  </r>
  <r>
    <x v="139"/>
    <d v="2022-11-04T00:00:00"/>
    <x v="0"/>
  </r>
  <r>
    <x v="125"/>
    <d v="2022-11-04T00:00:00"/>
    <x v="0"/>
  </r>
  <r>
    <x v="140"/>
    <d v="2022-11-04T00:00:00"/>
    <x v="0"/>
  </r>
  <r>
    <x v="53"/>
    <d v="2022-11-04T00:00:00"/>
    <x v="0"/>
  </r>
  <r>
    <x v="124"/>
    <d v="2022-11-04T00:00:00"/>
    <x v="0"/>
  </r>
  <r>
    <x v="31"/>
    <d v="2022-11-04T00:00:00"/>
    <x v="0"/>
  </r>
  <r>
    <x v="141"/>
    <d v="2022-11-04T00:00:00"/>
    <x v="0"/>
  </r>
  <r>
    <x v="64"/>
    <d v="2022-11-04T00:00:00"/>
    <x v="0"/>
  </r>
  <r>
    <x v="142"/>
    <d v="2022-11-04T00:00:00"/>
    <x v="0"/>
  </r>
  <r>
    <x v="48"/>
    <d v="2022-11-04T00:00:00"/>
    <x v="0"/>
  </r>
  <r>
    <x v="143"/>
    <d v="2022-11-04T00:00:00"/>
    <x v="0"/>
  </r>
  <r>
    <x v="144"/>
    <d v="2022-11-04T00:00:00"/>
    <x v="0"/>
  </r>
  <r>
    <x v="34"/>
    <d v="2022-11-04T00:00:00"/>
    <x v="0"/>
  </r>
  <r>
    <x v="11"/>
    <d v="2022-11-04T00:00:00"/>
    <x v="0"/>
  </r>
  <r>
    <x v="145"/>
    <d v="2022-11-04T00:00:00"/>
    <x v="0"/>
  </r>
  <r>
    <x v="146"/>
    <d v="2022-11-04T00:00:00"/>
    <x v="0"/>
  </r>
  <r>
    <x v="14"/>
    <d v="2022-11-04T00:00:00"/>
    <x v="0"/>
  </r>
  <r>
    <x v="147"/>
    <d v="2022-11-04T00:00:00"/>
    <x v="0"/>
  </r>
  <r>
    <x v="18"/>
    <d v="2022-11-04T00:00:00"/>
    <x v="0"/>
  </r>
  <r>
    <x v="148"/>
    <d v="2022-11-04T00:00:00"/>
    <x v="0"/>
  </r>
  <r>
    <x v="149"/>
    <d v="2022-11-04T00:00:00"/>
    <x v="0"/>
  </r>
  <r>
    <x v="150"/>
    <d v="2022-11-04T00:00:00"/>
    <x v="0"/>
  </r>
  <r>
    <x v="151"/>
    <d v="2022-11-04T00:00:00"/>
    <x v="0"/>
  </r>
  <r>
    <x v="152"/>
    <d v="2022-11-04T00:00:00"/>
    <x v="0"/>
  </r>
  <r>
    <x v="153"/>
    <d v="2022-11-04T00:00:00"/>
    <x v="0"/>
  </r>
  <r>
    <x v="33"/>
    <d v="2022-11-04T00:00:00"/>
    <x v="0"/>
  </r>
  <r>
    <x v="154"/>
    <d v="2022-11-04T00:00:00"/>
    <x v="0"/>
  </r>
  <r>
    <x v="155"/>
    <d v="2022-11-04T00:00:00"/>
    <x v="0"/>
  </r>
  <r>
    <x v="156"/>
    <d v="2022-11-04T00:00:00"/>
    <x v="0"/>
  </r>
  <r>
    <x v="157"/>
    <d v="2022-11-04T00:00:00"/>
    <x v="0"/>
  </r>
  <r>
    <x v="158"/>
    <d v="2022-11-04T00:00:00"/>
    <x v="0"/>
  </r>
  <r>
    <x v="159"/>
    <d v="2022-11-04T00:00:00"/>
    <x v="0"/>
  </r>
  <r>
    <x v="160"/>
    <d v="2022-11-04T00:00:00"/>
    <x v="0"/>
  </r>
  <r>
    <x v="161"/>
    <d v="2022-11-04T00:00:00"/>
    <x v="0"/>
  </r>
  <r>
    <x v="162"/>
    <d v="2022-11-04T00:00:00"/>
    <x v="0"/>
  </r>
  <r>
    <x v="163"/>
    <d v="2022-11-04T00:00:00"/>
    <x v="0"/>
  </r>
  <r>
    <x v="46"/>
    <d v="2022-11-04T00:00:00"/>
    <x v="0"/>
  </r>
  <r>
    <x v="20"/>
    <d v="2022-11-04T00:00:00"/>
    <x v="0"/>
  </r>
  <r>
    <x v="79"/>
    <d v="2022-11-04T00:00:00"/>
    <x v="0"/>
  </r>
  <r>
    <x v="74"/>
    <d v="2022-11-04T00:00:00"/>
    <x v="0"/>
  </r>
  <r>
    <x v="164"/>
    <d v="2022-11-04T00:00:00"/>
    <x v="0"/>
  </r>
  <r>
    <x v="165"/>
    <d v="2022-11-04T00:00:00"/>
    <x v="0"/>
  </r>
  <r>
    <x v="166"/>
    <d v="2022-11-04T00:00:00"/>
    <x v="0"/>
  </r>
  <r>
    <x v="167"/>
    <d v="2022-11-04T00:00:00"/>
    <x v="0"/>
  </r>
  <r>
    <x v="32"/>
    <d v="2022-11-04T00:00:00"/>
    <x v="0"/>
  </r>
  <r>
    <x v="168"/>
    <d v="2022-11-04T00:00:00"/>
    <x v="0"/>
  </r>
  <r>
    <x v="96"/>
    <d v="2022-11-04T00:00:00"/>
    <x v="0"/>
  </r>
  <r>
    <x v="44"/>
    <d v="2022-11-04T00:00:00"/>
    <x v="0"/>
  </r>
  <r>
    <x v="37"/>
    <d v="2022-11-04T00:00:00"/>
    <x v="0"/>
  </r>
  <r>
    <x v="59"/>
    <d v="2022-11-04T00:00:00"/>
    <x v="0"/>
  </r>
  <r>
    <x v="169"/>
    <d v="2022-11-04T00:00:00"/>
    <x v="0"/>
  </r>
  <r>
    <x v="170"/>
    <d v="2022-11-04T00:00:00"/>
    <x v="0"/>
  </r>
  <r>
    <x v="171"/>
    <d v="2022-11-04T00:00:00"/>
    <x v="0"/>
  </r>
  <r>
    <x v="113"/>
    <d v="2022-11-04T00:00:00"/>
    <x v="0"/>
  </r>
  <r>
    <x v="114"/>
    <d v="2022-11-04T00:00:00"/>
    <x v="0"/>
  </r>
  <r>
    <x v="172"/>
    <d v="2022-11-04T00:00:00"/>
    <x v="0"/>
  </r>
  <r>
    <x v="173"/>
    <d v="2022-11-04T00:00:00"/>
    <x v="0"/>
  </r>
  <r>
    <x v="174"/>
    <d v="2022-11-04T00:00:00"/>
    <x v="0"/>
  </r>
  <r>
    <x v="175"/>
    <d v="2022-11-04T00:00:00"/>
    <x v="0"/>
  </r>
  <r>
    <x v="66"/>
    <d v="2022-11-04T00:00:00"/>
    <x v="0"/>
  </r>
  <r>
    <x v="43"/>
    <d v="2022-11-04T00:00:00"/>
    <x v="0"/>
  </r>
  <r>
    <x v="176"/>
    <d v="2022-11-04T00:00:00"/>
    <x v="0"/>
  </r>
  <r>
    <x v="177"/>
    <d v="2022-11-04T00:00:00"/>
    <x v="0"/>
  </r>
  <r>
    <x v="178"/>
    <d v="2022-11-04T00:00:00"/>
    <x v="0"/>
  </r>
  <r>
    <x v="179"/>
    <d v="2022-11-04T00:00:00"/>
    <x v="0"/>
  </r>
  <r>
    <x v="92"/>
    <d v="2022-11-04T00:00:00"/>
    <x v="0"/>
  </r>
  <r>
    <x v="180"/>
    <d v="2022-11-04T00:00:00"/>
    <x v="0"/>
  </r>
  <r>
    <x v="38"/>
    <d v="2022-11-04T00:00:00"/>
    <x v="0"/>
  </r>
  <r>
    <x v="0"/>
    <d v="2022-11-04T00:00:00"/>
    <x v="0"/>
  </r>
  <r>
    <x v="82"/>
    <d v="2022-11-04T00:00:00"/>
    <x v="0"/>
  </r>
  <r>
    <x v="181"/>
    <d v="2022-11-04T00:00:00"/>
    <x v="0"/>
  </r>
  <r>
    <x v="105"/>
    <d v="2022-11-04T00:00:00"/>
    <x v="0"/>
  </r>
  <r>
    <x v="80"/>
    <d v="2022-11-04T00:00:00"/>
    <x v="0"/>
  </r>
  <r>
    <x v="182"/>
    <d v="2022-11-04T00:00:00"/>
    <x v="0"/>
  </r>
  <r>
    <x v="42"/>
    <d v="2022-11-04T00:00:00"/>
    <x v="0"/>
  </r>
  <r>
    <x v="183"/>
    <d v="2022-11-04T00:00:00"/>
    <x v="0"/>
  </r>
  <r>
    <x v="184"/>
    <d v="2022-11-04T00:00:00"/>
    <x v="0"/>
  </r>
  <r>
    <x v="81"/>
    <d v="2022-11-04T00:00:00"/>
    <x v="0"/>
  </r>
  <r>
    <x v="155"/>
    <d v="2022-11-07T00:00:00"/>
    <x v="0"/>
  </r>
  <r>
    <x v="130"/>
    <d v="2022-11-07T00:00:00"/>
    <x v="0"/>
  </r>
  <r>
    <x v="1"/>
    <d v="2022-11-07T00:00:00"/>
    <x v="0"/>
  </r>
  <r>
    <x v="2"/>
    <d v="2022-11-07T00:00:00"/>
    <x v="0"/>
  </r>
  <r>
    <x v="5"/>
    <d v="2022-11-07T00:00:00"/>
    <x v="0"/>
  </r>
  <r>
    <x v="6"/>
    <d v="2022-11-07T00:00:00"/>
    <x v="0"/>
  </r>
  <r>
    <x v="139"/>
    <d v="2022-11-07T00:00:00"/>
    <x v="0"/>
  </r>
  <r>
    <x v="9"/>
    <d v="2022-11-07T00:00:00"/>
    <x v="0"/>
  </r>
  <r>
    <x v="185"/>
    <d v="2022-11-07T00:00:00"/>
    <x v="0"/>
  </r>
  <r>
    <x v="186"/>
    <d v="2022-11-07T00:00:00"/>
    <x v="0"/>
  </r>
  <r>
    <x v="44"/>
    <d v="2022-11-07T00:00:00"/>
    <x v="0"/>
  </r>
  <r>
    <x v="151"/>
    <d v="2022-11-07T00:00:00"/>
    <x v="0"/>
  </r>
  <r>
    <x v="187"/>
    <d v="2022-11-07T00:00:00"/>
    <x v="0"/>
  </r>
  <r>
    <x v="188"/>
    <d v="2022-11-07T00:00:00"/>
    <x v="0"/>
  </r>
  <r>
    <x v="189"/>
    <d v="2022-11-07T00:00:00"/>
    <x v="0"/>
  </r>
  <r>
    <x v="148"/>
    <d v="2022-11-07T00:00:00"/>
    <x v="0"/>
  </r>
  <r>
    <x v="190"/>
    <d v="2022-11-07T00:00:00"/>
    <x v="0"/>
  </r>
  <r>
    <x v="138"/>
    <d v="2022-11-07T00:00:00"/>
    <x v="0"/>
  </r>
  <r>
    <x v="191"/>
    <d v="2022-11-07T00:00:00"/>
    <x v="0"/>
  </r>
  <r>
    <x v="192"/>
    <d v="2022-11-07T00:00:00"/>
    <x v="0"/>
  </r>
  <r>
    <x v="19"/>
    <d v="2022-11-07T00:00:00"/>
    <x v="0"/>
  </r>
  <r>
    <x v="125"/>
    <d v="2022-11-07T00:00:00"/>
    <x v="0"/>
  </r>
  <r>
    <x v="13"/>
    <d v="2022-11-07T00:00:00"/>
    <x v="0"/>
  </r>
  <r>
    <x v="193"/>
    <d v="2022-11-07T00:00:00"/>
    <x v="0"/>
  </r>
  <r>
    <x v="40"/>
    <d v="2022-11-07T00:00:00"/>
    <x v="0"/>
  </r>
  <r>
    <x v="20"/>
    <d v="2022-11-07T00:00:00"/>
    <x v="0"/>
  </r>
  <r>
    <x v="7"/>
    <d v="2022-11-07T00:00:00"/>
    <x v="0"/>
  </r>
  <r>
    <x v="153"/>
    <d v="2022-11-07T00:00:00"/>
    <x v="0"/>
  </r>
  <r>
    <x v="194"/>
    <d v="2022-11-07T00:00:00"/>
    <x v="0"/>
  </r>
  <r>
    <x v="24"/>
    <d v="2022-11-07T00:00:00"/>
    <x v="0"/>
  </r>
  <r>
    <x v="195"/>
    <d v="2022-11-07T00:00:00"/>
    <x v="0"/>
  </r>
  <r>
    <x v="31"/>
    <d v="2022-11-07T00:00:00"/>
    <x v="0"/>
  </r>
  <r>
    <x v="124"/>
    <d v="2022-11-07T00:00:00"/>
    <x v="0"/>
  </r>
  <r>
    <x v="196"/>
    <d v="2022-11-07T00:00:00"/>
    <x v="0"/>
  </r>
  <r>
    <x v="43"/>
    <d v="2022-11-07T00:00:00"/>
    <x v="0"/>
  </r>
  <r>
    <x v="197"/>
    <d v="2022-11-07T00:00:00"/>
    <x v="0"/>
  </r>
  <r>
    <x v="48"/>
    <d v="2022-11-07T00:00:00"/>
    <x v="0"/>
  </r>
  <r>
    <x v="198"/>
    <d v="2022-11-07T00:00:00"/>
    <x v="0"/>
  </r>
  <r>
    <x v="38"/>
    <d v="2022-11-07T00:00:00"/>
    <x v="0"/>
  </r>
  <r>
    <x v="162"/>
    <d v="2022-11-07T00:00:00"/>
    <x v="0"/>
  </r>
  <r>
    <x v="62"/>
    <d v="2022-11-07T00:00:00"/>
    <x v="0"/>
  </r>
  <r>
    <x v="11"/>
    <d v="2022-11-07T00:00:00"/>
    <x v="0"/>
  </r>
  <r>
    <x v="173"/>
    <d v="2022-11-07T00:00:00"/>
    <x v="0"/>
  </r>
  <r>
    <x v="79"/>
    <d v="2022-11-07T00:00:00"/>
    <x v="0"/>
  </r>
  <r>
    <x v="93"/>
    <d v="2022-11-07T00:00:00"/>
    <x v="0"/>
  </r>
  <r>
    <x v="54"/>
    <d v="2022-11-07T00:00:00"/>
    <x v="0"/>
  </r>
  <r>
    <x v="199"/>
    <d v="2022-11-07T00:00:00"/>
    <x v="0"/>
  </r>
  <r>
    <x v="200"/>
    <d v="2022-11-07T00:00:00"/>
    <x v="0"/>
  </r>
  <r>
    <x v="201"/>
    <d v="2022-11-07T00:00:00"/>
    <x v="0"/>
  </r>
  <r>
    <x v="87"/>
    <d v="2022-11-07T00:00:00"/>
    <x v="0"/>
  </r>
  <r>
    <x v="175"/>
    <d v="2022-11-07T00:00:00"/>
    <x v="0"/>
  </r>
  <r>
    <x v="202"/>
    <d v="2022-11-07T00:00:00"/>
    <x v="0"/>
  </r>
  <r>
    <x v="90"/>
    <d v="2022-11-07T00:00:00"/>
    <x v="0"/>
  </r>
  <r>
    <x v="92"/>
    <d v="2022-11-07T00:00:00"/>
    <x v="0"/>
  </r>
  <r>
    <x v="64"/>
    <d v="2022-11-07T00:00:00"/>
    <x v="0"/>
  </r>
  <r>
    <x v="73"/>
    <d v="2022-11-07T00:00:00"/>
    <x v="0"/>
  </r>
  <r>
    <x v="203"/>
    <d v="2022-11-07T00:00:00"/>
    <x v="0"/>
  </r>
  <r>
    <x v="154"/>
    <d v="2022-11-07T00:00:00"/>
    <x v="0"/>
  </r>
  <r>
    <x v="69"/>
    <d v="2022-11-07T00:00:00"/>
    <x v="0"/>
  </r>
  <r>
    <x v="204"/>
    <d v="2022-11-07T00:00:00"/>
    <x v="0"/>
  </r>
  <r>
    <x v="16"/>
    <d v="2022-11-07T00:00:00"/>
    <x v="0"/>
  </r>
  <r>
    <x v="71"/>
    <d v="2022-11-07T00:00:00"/>
    <x v="0"/>
  </r>
  <r>
    <x v="74"/>
    <d v="2022-11-07T00:00:00"/>
    <x v="0"/>
  </r>
  <r>
    <x v="205"/>
    <d v="2022-11-07T00:00:00"/>
    <x v="0"/>
  </r>
  <r>
    <x v="206"/>
    <d v="2022-11-07T00:00:00"/>
    <x v="0"/>
  </r>
  <r>
    <x v="207"/>
    <d v="2022-11-07T00:00:00"/>
    <x v="0"/>
  </r>
  <r>
    <x v="32"/>
    <d v="2022-11-07T00:00:00"/>
    <x v="0"/>
  </r>
  <r>
    <x v="169"/>
    <d v="2022-11-07T00:00:00"/>
    <x v="0"/>
  </r>
  <r>
    <x v="143"/>
    <d v="2022-11-07T00:00:00"/>
    <x v="0"/>
  </r>
  <r>
    <x v="208"/>
    <d v="2022-11-07T00:00:00"/>
    <x v="0"/>
  </r>
  <r>
    <x v="181"/>
    <d v="2022-11-07T00:00:00"/>
    <x v="0"/>
  </r>
  <r>
    <x v="209"/>
    <d v="2022-11-07T00:00:00"/>
    <x v="0"/>
  </r>
  <r>
    <x v="210"/>
    <d v="2022-11-07T00:00:00"/>
    <x v="0"/>
  </r>
  <r>
    <x v="211"/>
    <d v="2022-11-07T00:00:00"/>
    <x v="0"/>
  </r>
  <r>
    <x v="96"/>
    <d v="2022-11-07T00:00:00"/>
    <x v="0"/>
  </r>
  <r>
    <x v="184"/>
    <d v="2022-11-07T00:00:00"/>
    <x v="0"/>
  </r>
  <r>
    <x v="80"/>
    <d v="2022-11-07T00:00:00"/>
    <x v="0"/>
  </r>
  <r>
    <x v="212"/>
    <d v="2022-11-07T00:00:00"/>
    <x v="0"/>
  </r>
  <r>
    <x v="56"/>
    <d v="2022-11-07T00:00:00"/>
    <x v="0"/>
  </r>
  <r>
    <x v="128"/>
    <d v="2022-11-09T00:00:00"/>
    <x v="0"/>
  </r>
  <r>
    <x v="213"/>
    <d v="2022-11-09T00:00:00"/>
    <x v="0"/>
  </r>
  <r>
    <x v="214"/>
    <d v="2022-11-09T00:00:00"/>
    <x v="0"/>
  </r>
  <r>
    <x v="130"/>
    <d v="2022-11-09T00:00:00"/>
    <x v="0"/>
  </r>
  <r>
    <x v="5"/>
    <d v="2022-11-09T00:00:00"/>
    <x v="0"/>
  </r>
  <r>
    <x v="4"/>
    <d v="2022-11-09T00:00:00"/>
    <x v="0"/>
  </r>
  <r>
    <x v="134"/>
    <d v="2022-11-09T00:00:00"/>
    <x v="0"/>
  </r>
  <r>
    <x v="131"/>
    <d v="2022-11-09T00:00:00"/>
    <x v="0"/>
  </r>
  <r>
    <x v="1"/>
    <d v="2022-11-09T00:00:00"/>
    <x v="0"/>
  </r>
  <r>
    <x v="215"/>
    <d v="2022-11-09T00:00:00"/>
    <x v="0"/>
  </r>
  <r>
    <x v="2"/>
    <d v="2022-11-09T00:00:00"/>
    <x v="0"/>
  </r>
  <r>
    <x v="76"/>
    <d v="2022-11-09T00:00:00"/>
    <x v="0"/>
  </r>
  <r>
    <x v="44"/>
    <d v="2022-11-09T00:00:00"/>
    <x v="0"/>
  </r>
  <r>
    <x v="170"/>
    <d v="2022-11-09T00:00:00"/>
    <x v="0"/>
  </r>
  <r>
    <x v="216"/>
    <d v="2022-11-09T00:00:00"/>
    <x v="0"/>
  </r>
  <r>
    <x v="217"/>
    <d v="2022-11-09T00:00:00"/>
    <x v="0"/>
  </r>
  <r>
    <x v="9"/>
    <d v="2022-11-09T00:00:00"/>
    <x v="0"/>
  </r>
  <r>
    <x v="57"/>
    <d v="2022-11-09T00:00:00"/>
    <x v="0"/>
  </r>
  <r>
    <x v="48"/>
    <d v="2022-11-09T00:00:00"/>
    <x v="0"/>
  </r>
  <r>
    <x v="195"/>
    <d v="2022-11-09T00:00:00"/>
    <x v="0"/>
  </r>
  <r>
    <x v="218"/>
    <d v="2022-11-09T00:00:00"/>
    <x v="0"/>
  </r>
  <r>
    <x v="219"/>
    <d v="2022-11-09T00:00:00"/>
    <x v="0"/>
  </r>
  <r>
    <x v="220"/>
    <d v="2022-11-09T00:00:00"/>
    <x v="0"/>
  </r>
  <r>
    <x v="221"/>
    <d v="2022-11-09T00:00:00"/>
    <x v="0"/>
  </r>
  <r>
    <x v="222"/>
    <d v="2022-11-09T00:00:00"/>
    <x v="0"/>
  </r>
  <r>
    <x v="27"/>
    <d v="2022-11-09T00:00:00"/>
    <x v="0"/>
  </r>
  <r>
    <x v="223"/>
    <d v="2022-11-09T00:00:00"/>
    <x v="0"/>
  </r>
  <r>
    <x v="224"/>
    <d v="2022-11-09T00:00:00"/>
    <x v="0"/>
  </r>
  <r>
    <x v="225"/>
    <d v="2022-11-09T00:00:00"/>
    <x v="0"/>
  </r>
  <r>
    <x v="226"/>
    <d v="2022-11-09T00:00:00"/>
    <x v="0"/>
  </r>
  <r>
    <x v="227"/>
    <d v="2022-11-09T00:00:00"/>
    <x v="0"/>
  </r>
  <r>
    <x v="151"/>
    <d v="2022-11-09T00:00:00"/>
    <x v="0"/>
  </r>
  <r>
    <x v="150"/>
    <d v="2022-11-09T00:00:00"/>
    <x v="0"/>
  </r>
  <r>
    <x v="228"/>
    <d v="2022-11-09T00:00:00"/>
    <x v="0"/>
  </r>
  <r>
    <x v="74"/>
    <d v="2022-11-09T00:00:00"/>
    <x v="0"/>
  </r>
  <r>
    <x v="194"/>
    <d v="2022-11-09T00:00:00"/>
    <x v="0"/>
  </r>
  <r>
    <x v="37"/>
    <d v="2022-11-09T00:00:00"/>
    <x v="0"/>
  </r>
  <r>
    <x v="192"/>
    <d v="2022-11-09T00:00:00"/>
    <x v="0"/>
  </r>
  <r>
    <x v="173"/>
    <d v="2022-11-09T00:00:00"/>
    <x v="0"/>
  </r>
  <r>
    <x v="12"/>
    <d v="2022-11-09T00:00:00"/>
    <x v="0"/>
  </r>
  <r>
    <x v="97"/>
    <d v="2022-11-09T00:00:00"/>
    <x v="0"/>
  </r>
  <r>
    <x v="60"/>
    <d v="2022-11-09T00:00:00"/>
    <x v="0"/>
  </r>
  <r>
    <x v="26"/>
    <d v="2022-11-09T00:00:00"/>
    <x v="0"/>
  </r>
  <r>
    <x v="87"/>
    <d v="2022-11-09T00:00:00"/>
    <x v="0"/>
  </r>
  <r>
    <x v="65"/>
    <d v="2022-11-09T00:00:00"/>
    <x v="0"/>
  </r>
  <r>
    <x v="59"/>
    <d v="2022-11-09T00:00:00"/>
    <x v="0"/>
  </r>
  <r>
    <x v="25"/>
    <d v="2022-11-09T00:00:00"/>
    <x v="0"/>
  </r>
  <r>
    <x v="229"/>
    <d v="2022-11-09T00:00:00"/>
    <x v="0"/>
  </r>
  <r>
    <x v="13"/>
    <d v="2022-11-09T00:00:00"/>
    <x v="0"/>
  </r>
  <r>
    <x v="230"/>
    <d v="2022-11-09T00:00:00"/>
    <x v="0"/>
  </r>
  <r>
    <x v="188"/>
    <d v="2022-11-09T00:00:00"/>
    <x v="0"/>
  </r>
  <r>
    <x v="11"/>
    <d v="2022-11-09T00:00:00"/>
    <x v="0"/>
  </r>
  <r>
    <x v="88"/>
    <d v="2022-11-09T00:00:00"/>
    <x v="0"/>
  </r>
  <r>
    <x v="10"/>
    <d v="2022-11-09T00:00:00"/>
    <x v="0"/>
  </r>
  <r>
    <x v="53"/>
    <d v="2022-11-09T00:00:00"/>
    <x v="0"/>
  </r>
  <r>
    <x v="153"/>
    <d v="2022-11-09T00:00:00"/>
    <x v="0"/>
  </r>
  <r>
    <x v="124"/>
    <d v="2022-11-09T00:00:00"/>
    <x v="0"/>
  </r>
  <r>
    <x v="159"/>
    <d v="2022-11-09T00:00:00"/>
    <x v="0"/>
  </r>
  <r>
    <x v="158"/>
    <d v="2022-11-09T00:00:00"/>
    <x v="0"/>
  </r>
  <r>
    <x v="16"/>
    <d v="2022-11-09T00:00:00"/>
    <x v="0"/>
  </r>
  <r>
    <x v="231"/>
    <d v="2022-11-09T00:00:00"/>
    <x v="0"/>
  </r>
  <r>
    <x v="232"/>
    <d v="2022-11-09T00:00:00"/>
    <x v="0"/>
  </r>
  <r>
    <x v="233"/>
    <d v="2022-11-09T00:00:00"/>
    <x v="0"/>
  </r>
  <r>
    <x v="61"/>
    <d v="2022-11-09T00:00:00"/>
    <x v="0"/>
  </r>
  <r>
    <x v="20"/>
    <d v="2022-11-09T00:00:00"/>
    <x v="0"/>
  </r>
  <r>
    <x v="197"/>
    <d v="2022-11-09T00:00:00"/>
    <x v="0"/>
  </r>
  <r>
    <x v="33"/>
    <d v="2022-11-09T00:00:00"/>
    <x v="0"/>
  </r>
  <r>
    <x v="29"/>
    <d v="2022-11-09T00:00:00"/>
    <x v="0"/>
  </r>
  <r>
    <x v="234"/>
    <d v="2022-11-09T00:00:00"/>
    <x v="0"/>
  </r>
  <r>
    <x v="172"/>
    <d v="2022-11-09T00:00:00"/>
    <x v="0"/>
  </r>
  <r>
    <x v="79"/>
    <d v="2022-11-09T00:00:00"/>
    <x v="0"/>
  </r>
  <r>
    <x v="92"/>
    <d v="2022-11-09T00:00:00"/>
    <x v="0"/>
  </r>
  <r>
    <x v="154"/>
    <d v="2022-11-09T00:00:00"/>
    <x v="0"/>
  </r>
  <r>
    <x v="190"/>
    <d v="2022-11-09T00:00:00"/>
    <x v="0"/>
  </r>
  <r>
    <x v="54"/>
    <d v="2022-11-09T00:00:00"/>
    <x v="0"/>
  </r>
  <r>
    <x v="64"/>
    <d v="2022-11-09T00:00:00"/>
    <x v="0"/>
  </r>
  <r>
    <x v="23"/>
    <d v="2022-11-09T00:00:00"/>
    <x v="0"/>
  </r>
  <r>
    <x v="165"/>
    <d v="2022-11-09T00:00:00"/>
    <x v="0"/>
  </r>
  <r>
    <x v="235"/>
    <d v="2022-11-09T00:00:00"/>
    <x v="0"/>
  </r>
  <r>
    <x v="236"/>
    <d v="2022-11-09T00:00:00"/>
    <x v="0"/>
  </r>
  <r>
    <x v="28"/>
    <d v="2022-11-09T00:00:00"/>
    <x v="0"/>
  </r>
  <r>
    <x v="178"/>
    <d v="2022-11-09T00:00:00"/>
    <x v="0"/>
  </r>
  <r>
    <x v="237"/>
    <d v="2022-11-09T00:00:00"/>
    <x v="0"/>
  </r>
  <r>
    <x v="187"/>
    <d v="2022-11-09T00:00:00"/>
    <x v="0"/>
  </r>
  <r>
    <x v="201"/>
    <d v="2022-11-09T00:00:00"/>
    <x v="0"/>
  </r>
  <r>
    <x v="102"/>
    <d v="2022-11-09T00:00:00"/>
    <x v="0"/>
  </r>
  <r>
    <x v="67"/>
    <d v="2022-11-09T00:00:00"/>
    <x v="0"/>
  </r>
  <r>
    <x v="66"/>
    <d v="2022-11-09T00:00:00"/>
    <x v="0"/>
  </r>
  <r>
    <x v="238"/>
    <d v="2022-11-09T00:00:00"/>
    <x v="0"/>
  </r>
  <r>
    <x v="210"/>
    <d v="2022-11-09T00:00:00"/>
    <x v="0"/>
  </r>
  <r>
    <x v="208"/>
    <d v="2022-11-09T00:00:00"/>
    <x v="0"/>
  </r>
  <r>
    <x v="239"/>
    <d v="2022-11-09T00:00:00"/>
    <x v="0"/>
  </r>
  <r>
    <x v="63"/>
    <d v="2022-11-09T00:00:00"/>
    <x v="0"/>
  </r>
  <r>
    <x v="240"/>
    <d v="2022-11-09T00:00:00"/>
    <x v="0"/>
  </r>
  <r>
    <x v="191"/>
    <d v="2022-11-09T00:00:00"/>
    <x v="0"/>
  </r>
  <r>
    <x v="198"/>
    <d v="2022-11-09T00:00:00"/>
    <x v="0"/>
  </r>
  <r>
    <x v="38"/>
    <d v="2022-11-09T00:00:00"/>
    <x v="0"/>
  </r>
  <r>
    <x v="241"/>
    <d v="2022-11-09T00:00:00"/>
    <x v="0"/>
  </r>
  <r>
    <x v="242"/>
    <d v="2022-11-09T00:00:00"/>
    <x v="0"/>
  </r>
  <r>
    <x v="207"/>
    <d v="2022-11-09T00:00:00"/>
    <x v="0"/>
  </r>
  <r>
    <x v="108"/>
    <d v="2022-11-09T00:00:00"/>
    <x v="0"/>
  </r>
  <r>
    <x v="71"/>
    <d v="2022-11-09T00:00:00"/>
    <x v="0"/>
  </r>
  <r>
    <x v="243"/>
    <d v="2022-11-09T00:00:00"/>
    <x v="0"/>
  </r>
  <r>
    <x v="72"/>
    <d v="2022-11-09T00:00:00"/>
    <x v="0"/>
  </r>
  <r>
    <x v="117"/>
    <d v="2022-11-09T00:00:00"/>
    <x v="0"/>
  </r>
  <r>
    <x v="244"/>
    <d v="2022-11-09T00:00:00"/>
    <x v="0"/>
  </r>
  <r>
    <x v="209"/>
    <d v="2022-11-09T00:00:00"/>
    <x v="0"/>
  </r>
  <r>
    <x v="245"/>
    <d v="2022-11-09T00:00:00"/>
    <x v="0"/>
  </r>
  <r>
    <x v="52"/>
    <d v="2022-11-09T00:00:00"/>
    <x v="0"/>
  </r>
  <r>
    <x v="168"/>
    <d v="2022-11-09T00:00:00"/>
    <x v="0"/>
  </r>
  <r>
    <x v="160"/>
    <d v="2022-11-09T00:00:00"/>
    <x v="0"/>
  </r>
  <r>
    <x v="246"/>
    <d v="2022-11-09T00:00:00"/>
    <x v="0"/>
  </r>
  <r>
    <x v="205"/>
    <d v="2022-11-09T00:00:00"/>
    <x v="0"/>
  </r>
  <r>
    <x v="247"/>
    <d v="2022-11-09T00:00:00"/>
    <x v="0"/>
  </r>
  <r>
    <x v="248"/>
    <d v="2022-11-09T00:00:00"/>
    <x v="0"/>
  </r>
  <r>
    <x v="184"/>
    <d v="2022-11-09T00:00:00"/>
    <x v="0"/>
  </r>
  <r>
    <x v="249"/>
    <d v="2022-11-09T00:00:00"/>
    <x v="0"/>
  </r>
  <r>
    <x v="250"/>
    <d v="2022-11-09T00:00:00"/>
    <x v="0"/>
  </r>
  <r>
    <x v="75"/>
    <d v="2022-11-09T00:00:00"/>
    <x v="0"/>
  </r>
  <r>
    <x v="177"/>
    <d v="2022-11-09T00:00:00"/>
    <x v="0"/>
  </r>
  <r>
    <x v="204"/>
    <d v="2022-11-09T00:00:00"/>
    <x v="0"/>
  </r>
  <r>
    <x v="31"/>
    <d v="2022-11-09T00:00:00"/>
    <x v="0"/>
  </r>
  <r>
    <x v="251"/>
    <d v="2022-11-09T00:00:00"/>
    <x v="0"/>
  </r>
  <r>
    <x v="30"/>
    <d v="2022-11-09T00:00:00"/>
    <x v="0"/>
  </r>
  <r>
    <x v="105"/>
    <d v="2022-11-09T00:00:00"/>
    <x v="0"/>
  </r>
  <r>
    <x v="252"/>
    <d v="2022-11-09T00:00:00"/>
    <x v="0"/>
  </r>
  <r>
    <x v="253"/>
    <d v="2022-11-09T00:00:00"/>
    <x v="0"/>
  </r>
  <r>
    <x v="199"/>
    <d v="2022-11-09T00:00:00"/>
    <x v="0"/>
  </r>
  <r>
    <x v="254"/>
    <d v="2022-11-09T00:00:00"/>
    <x v="0"/>
  </r>
  <r>
    <x v="255"/>
    <d v="2022-11-09T00:00:00"/>
    <x v="0"/>
  </r>
  <r>
    <x v="212"/>
    <d v="2022-11-09T00:00:00"/>
    <x v="0"/>
  </r>
  <r>
    <x v="182"/>
    <d v="2022-11-09T00:00:00"/>
    <x v="0"/>
  </r>
  <r>
    <x v="155"/>
    <d v="2022-11-09T00:00:00"/>
    <x v="0"/>
  </r>
  <r>
    <x v="3"/>
    <d v="2022-11-08T00:00:00"/>
    <x v="0"/>
  </r>
  <r>
    <x v="195"/>
    <d v="2022-11-08T00:00:00"/>
    <x v="0"/>
  </r>
  <r>
    <x v="1"/>
    <d v="2022-11-08T00:00:00"/>
    <x v="0"/>
  </r>
  <r>
    <x v="218"/>
    <d v="2022-11-08T00:00:00"/>
    <x v="0"/>
  </r>
  <r>
    <x v="130"/>
    <d v="2022-11-08T00:00:00"/>
    <x v="0"/>
  </r>
  <r>
    <x v="9"/>
    <d v="2022-11-08T00:00:00"/>
    <x v="0"/>
  </r>
  <r>
    <x v="8"/>
    <d v="2022-11-08T00:00:00"/>
    <x v="0"/>
  </r>
  <r>
    <x v="170"/>
    <d v="2022-11-08T00:00:00"/>
    <x v="0"/>
  </r>
  <r>
    <x v="5"/>
    <d v="2022-11-08T00:00:00"/>
    <x v="0"/>
  </r>
  <r>
    <x v="19"/>
    <d v="2022-11-08T00:00:00"/>
    <x v="0"/>
  </r>
  <r>
    <x v="228"/>
    <d v="2022-11-08T00:00:00"/>
    <x v="0"/>
  </r>
  <r>
    <x v="93"/>
    <d v="2022-11-08T00:00:00"/>
    <x v="0"/>
  </r>
  <r>
    <x v="44"/>
    <d v="2022-11-08T00:00:00"/>
    <x v="0"/>
  </r>
  <r>
    <x v="113"/>
    <d v="2022-11-08T00:00:00"/>
    <x v="0"/>
  </r>
  <r>
    <x v="156"/>
    <d v="2022-11-08T00:00:00"/>
    <x v="0"/>
  </r>
  <r>
    <x v="20"/>
    <d v="2022-11-08T00:00:00"/>
    <x v="0"/>
  </r>
  <r>
    <x v="205"/>
    <d v="2022-11-08T00:00:00"/>
    <x v="0"/>
  </r>
  <r>
    <x v="155"/>
    <d v="2022-11-08T00:00:00"/>
    <x v="0"/>
  </r>
  <r>
    <x v="10"/>
    <d v="2022-11-08T00:00:00"/>
    <x v="0"/>
  </r>
  <r>
    <x v="234"/>
    <d v="2022-11-08T00:00:00"/>
    <x v="0"/>
  </r>
  <r>
    <x v="188"/>
    <d v="2022-11-08T00:00:00"/>
    <x v="0"/>
  </r>
  <r>
    <x v="256"/>
    <d v="2022-11-08T00:00:00"/>
    <x v="0"/>
  </r>
  <r>
    <x v="116"/>
    <d v="2022-11-08T00:00:00"/>
    <x v="0"/>
  </r>
  <r>
    <x v="190"/>
    <d v="2022-11-08T00:00:00"/>
    <x v="0"/>
  </r>
  <r>
    <x v="257"/>
    <d v="2022-11-08T00:00:00"/>
    <x v="0"/>
  </r>
  <r>
    <x v="55"/>
    <d v="2022-11-08T00:00:00"/>
    <x v="0"/>
  </r>
  <r>
    <x v="87"/>
    <d v="2022-11-08T00:00:00"/>
    <x v="0"/>
  </r>
  <r>
    <x v="217"/>
    <d v="2022-11-08T00:00:00"/>
    <x v="0"/>
  </r>
  <r>
    <x v="187"/>
    <d v="2022-11-08T00:00:00"/>
    <x v="0"/>
  </r>
  <r>
    <x v="258"/>
    <d v="2022-11-08T00:00:00"/>
    <x v="0"/>
  </r>
  <r>
    <x v="259"/>
    <d v="2022-11-08T00:00:00"/>
    <x v="0"/>
  </r>
  <r>
    <x v="89"/>
    <d v="2022-11-08T00:00:00"/>
    <x v="0"/>
  </r>
  <r>
    <x v="154"/>
    <d v="2022-11-08T00:00:00"/>
    <x v="0"/>
  </r>
  <r>
    <x v="260"/>
    <d v="2022-11-08T00:00:00"/>
    <x v="0"/>
  </r>
  <r>
    <x v="261"/>
    <d v="2022-11-08T00:00:00"/>
    <x v="0"/>
  </r>
  <r>
    <x v="151"/>
    <d v="2022-11-08T00:00:00"/>
    <x v="0"/>
  </r>
  <r>
    <x v="186"/>
    <d v="2022-11-08T00:00:00"/>
    <x v="0"/>
  </r>
  <r>
    <x v="192"/>
    <d v="2022-11-08T00:00:00"/>
    <x v="0"/>
  </r>
  <r>
    <x v="250"/>
    <d v="2022-11-08T00:00:00"/>
    <x v="0"/>
  </r>
  <r>
    <x v="201"/>
    <d v="2022-11-08T00:00:00"/>
    <x v="0"/>
  </r>
  <r>
    <x v="108"/>
    <d v="2022-11-08T00:00:00"/>
    <x v="0"/>
  </r>
  <r>
    <x v="82"/>
    <d v="2022-11-08T00:00:00"/>
    <x v="0"/>
  </r>
  <r>
    <x v="262"/>
    <d v="2022-11-08T00:00:00"/>
    <x v="0"/>
  </r>
  <r>
    <x v="98"/>
    <d v="2022-11-08T00:00:00"/>
    <x v="0"/>
  </r>
  <r>
    <x v="63"/>
    <d v="2022-11-08T00:00:00"/>
    <x v="0"/>
  </r>
  <r>
    <x v="34"/>
    <d v="2022-11-08T00:00:00"/>
    <x v="0"/>
  </r>
  <r>
    <x v="263"/>
    <d v="2022-11-08T00:00:00"/>
    <x v="0"/>
  </r>
  <r>
    <x v="264"/>
    <d v="2022-11-08T00:00:00"/>
    <x v="0"/>
  </r>
  <r>
    <x v="265"/>
    <d v="2022-11-08T00:00:00"/>
    <x v="0"/>
  </r>
  <r>
    <x v="26"/>
    <d v="2022-11-08T00:00:00"/>
    <x v="0"/>
  </r>
  <r>
    <x v="99"/>
    <d v="2022-11-08T00:00:00"/>
    <x v="0"/>
  </r>
  <r>
    <x v="73"/>
    <d v="2022-11-08T00:00:00"/>
    <x v="0"/>
  </r>
  <r>
    <x v="207"/>
    <d v="2022-11-08T00:00:00"/>
    <x v="0"/>
  </r>
  <r>
    <x v="242"/>
    <d v="2022-11-08T00:00:00"/>
    <x v="0"/>
  </r>
  <r>
    <x v="27"/>
    <d v="2022-11-08T00:00:00"/>
    <x v="0"/>
  </r>
  <r>
    <x v="65"/>
    <d v="2022-11-08T00:00:00"/>
    <x v="0"/>
  </r>
  <r>
    <x v="146"/>
    <d v="2022-11-08T00:00:00"/>
    <x v="0"/>
  </r>
  <r>
    <x v="194"/>
    <d v="2022-11-08T00:00:00"/>
    <x v="0"/>
  </r>
  <r>
    <x v="91"/>
    <d v="2022-11-08T00:00:00"/>
    <x v="0"/>
  </r>
  <r>
    <x v="165"/>
    <d v="2022-11-08T00:00:00"/>
    <x v="0"/>
  </r>
  <r>
    <x v="58"/>
    <d v="2022-11-08T00:00:00"/>
    <x v="0"/>
  </r>
  <r>
    <x v="198"/>
    <d v="2022-11-08T00:00:00"/>
    <x v="0"/>
  </r>
  <r>
    <x v="137"/>
    <d v="2022-11-08T00:00:00"/>
    <x v="0"/>
  </r>
  <r>
    <x v="0"/>
    <d v="2022-11-08T00:00:00"/>
    <x v="0"/>
  </r>
  <r>
    <x v="266"/>
    <d v="2022-11-08T00:00:00"/>
    <x v="0"/>
  </r>
  <r>
    <x v="74"/>
    <d v="2022-11-08T00:00:00"/>
    <x v="0"/>
  </r>
  <r>
    <x v="112"/>
    <d v="2022-11-08T00:00:00"/>
    <x v="0"/>
  </r>
  <r>
    <x v="267"/>
    <d v="2022-11-08T00:00:00"/>
    <x v="0"/>
  </r>
  <r>
    <x v="120"/>
    <d v="2022-11-08T00:00:00"/>
    <x v="0"/>
  </r>
  <r>
    <x v="60"/>
    <d v="2022-11-08T00:00:00"/>
    <x v="0"/>
  </r>
  <r>
    <x v="173"/>
    <d v="2022-11-08T00:00:00"/>
    <x v="0"/>
  </r>
  <r>
    <x v="174"/>
    <d v="2022-11-08T00:00:00"/>
    <x v="0"/>
  </r>
  <r>
    <x v="119"/>
    <d v="2022-11-08T00:00:00"/>
    <x v="0"/>
  </r>
  <r>
    <x v="22"/>
    <d v="2022-11-08T00:00:00"/>
    <x v="0"/>
  </r>
  <r>
    <x v="226"/>
    <d v="2022-11-08T00:00:00"/>
    <x v="0"/>
  </r>
  <r>
    <x v="38"/>
    <d v="2022-11-08T00:00:00"/>
    <x v="0"/>
  </r>
  <r>
    <x v="118"/>
    <d v="2022-11-08T00:00:00"/>
    <x v="0"/>
  </r>
  <r>
    <x v="244"/>
    <d v="2022-11-08T00:00:00"/>
    <x v="0"/>
  </r>
  <r>
    <x v="181"/>
    <d v="2022-11-08T00:00:00"/>
    <x v="0"/>
  </r>
  <r>
    <x v="268"/>
    <d v="2022-11-08T00:00:00"/>
    <x v="0"/>
  </r>
  <r>
    <x v="197"/>
    <d v="2022-11-08T00:00:00"/>
    <x v="0"/>
  </r>
  <r>
    <x v="269"/>
    <d v="2022-11-08T00:00:00"/>
    <x v="0"/>
  </r>
  <r>
    <x v="100"/>
    <d v="2022-11-08T00:00:00"/>
    <x v="0"/>
  </r>
  <r>
    <x v="229"/>
    <d v="2022-11-08T00:00:00"/>
    <x v="0"/>
  </r>
  <r>
    <x v="77"/>
    <d v="2022-11-08T00:00:00"/>
    <x v="0"/>
  </r>
  <r>
    <x v="270"/>
    <d v="2022-11-08T00:00:00"/>
    <x v="0"/>
  </r>
  <r>
    <x v="161"/>
    <d v="2022-11-08T00:00:00"/>
    <x v="0"/>
  </r>
  <r>
    <x v="271"/>
    <d v="2022-11-08T00:00:00"/>
    <x v="0"/>
  </r>
  <r>
    <x v="193"/>
    <d v="2022-11-08T00:00:00"/>
    <x v="0"/>
  </r>
  <r>
    <x v="121"/>
    <d v="2022-11-08T00:00:00"/>
    <x v="0"/>
  </r>
  <r>
    <x v="31"/>
    <d v="2022-11-08T00:00:00"/>
    <x v="0"/>
  </r>
  <r>
    <x v="32"/>
    <d v="2022-11-08T00:00:00"/>
    <x v="0"/>
  </r>
  <r>
    <x v="272"/>
    <d v="2022-11-08T00:00:00"/>
    <x v="0"/>
  </r>
  <r>
    <x v="273"/>
    <d v="2022-11-08T00:00:00"/>
    <x v="0"/>
  </r>
  <r>
    <x v="191"/>
    <d v="2022-11-08T00:00:00"/>
    <x v="0"/>
  </r>
  <r>
    <x v="274"/>
    <d v="2022-11-08T00:00:00"/>
    <x v="0"/>
  </r>
  <r>
    <x v="275"/>
    <d v="2022-11-08T00:00:00"/>
    <x v="0"/>
  </r>
  <r>
    <x v="247"/>
    <d v="2022-11-08T00:00:00"/>
    <x v="0"/>
  </r>
  <r>
    <x v="239"/>
    <d v="2022-11-08T00:00:00"/>
    <x v="0"/>
  </r>
  <r>
    <x v="171"/>
    <d v="2022-11-08T00:00:00"/>
    <x v="0"/>
  </r>
  <r>
    <x v="276"/>
    <d v="2022-11-08T00:00:00"/>
    <x v="0"/>
  </r>
  <r>
    <x v="25"/>
    <d v="2022-11-08T00:00:00"/>
    <x v="0"/>
  </r>
  <r>
    <x v="208"/>
    <d v="2022-11-08T00:00:00"/>
    <x v="0"/>
  </r>
  <r>
    <x v="67"/>
    <d v="2022-11-08T00:00:00"/>
    <x v="0"/>
  </r>
  <r>
    <x v="277"/>
    <d v="2022-11-08T00:00:00"/>
    <x v="0"/>
  </r>
  <r>
    <x v="225"/>
    <d v="2022-11-08T00:00:00"/>
    <x v="0"/>
  </r>
  <r>
    <x v="64"/>
    <d v="2022-11-08T00:00:00"/>
    <x v="0"/>
  </r>
  <r>
    <x v="166"/>
    <d v="2022-11-08T00:00:00"/>
    <x v="0"/>
  </r>
  <r>
    <x v="122"/>
    <d v="2022-11-08T00:00:00"/>
    <x v="0"/>
  </r>
  <r>
    <x v="123"/>
    <d v="2022-11-08T00:00:00"/>
    <x v="0"/>
  </r>
  <r>
    <x v="252"/>
    <d v="2022-11-08T00:00:00"/>
    <x v="0"/>
  </r>
  <r>
    <x v="278"/>
    <d v="2022-11-08T00:00:00"/>
    <x v="0"/>
  </r>
  <r>
    <x v="199"/>
    <d v="2022-11-08T00:00:00"/>
    <x v="0"/>
  </r>
  <r>
    <x v="172"/>
    <d v="2022-11-08T00:00:00"/>
    <x v="0"/>
  </r>
  <r>
    <x v="129"/>
    <d v="2022-11-10T00:00:00"/>
    <x v="0"/>
  </r>
  <r>
    <x v="83"/>
    <d v="2022-11-10T00:00:00"/>
    <x v="0"/>
  </r>
  <r>
    <x v="84"/>
    <d v="2022-11-10T00:00:00"/>
    <x v="0"/>
  </r>
  <r>
    <x v="128"/>
    <d v="2022-11-10T00:00:00"/>
    <x v="0"/>
  </r>
  <r>
    <x v="127"/>
    <d v="2022-11-10T00:00:00"/>
    <x v="0"/>
  </r>
  <r>
    <x v="5"/>
    <d v="2022-11-10T00:00:00"/>
    <x v="0"/>
  </r>
  <r>
    <x v="279"/>
    <d v="2022-11-10T00:00:00"/>
    <x v="0"/>
  </r>
  <r>
    <x v="216"/>
    <d v="2022-11-10T00:00:00"/>
    <x v="0"/>
  </r>
  <r>
    <x v="151"/>
    <d v="2022-11-10T00:00:00"/>
    <x v="0"/>
  </r>
  <r>
    <x v="280"/>
    <d v="2022-11-10T00:00:00"/>
    <x v="0"/>
  </r>
  <r>
    <x v="185"/>
    <d v="2022-11-10T00:00:00"/>
    <x v="0"/>
  </r>
  <r>
    <x v="131"/>
    <d v="2022-11-10T00:00:00"/>
    <x v="0"/>
  </r>
  <r>
    <x v="281"/>
    <d v="2022-11-10T00:00:00"/>
    <x v="0"/>
  </r>
  <r>
    <x v="282"/>
    <d v="2022-11-10T00:00:00"/>
    <x v="0"/>
  </r>
  <r>
    <x v="9"/>
    <d v="2022-11-10T00:00:00"/>
    <x v="0"/>
  </r>
  <r>
    <x v="283"/>
    <d v="2022-11-10T00:00:00"/>
    <x v="0"/>
  </r>
  <r>
    <x v="57"/>
    <d v="2022-11-10T00:00:00"/>
    <x v="0"/>
  </r>
  <r>
    <x v="284"/>
    <d v="2022-11-10T00:00:00"/>
    <x v="0"/>
  </r>
  <r>
    <x v="27"/>
    <d v="2022-11-10T00:00:00"/>
    <x v="0"/>
  </r>
  <r>
    <x v="260"/>
    <d v="2022-11-10T00:00:00"/>
    <x v="0"/>
  </r>
  <r>
    <x v="258"/>
    <d v="2022-11-10T00:00:00"/>
    <x v="0"/>
  </r>
  <r>
    <x v="268"/>
    <d v="2022-11-10T00:00:00"/>
    <x v="0"/>
  </r>
  <r>
    <x v="285"/>
    <d v="2022-11-10T00:00:00"/>
    <x v="0"/>
  </r>
  <r>
    <x v="44"/>
    <d v="2022-11-10T00:00:00"/>
    <x v="0"/>
  </r>
  <r>
    <x v="42"/>
    <d v="2022-11-10T00:00:00"/>
    <x v="0"/>
  </r>
  <r>
    <x v="156"/>
    <d v="2022-11-10T00:00:00"/>
    <x v="0"/>
  </r>
  <r>
    <x v="170"/>
    <d v="2022-11-10T00:00:00"/>
    <x v="0"/>
  </r>
  <r>
    <x v="188"/>
    <d v="2022-11-10T00:00:00"/>
    <x v="0"/>
  </r>
  <r>
    <x v="190"/>
    <d v="2022-11-10T00:00:00"/>
    <x v="0"/>
  </r>
  <r>
    <x v="286"/>
    <d v="2022-11-10T00:00:00"/>
    <x v="0"/>
  </r>
  <r>
    <x v="98"/>
    <d v="2022-11-10T00:00:00"/>
    <x v="0"/>
  </r>
  <r>
    <x v="77"/>
    <d v="2022-11-10T00:00:00"/>
    <x v="0"/>
  </r>
  <r>
    <x v="31"/>
    <d v="2022-11-10T00:00:00"/>
    <x v="0"/>
  </r>
  <r>
    <x v="10"/>
    <d v="2022-11-10T00:00:00"/>
    <x v="0"/>
  </r>
  <r>
    <x v="39"/>
    <d v="2022-11-10T00:00:00"/>
    <x v="0"/>
  </r>
  <r>
    <x v="22"/>
    <d v="2022-11-10T00:00:00"/>
    <x v="0"/>
  </r>
  <r>
    <x v="33"/>
    <d v="2022-11-10T00:00:00"/>
    <x v="0"/>
  </r>
  <r>
    <x v="78"/>
    <d v="2022-11-10T00:00:00"/>
    <x v="0"/>
  </r>
  <r>
    <x v="32"/>
    <d v="2022-11-10T00:00:00"/>
    <x v="0"/>
  </r>
  <r>
    <x v="86"/>
    <d v="2022-11-10T00:00:00"/>
    <x v="0"/>
  </r>
  <r>
    <x v="242"/>
    <d v="2022-11-10T00:00:00"/>
    <x v="0"/>
  </r>
  <r>
    <x v="287"/>
    <d v="2022-11-10T00:00:00"/>
    <x v="0"/>
  </r>
  <r>
    <x v="89"/>
    <d v="2022-11-10T00:00:00"/>
    <x v="0"/>
  </r>
  <r>
    <x v="193"/>
    <d v="2022-11-10T00:00:00"/>
    <x v="0"/>
  </r>
  <r>
    <x v="132"/>
    <d v="2022-11-10T00:00:00"/>
    <x v="0"/>
  </r>
  <r>
    <x v="288"/>
    <d v="2022-11-10T00:00:00"/>
    <x v="0"/>
  </r>
  <r>
    <x v="34"/>
    <d v="2022-11-10T00:00:00"/>
    <x v="0"/>
  </r>
  <r>
    <x v="207"/>
    <d v="2022-11-10T00:00:00"/>
    <x v="0"/>
  </r>
  <r>
    <x v="23"/>
    <d v="2022-11-10T00:00:00"/>
    <x v="0"/>
  </r>
  <r>
    <x v="173"/>
    <d v="2022-11-10T00:00:00"/>
    <x v="0"/>
  </r>
  <r>
    <x v="167"/>
    <d v="2022-11-10T00:00:00"/>
    <x v="0"/>
  </r>
  <r>
    <x v="191"/>
    <d v="2022-11-10T00:00:00"/>
    <x v="0"/>
  </r>
  <r>
    <x v="289"/>
    <d v="2022-11-10T00:00:00"/>
    <x v="0"/>
  </r>
  <r>
    <x v="66"/>
    <d v="2022-11-10T00:00:00"/>
    <x v="0"/>
  </r>
  <r>
    <x v="67"/>
    <d v="2022-11-10T00:00:00"/>
    <x v="0"/>
  </r>
  <r>
    <x v="161"/>
    <d v="2022-11-10T00:00:00"/>
    <x v="0"/>
  </r>
  <r>
    <x v="100"/>
    <d v="2022-11-10T00:00:00"/>
    <x v="0"/>
  </r>
  <r>
    <x v="115"/>
    <d v="2022-11-10T00:00:00"/>
    <x v="0"/>
  </r>
  <r>
    <x v="58"/>
    <d v="2022-11-10T00:00:00"/>
    <x v="0"/>
  </r>
  <r>
    <x v="91"/>
    <d v="2022-11-10T00:00:00"/>
    <x v="0"/>
  </r>
  <r>
    <x v="20"/>
    <d v="2022-11-10T00:00:00"/>
    <x v="0"/>
  </r>
  <r>
    <x v="65"/>
    <d v="2022-11-10T00:00:00"/>
    <x v="0"/>
  </r>
  <r>
    <x v="118"/>
    <d v="2022-11-10T00:00:00"/>
    <x v="0"/>
  </r>
  <r>
    <x v="232"/>
    <d v="2022-11-10T00:00:00"/>
    <x v="0"/>
  </r>
  <r>
    <x v="49"/>
    <d v="2022-11-10T00:00:00"/>
    <x v="0"/>
  </r>
  <r>
    <x v="119"/>
    <d v="2022-11-10T00:00:00"/>
    <x v="0"/>
  </r>
  <r>
    <x v="228"/>
    <d v="2022-11-10T00:00:00"/>
    <x v="0"/>
  </r>
  <r>
    <x v="290"/>
    <d v="2022-11-10T00:00:00"/>
    <x v="0"/>
  </r>
  <r>
    <x v="194"/>
    <d v="2022-11-10T00:00:00"/>
    <x v="0"/>
  </r>
  <r>
    <x v="148"/>
    <d v="2022-11-10T00:00:00"/>
    <x v="0"/>
  </r>
  <r>
    <x v="291"/>
    <d v="2022-11-10T00:00:00"/>
    <x v="0"/>
  </r>
  <r>
    <x v="197"/>
    <d v="2022-11-10T00:00:00"/>
    <x v="0"/>
  </r>
  <r>
    <x v="205"/>
    <d v="2022-11-10T00:00:00"/>
    <x v="0"/>
  </r>
  <r>
    <x v="50"/>
    <d v="2022-11-10T00:00:00"/>
    <x v="0"/>
  </r>
  <r>
    <x v="135"/>
    <d v="2022-11-10T00:00:00"/>
    <x v="0"/>
  </r>
  <r>
    <x v="101"/>
    <d v="2022-11-10T00:00:00"/>
    <x v="0"/>
  </r>
  <r>
    <x v="292"/>
    <d v="2022-11-10T00:00:00"/>
    <x v="0"/>
  </r>
  <r>
    <x v="136"/>
    <d v="2022-11-10T00:00:00"/>
    <x v="0"/>
  </r>
  <r>
    <x v="82"/>
    <d v="2022-11-10T00:00:00"/>
    <x v="0"/>
  </r>
  <r>
    <x v="210"/>
    <d v="2022-11-10T00:00:00"/>
    <x v="0"/>
  </r>
  <r>
    <x v="29"/>
    <d v="2022-11-10T00:00:00"/>
    <x v="0"/>
  </r>
  <r>
    <x v="116"/>
    <d v="2022-11-10T00:00:00"/>
    <x v="0"/>
  </r>
  <r>
    <x v="105"/>
    <d v="2022-11-10T00:00:00"/>
    <x v="0"/>
  </r>
  <r>
    <x v="257"/>
    <d v="2022-11-10T00:00:00"/>
    <x v="0"/>
  </r>
  <r>
    <x v="95"/>
    <d v="2022-11-10T00:00:00"/>
    <x v="0"/>
  </r>
  <r>
    <x v="73"/>
    <d v="2022-11-10T00:00:00"/>
    <x v="0"/>
  </r>
  <r>
    <x v="250"/>
    <d v="2022-11-10T00:00:00"/>
    <x v="0"/>
  </r>
  <r>
    <x v="293"/>
    <d v="2022-11-10T00:00:00"/>
    <x v="0"/>
  </r>
  <r>
    <x v="60"/>
    <d v="2022-11-10T00:00:00"/>
    <x v="0"/>
  </r>
  <r>
    <x v="202"/>
    <d v="2022-11-10T00:00:00"/>
    <x v="0"/>
  </r>
  <r>
    <x v="200"/>
    <d v="2022-11-10T00:00:00"/>
    <x v="0"/>
  </r>
  <r>
    <x v="143"/>
    <d v="2022-11-10T00:00:00"/>
    <x v="0"/>
  </r>
  <r>
    <x v="277"/>
    <d v="2022-11-10T00:00:00"/>
    <x v="0"/>
  </r>
  <r>
    <x v="294"/>
    <d v="2022-11-10T00:00:00"/>
    <x v="0"/>
  </r>
  <r>
    <x v="235"/>
    <d v="2022-11-10T00:00:00"/>
    <x v="0"/>
  </r>
  <r>
    <x v="157"/>
    <d v="2022-11-10T00:00:00"/>
    <x v="0"/>
  </r>
  <r>
    <x v="199"/>
    <d v="2022-11-10T00:00:00"/>
    <x v="0"/>
  </r>
  <r>
    <x v="76"/>
    <d v="2022-11-10T00:00:00"/>
    <x v="0"/>
  </r>
  <r>
    <x v="63"/>
    <d v="2022-11-10T00:00:00"/>
    <x v="0"/>
  </r>
  <r>
    <x v="295"/>
    <d v="2022-11-10T00:00:00"/>
    <x v="0"/>
  </r>
  <r>
    <x v="104"/>
    <d v="2022-11-10T00:00:00"/>
    <x v="0"/>
  </r>
  <r>
    <x v="38"/>
    <d v="2022-11-10T00:00:00"/>
    <x v="0"/>
  </r>
  <r>
    <x v="272"/>
    <d v="2022-11-10T00:00:00"/>
    <x v="0"/>
  </r>
  <r>
    <x v="120"/>
    <d v="2022-11-10T00:00:00"/>
    <x v="0"/>
  </r>
  <r>
    <x v="254"/>
    <d v="2022-11-10T00:00:00"/>
    <x v="0"/>
  </r>
  <r>
    <x v="121"/>
    <d v="2022-11-10T00:00:00"/>
    <x v="0"/>
  </r>
  <r>
    <x v="55"/>
    <d v="2022-11-10T00:00:00"/>
    <x v="0"/>
  </r>
  <r>
    <x v="240"/>
    <d v="2022-11-10T00:00:00"/>
    <x v="0"/>
  </r>
  <r>
    <x v="187"/>
    <d v="2022-11-10T00:00:00"/>
    <x v="0"/>
  </r>
  <r>
    <x v="46"/>
    <d v="2022-11-10T00:00:00"/>
    <x v="0"/>
  </r>
  <r>
    <x v="296"/>
    <d v="2022-11-10T00:00:00"/>
    <x v="0"/>
  </r>
  <r>
    <x v="297"/>
    <d v="2022-11-10T00:00:00"/>
    <x v="0"/>
  </r>
  <r>
    <x v="113"/>
    <d v="2022-11-10T00:00:00"/>
    <x v="0"/>
  </r>
  <r>
    <x v="99"/>
    <d v="2022-11-10T00:00:00"/>
    <x v="0"/>
  </r>
  <r>
    <x v="226"/>
    <d v="2022-11-10T00:00:00"/>
    <x v="0"/>
  </r>
  <r>
    <x v="208"/>
    <d v="2022-11-10T00:00:00"/>
    <x v="0"/>
  </r>
  <r>
    <x v="224"/>
    <d v="2022-11-10T00:00:00"/>
    <x v="0"/>
  </r>
  <r>
    <x v="206"/>
    <d v="2022-11-10T00:00:00"/>
    <x v="0"/>
  </r>
  <r>
    <x v="81"/>
    <d v="2022-11-10T00:00:00"/>
    <x v="0"/>
  </r>
  <r>
    <x v="298"/>
    <d v="2022-11-10T00:00:00"/>
    <x v="0"/>
  </r>
  <r>
    <x v="251"/>
    <d v="2022-11-10T00:00:00"/>
    <x v="0"/>
  </r>
  <r>
    <x v="79"/>
    <d v="2022-11-10T00:00:00"/>
    <x v="0"/>
  </r>
  <r>
    <x v="278"/>
    <d v="2022-11-10T00:00:00"/>
    <x v="0"/>
  </r>
  <r>
    <x v="64"/>
    <d v="2022-11-10T00:00:00"/>
    <x v="0"/>
  </r>
  <r>
    <x v="169"/>
    <d v="2022-11-10T00:00:00"/>
    <x v="0"/>
  </r>
  <r>
    <x v="212"/>
    <d v="2022-11-10T00:00:00"/>
    <x v="0"/>
  </r>
  <r>
    <x v="252"/>
    <d v="2022-11-10T00:00:00"/>
    <x v="0"/>
  </r>
  <r>
    <x v="122"/>
    <d v="2022-11-10T00:00:00"/>
    <x v="0"/>
  </r>
  <r>
    <x v="299"/>
    <d v="2022-11-10T00:00:00"/>
    <x v="0"/>
  </r>
  <r>
    <x v="255"/>
    <d v="2022-11-10T00:00:00"/>
    <x v="0"/>
  </r>
  <r>
    <x v="211"/>
    <d v="2022-11-10T00:00:00"/>
    <x v="0"/>
  </r>
  <r>
    <x v="300"/>
    <d v="2022-11-10T00:00:00"/>
    <x v="0"/>
  </r>
  <r>
    <x v="171"/>
    <d v="2022-11-10T00:00:00"/>
    <x v="0"/>
  </r>
  <r>
    <x v="24"/>
    <d v="2022-11-10T00:00:00"/>
    <x v="0"/>
  </r>
  <r>
    <x v="130"/>
    <d v="2022-11-10T00:00:00"/>
    <x v="0"/>
  </r>
  <r>
    <x v="1"/>
    <d v="2022-11-10T00:00:00"/>
    <x v="0"/>
  </r>
  <r>
    <x v="4"/>
    <d v="2022-11-11T00:00:00"/>
    <x v="0"/>
  </r>
  <r>
    <x v="83"/>
    <d v="2022-11-11T00:00:00"/>
    <x v="0"/>
  </r>
  <r>
    <x v="84"/>
    <d v="2022-11-11T00:00:00"/>
    <x v="0"/>
  </r>
  <r>
    <x v="134"/>
    <d v="2022-11-11T00:00:00"/>
    <x v="0"/>
  </r>
  <r>
    <x v="227"/>
    <d v="2022-11-11T00:00:00"/>
    <x v="0"/>
  </r>
  <r>
    <x v="1"/>
    <d v="2022-11-11T00:00:00"/>
    <x v="0"/>
  </r>
  <r>
    <x v="127"/>
    <d v="2022-11-11T00:00:00"/>
    <x v="0"/>
  </r>
  <r>
    <x v="5"/>
    <d v="2022-11-11T00:00:00"/>
    <x v="0"/>
  </r>
  <r>
    <x v="214"/>
    <d v="2022-11-11T00:00:00"/>
    <x v="0"/>
  </r>
  <r>
    <x v="223"/>
    <d v="2022-11-11T00:00:00"/>
    <x v="0"/>
  </r>
  <r>
    <x v="170"/>
    <d v="2022-11-11T00:00:00"/>
    <x v="0"/>
  </r>
  <r>
    <x v="44"/>
    <d v="2022-11-11T00:00:00"/>
    <x v="0"/>
  </r>
  <r>
    <x v="128"/>
    <d v="2022-11-11T00:00:00"/>
    <x v="0"/>
  </r>
  <r>
    <x v="16"/>
    <d v="2022-11-11T00:00:00"/>
    <x v="0"/>
  </r>
  <r>
    <x v="2"/>
    <d v="2022-11-11T00:00:00"/>
    <x v="0"/>
  </r>
  <r>
    <x v="42"/>
    <d v="2022-11-11T00:00:00"/>
    <x v="0"/>
  </r>
  <r>
    <x v="45"/>
    <d v="2022-11-11T00:00:00"/>
    <x v="0"/>
  </r>
  <r>
    <x v="215"/>
    <d v="2022-11-11T00:00:00"/>
    <x v="0"/>
  </r>
  <r>
    <x v="6"/>
    <d v="2022-11-11T00:00:00"/>
    <x v="0"/>
  </r>
  <r>
    <x v="281"/>
    <d v="2022-11-11T00:00:00"/>
    <x v="0"/>
  </r>
  <r>
    <x v="129"/>
    <d v="2022-11-11T00:00:00"/>
    <x v="0"/>
  </r>
  <r>
    <x v="301"/>
    <d v="2022-11-11T00:00:00"/>
    <x v="0"/>
  </r>
  <r>
    <x v="302"/>
    <d v="2022-11-11T00:00:00"/>
    <x v="0"/>
  </r>
  <r>
    <x v="213"/>
    <d v="2022-11-11T00:00:00"/>
    <x v="0"/>
  </r>
  <r>
    <x v="284"/>
    <d v="2022-11-11T00:00:00"/>
    <x v="0"/>
  </r>
  <r>
    <x v="287"/>
    <d v="2022-11-11T00:00:00"/>
    <x v="0"/>
  </r>
  <r>
    <x v="150"/>
    <d v="2022-11-11T00:00:00"/>
    <x v="0"/>
  </r>
  <r>
    <x v="131"/>
    <d v="2022-11-11T00:00:00"/>
    <x v="0"/>
  </r>
  <r>
    <x v="279"/>
    <d v="2022-11-11T00:00:00"/>
    <x v="0"/>
  </r>
  <r>
    <x v="3"/>
    <d v="2022-11-11T00:00:00"/>
    <x v="0"/>
  </r>
  <r>
    <x v="97"/>
    <d v="2022-11-11T00:00:00"/>
    <x v="0"/>
  </r>
  <r>
    <x v="194"/>
    <d v="2022-11-11T00:00:00"/>
    <x v="0"/>
  </r>
  <r>
    <x v="14"/>
    <d v="2022-11-11T00:00:00"/>
    <x v="0"/>
  </r>
  <r>
    <x v="157"/>
    <d v="2022-11-11T00:00:00"/>
    <x v="0"/>
  </r>
  <r>
    <x v="132"/>
    <d v="2022-11-11T00:00:00"/>
    <x v="0"/>
  </r>
  <r>
    <x v="182"/>
    <d v="2022-11-11T00:00:00"/>
    <x v="0"/>
  </r>
  <r>
    <x v="9"/>
    <d v="2022-11-11T00:00:00"/>
    <x v="0"/>
  </r>
  <r>
    <x v="210"/>
    <d v="2022-11-11T00:00:00"/>
    <x v="0"/>
  </r>
  <r>
    <x v="111"/>
    <d v="2022-11-11T00:00:00"/>
    <x v="0"/>
  </r>
  <r>
    <x v="19"/>
    <d v="2022-11-11T00:00:00"/>
    <x v="0"/>
  </r>
  <r>
    <x v="133"/>
    <d v="2022-11-11T00:00:00"/>
    <x v="0"/>
  </r>
  <r>
    <x v="20"/>
    <d v="2022-11-11T00:00:00"/>
    <x v="0"/>
  </r>
  <r>
    <x v="12"/>
    <d v="2022-11-11T00:00:00"/>
    <x v="0"/>
  </r>
  <r>
    <x v="75"/>
    <d v="2022-11-11T00:00:00"/>
    <x v="0"/>
  </r>
  <r>
    <x v="37"/>
    <d v="2022-11-11T00:00:00"/>
    <x v="0"/>
  </r>
  <r>
    <x v="40"/>
    <d v="2022-11-11T00:00:00"/>
    <x v="0"/>
  </r>
  <r>
    <x v="185"/>
    <d v="2022-11-11T00:00:00"/>
    <x v="0"/>
  </r>
  <r>
    <x v="95"/>
    <d v="2022-11-11T00:00:00"/>
    <x v="0"/>
  </r>
  <r>
    <x v="34"/>
    <d v="2022-11-11T00:00:00"/>
    <x v="0"/>
  </r>
  <r>
    <x v="230"/>
    <d v="2022-11-11T00:00:00"/>
    <x v="0"/>
  </r>
  <r>
    <x v="190"/>
    <d v="2022-11-11T00:00:00"/>
    <x v="0"/>
  </r>
  <r>
    <x v="33"/>
    <d v="2022-11-11T00:00:00"/>
    <x v="0"/>
  </r>
  <r>
    <x v="205"/>
    <d v="2022-11-11T00:00:00"/>
    <x v="0"/>
  </r>
  <r>
    <x v="62"/>
    <d v="2022-11-11T00:00:00"/>
    <x v="0"/>
  </r>
  <r>
    <x v="125"/>
    <d v="2022-11-11T00:00:00"/>
    <x v="0"/>
  </r>
  <r>
    <x v="126"/>
    <d v="2022-11-11T00:00:00"/>
    <x v="0"/>
  </r>
  <r>
    <x v="31"/>
    <d v="2022-11-11T00:00:00"/>
    <x v="0"/>
  </r>
  <r>
    <x v="236"/>
    <d v="2022-11-11T00:00:00"/>
    <x v="0"/>
  </r>
  <r>
    <x v="98"/>
    <d v="2022-11-11T00:00:00"/>
    <x v="0"/>
  </r>
  <r>
    <x v="32"/>
    <d v="2022-11-11T00:00:00"/>
    <x v="0"/>
  </r>
  <r>
    <x v="142"/>
    <d v="2022-11-11T00:00:00"/>
    <x v="0"/>
  </r>
  <r>
    <x v="208"/>
    <d v="2022-11-11T00:00:00"/>
    <x v="0"/>
  </r>
  <r>
    <x v="286"/>
    <d v="2022-11-11T00:00:00"/>
    <x v="0"/>
  </r>
  <r>
    <x v="108"/>
    <d v="2022-11-11T00:00:00"/>
    <x v="0"/>
  </r>
  <r>
    <x v="139"/>
    <d v="2022-11-11T00:00:00"/>
    <x v="0"/>
  </r>
  <r>
    <x v="269"/>
    <d v="2022-11-11T00:00:00"/>
    <x v="0"/>
  </r>
  <r>
    <x v="238"/>
    <d v="2022-11-11T00:00:00"/>
    <x v="0"/>
  </r>
  <r>
    <x v="207"/>
    <d v="2022-11-11T00:00:00"/>
    <x v="0"/>
  </r>
  <r>
    <x v="188"/>
    <d v="2022-11-11T00:00:00"/>
    <x v="0"/>
  </r>
  <r>
    <x v="240"/>
    <d v="2022-11-11T00:00:00"/>
    <x v="0"/>
  </r>
  <r>
    <x v="187"/>
    <d v="2022-11-11T00:00:00"/>
    <x v="0"/>
  </r>
  <r>
    <x v="71"/>
    <d v="2022-11-11T00:00:00"/>
    <x v="0"/>
  </r>
  <r>
    <x v="158"/>
    <d v="2022-11-11T00:00:00"/>
    <x v="0"/>
  </r>
  <r>
    <x v="159"/>
    <d v="2022-11-11T00:00:00"/>
    <x v="0"/>
  </r>
  <r>
    <x v="137"/>
    <d v="2022-11-11T00:00:00"/>
    <x v="0"/>
  </r>
  <r>
    <x v="59"/>
    <d v="2022-11-11T00:00:00"/>
    <x v="0"/>
  </r>
  <r>
    <x v="270"/>
    <d v="2022-11-11T00:00:00"/>
    <x v="0"/>
  </r>
  <r>
    <x v="303"/>
    <d v="2022-11-11T00:00:00"/>
    <x v="0"/>
  </r>
  <r>
    <x v="146"/>
    <d v="2022-11-11T00:00:00"/>
    <x v="0"/>
  </r>
  <r>
    <x v="253"/>
    <d v="2022-11-11T00:00:00"/>
    <x v="0"/>
  </r>
  <r>
    <x v="151"/>
    <d v="2022-11-11T00:00:00"/>
    <x v="0"/>
  </r>
  <r>
    <x v="197"/>
    <d v="2022-11-11T00:00:00"/>
    <x v="0"/>
  </r>
  <r>
    <x v="86"/>
    <d v="2022-11-11T00:00:00"/>
    <x v="0"/>
  </r>
  <r>
    <x v="265"/>
    <d v="2022-11-11T00:00:00"/>
    <x v="0"/>
  </r>
  <r>
    <x v="140"/>
    <d v="2022-11-11T00:00:00"/>
    <x v="0"/>
  </r>
  <r>
    <x v="11"/>
    <d v="2022-11-11T00:00:00"/>
    <x v="0"/>
  </r>
  <r>
    <x v="78"/>
    <d v="2022-11-11T00:00:00"/>
    <x v="0"/>
  </r>
  <r>
    <x v="231"/>
    <d v="2022-11-11T00:00:00"/>
    <x v="0"/>
  </r>
  <r>
    <x v="298"/>
    <d v="2022-11-11T00:00:00"/>
    <x v="0"/>
  </r>
  <r>
    <x v="94"/>
    <d v="2022-11-11T00:00:00"/>
    <x v="0"/>
  </r>
  <r>
    <x v="274"/>
    <d v="2022-11-11T00:00:00"/>
    <x v="0"/>
  </r>
  <r>
    <x v="235"/>
    <d v="2022-11-11T00:00:00"/>
    <x v="0"/>
  </r>
  <r>
    <x v="244"/>
    <d v="2022-11-11T00:00:00"/>
    <x v="0"/>
  </r>
  <r>
    <x v="162"/>
    <d v="2022-11-11T00:00:00"/>
    <x v="0"/>
  </r>
  <r>
    <x v="224"/>
    <d v="2022-11-11T00:00:00"/>
    <x v="0"/>
  </r>
  <r>
    <x v="267"/>
    <d v="2022-11-11T00:00:00"/>
    <x v="0"/>
  </r>
  <r>
    <x v="102"/>
    <d v="2022-11-11T00:00:00"/>
    <x v="0"/>
  </r>
  <r>
    <x v="275"/>
    <d v="2022-11-11T00:00:00"/>
    <x v="0"/>
  </r>
  <r>
    <x v="199"/>
    <d v="2022-11-11T00:00:00"/>
    <x v="0"/>
  </r>
  <r>
    <x v="10"/>
    <d v="2022-11-11T00:00:00"/>
    <x v="0"/>
  </r>
  <r>
    <x v="80"/>
    <d v="2022-11-11T00:00:00"/>
    <x v="0"/>
  </r>
  <r>
    <x v="113"/>
    <d v="2022-11-11T00:00:00"/>
    <x v="0"/>
  </r>
  <r>
    <x v="293"/>
    <d v="2022-11-11T00:00:00"/>
    <x v="0"/>
  </r>
  <r>
    <x v="54"/>
    <d v="2022-11-11T00:00:00"/>
    <x v="0"/>
  </r>
  <r>
    <x v="48"/>
    <d v="2022-11-11T00:00:00"/>
    <x v="0"/>
  </r>
  <r>
    <x v="295"/>
    <d v="2022-11-11T00:00:00"/>
    <x v="0"/>
  </r>
  <r>
    <x v="243"/>
    <d v="2022-11-11T00:00:00"/>
    <x v="0"/>
  </r>
  <r>
    <x v="46"/>
    <d v="2022-11-11T00:00:00"/>
    <x v="0"/>
  </r>
  <r>
    <x v="246"/>
    <d v="2022-11-11T00:00:00"/>
    <x v="0"/>
  </r>
  <r>
    <x v="264"/>
    <d v="2022-11-11T00:00:00"/>
    <x v="0"/>
  </r>
  <r>
    <x v="237"/>
    <d v="2022-11-11T00:00:00"/>
    <x v="0"/>
  </r>
  <r>
    <x v="63"/>
    <d v="2022-11-11T00:00:00"/>
    <x v="0"/>
  </r>
  <r>
    <x v="283"/>
    <d v="2022-11-11T00:00:00"/>
    <x v="0"/>
  </r>
  <r>
    <x v="67"/>
    <d v="2022-11-11T00:00:00"/>
    <x v="0"/>
  </r>
  <r>
    <x v="79"/>
    <d v="2022-11-11T00:00:00"/>
    <x v="0"/>
  </r>
  <r>
    <x v="218"/>
    <d v="2022-11-11T00:00:00"/>
    <x v="0"/>
  </r>
  <r>
    <x v="304"/>
    <d v="2022-11-11T00:00:00"/>
    <x v="0"/>
  </r>
  <r>
    <x v="259"/>
    <d v="2022-11-11T00:00:00"/>
    <x v="0"/>
  </r>
  <r>
    <x v="96"/>
    <d v="2022-11-11T00:00:00"/>
    <x v="0"/>
  </r>
  <r>
    <x v="266"/>
    <d v="2022-11-11T00:00:00"/>
    <x v="0"/>
  </r>
  <r>
    <x v="64"/>
    <d v="2022-11-11T00:00:00"/>
    <x v="0"/>
  </r>
  <r>
    <x v="249"/>
    <d v="2022-11-11T00:00:00"/>
    <x v="0"/>
  </r>
  <r>
    <x v="226"/>
    <d v="2022-11-11T00:00:00"/>
    <x v="0"/>
  </r>
  <r>
    <x v="241"/>
    <d v="2022-11-11T00:00:00"/>
    <x v="0"/>
  </r>
  <r>
    <x v="104"/>
    <d v="2022-11-11T00:00:00"/>
    <x v="0"/>
  </r>
  <r>
    <x v="166"/>
    <d v="2022-11-11T00:00:00"/>
    <x v="0"/>
  </r>
  <r>
    <x v="305"/>
    <d v="2022-11-11T00:00:00"/>
    <x v="0"/>
  </r>
  <r>
    <x v="82"/>
    <d v="2022-11-11T00:00:00"/>
    <x v="0"/>
  </r>
  <r>
    <x v="209"/>
    <d v="2022-11-11T00:00:00"/>
    <x v="0"/>
  </r>
  <r>
    <x v="171"/>
    <d v="2022-11-11T00:00:00"/>
    <x v="0"/>
  </r>
  <r>
    <x v="156"/>
    <d v="2022-11-11T00:00:00"/>
    <x v="0"/>
  </r>
  <r>
    <x v="53"/>
    <d v="2022-11-11T00:00:00"/>
    <x v="0"/>
  </r>
  <r>
    <x v="175"/>
    <d v="2022-11-11T00:00:00"/>
    <x v="0"/>
  </r>
  <r>
    <x v="41"/>
    <d v="2022-11-11T00:00:00"/>
    <x v="0"/>
  </r>
  <r>
    <x v="254"/>
    <d v="2022-11-11T00:00:00"/>
    <x v="0"/>
  </r>
  <r>
    <x v="306"/>
    <d v="2022-11-11T00:00:00"/>
    <x v="0"/>
  </r>
  <r>
    <x v="213"/>
    <d v="2022-11-14T00:00:00"/>
    <x v="0"/>
  </r>
  <r>
    <x v="304"/>
    <d v="2022-11-14T00:00:00"/>
    <x v="0"/>
  </r>
  <r>
    <x v="6"/>
    <d v="2022-11-14T00:00:00"/>
    <x v="0"/>
  </r>
  <r>
    <x v="1"/>
    <d v="2022-11-14T00:00:00"/>
    <x v="0"/>
  </r>
  <r>
    <x v="195"/>
    <d v="2022-11-14T00:00:00"/>
    <x v="0"/>
  </r>
  <r>
    <x v="7"/>
    <d v="2022-11-14T00:00:00"/>
    <x v="0"/>
  </r>
  <r>
    <x v="139"/>
    <d v="2022-11-14T00:00:00"/>
    <x v="0"/>
  </r>
  <r>
    <x v="11"/>
    <d v="2022-11-14T00:00:00"/>
    <x v="0"/>
  </r>
  <r>
    <x v="78"/>
    <d v="2022-11-14T00:00:00"/>
    <x v="0"/>
  </r>
  <r>
    <x v="41"/>
    <d v="2022-11-14T00:00:00"/>
    <x v="0"/>
  </r>
  <r>
    <x v="48"/>
    <d v="2022-11-14T00:00:00"/>
    <x v="0"/>
  </r>
  <r>
    <x v="5"/>
    <d v="2022-11-14T00:00:00"/>
    <x v="0"/>
  </r>
  <r>
    <x v="45"/>
    <d v="2022-11-14T00:00:00"/>
    <x v="0"/>
  </r>
  <r>
    <x v="87"/>
    <d v="2022-11-14T00:00:00"/>
    <x v="0"/>
  </r>
  <r>
    <x v="13"/>
    <d v="2022-11-14T00:00:00"/>
    <x v="0"/>
  </r>
  <r>
    <x v="9"/>
    <d v="2022-11-14T00:00:00"/>
    <x v="0"/>
  </r>
  <r>
    <x v="190"/>
    <d v="2022-11-14T00:00:00"/>
    <x v="0"/>
  </r>
  <r>
    <x v="72"/>
    <d v="2022-11-14T00:00:00"/>
    <x v="0"/>
  </r>
  <r>
    <x v="16"/>
    <d v="2022-11-14T00:00:00"/>
    <x v="0"/>
  </r>
  <r>
    <x v="233"/>
    <d v="2022-11-14T00:00:00"/>
    <x v="0"/>
  </r>
  <r>
    <x v="307"/>
    <d v="2022-11-14T00:00:00"/>
    <x v="0"/>
  </r>
  <r>
    <x v="182"/>
    <d v="2022-11-14T00:00:00"/>
    <x v="0"/>
  </r>
  <r>
    <x v="194"/>
    <d v="2022-11-14T00:00:00"/>
    <x v="0"/>
  </r>
  <r>
    <x v="236"/>
    <d v="2022-11-14T00:00:00"/>
    <x v="0"/>
  </r>
  <r>
    <x v="208"/>
    <d v="2022-11-14T00:00:00"/>
    <x v="0"/>
  </r>
  <r>
    <x v="19"/>
    <d v="2022-11-14T00:00:00"/>
    <x v="0"/>
  </r>
  <r>
    <x v="187"/>
    <d v="2022-11-14T00:00:00"/>
    <x v="0"/>
  </r>
  <r>
    <x v="230"/>
    <d v="2022-11-14T00:00:00"/>
    <x v="0"/>
  </r>
  <r>
    <x v="144"/>
    <d v="2022-11-14T00:00:00"/>
    <x v="0"/>
  </r>
  <r>
    <x v="173"/>
    <d v="2022-11-14T00:00:00"/>
    <x v="0"/>
  </r>
  <r>
    <x v="226"/>
    <d v="2022-11-14T00:00:00"/>
    <x v="0"/>
  </r>
  <r>
    <x v="175"/>
    <d v="2022-11-14T00:00:00"/>
    <x v="0"/>
  </r>
  <r>
    <x v="97"/>
    <d v="2022-11-14T00:00:00"/>
    <x v="0"/>
  </r>
  <r>
    <x v="211"/>
    <d v="2022-11-14T00:00:00"/>
    <x v="0"/>
  </r>
  <r>
    <x v="308"/>
    <d v="2022-11-14T00:00:00"/>
    <x v="0"/>
  </r>
  <r>
    <x v="138"/>
    <d v="2022-11-14T00:00:00"/>
    <x v="0"/>
  </r>
  <r>
    <x v="191"/>
    <d v="2022-11-14T00:00:00"/>
    <x v="0"/>
  </r>
  <r>
    <x v="42"/>
    <d v="2022-11-14T00:00:00"/>
    <x v="0"/>
  </r>
  <r>
    <x v="247"/>
    <d v="2022-11-14T00:00:00"/>
    <x v="0"/>
  </r>
  <r>
    <x v="65"/>
    <d v="2022-11-14T00:00:00"/>
    <x v="0"/>
  </r>
  <r>
    <x v="44"/>
    <d v="2022-11-14T00:00:00"/>
    <x v="0"/>
  </r>
  <r>
    <x v="305"/>
    <d v="2022-11-14T00:00:00"/>
    <x v="0"/>
  </r>
  <r>
    <x v="156"/>
    <d v="2022-11-14T00:00:00"/>
    <x v="0"/>
  </r>
  <r>
    <x v="309"/>
    <d v="2022-11-14T00:00:00"/>
    <x v="0"/>
  </r>
  <r>
    <x v="310"/>
    <d v="2022-11-14T00:00:00"/>
    <x v="0"/>
  </r>
  <r>
    <x v="311"/>
    <d v="2022-11-14T00:00:00"/>
    <x v="0"/>
  </r>
  <r>
    <x v="312"/>
    <d v="2022-11-14T00:00:00"/>
    <x v="0"/>
  </r>
  <r>
    <x v="145"/>
    <d v="2022-11-14T00:00:00"/>
    <x v="0"/>
  </r>
  <r>
    <x v="54"/>
    <d v="2022-11-14T00:00:00"/>
    <x v="0"/>
  </r>
  <r>
    <x v="200"/>
    <d v="2022-11-14T00:00:00"/>
    <x v="0"/>
  </r>
  <r>
    <x v="202"/>
    <d v="2022-11-14T00:00:00"/>
    <x v="0"/>
  </r>
  <r>
    <x v="137"/>
    <d v="2022-11-14T00:00:00"/>
    <x v="0"/>
  </r>
  <r>
    <x v="313"/>
    <d v="2022-11-14T00:00:00"/>
    <x v="0"/>
  </r>
  <r>
    <x v="314"/>
    <d v="2022-11-14T00:00:00"/>
    <x v="0"/>
  </r>
  <r>
    <x v="64"/>
    <d v="2022-11-14T00:00:00"/>
    <x v="0"/>
  </r>
  <r>
    <x v="162"/>
    <d v="2022-11-14T00:00:00"/>
    <x v="0"/>
  </r>
  <r>
    <x v="199"/>
    <d v="2022-11-14T00:00:00"/>
    <x v="0"/>
  </r>
  <r>
    <x v="154"/>
    <d v="2022-11-14T00:00:00"/>
    <x v="0"/>
  </r>
  <r>
    <x v="296"/>
    <d v="2022-11-14T00:00:00"/>
    <x v="0"/>
  </r>
  <r>
    <x v="297"/>
    <d v="2022-11-14T00:00:00"/>
    <x v="0"/>
  </r>
  <r>
    <x v="141"/>
    <d v="2022-11-14T00:00:00"/>
    <x v="0"/>
  </r>
  <r>
    <x v="315"/>
    <d v="2022-11-14T00:00:00"/>
    <x v="0"/>
  </r>
  <r>
    <x v="31"/>
    <d v="2022-11-14T00:00:00"/>
    <x v="0"/>
  </r>
  <r>
    <x v="299"/>
    <d v="2022-11-14T00:00:00"/>
    <x v="0"/>
  </r>
  <r>
    <x v="316"/>
    <d v="2022-11-14T00:00:00"/>
    <x v="0"/>
  </r>
  <r>
    <x v="201"/>
    <d v="2022-11-14T00:00:00"/>
    <x v="0"/>
  </r>
  <r>
    <x v="32"/>
    <d v="2022-11-14T00:00:00"/>
    <x v="0"/>
  </r>
  <r>
    <x v="197"/>
    <d v="2022-11-14T00:00:00"/>
    <x v="0"/>
  </r>
  <r>
    <x v="317"/>
    <d v="2022-11-14T00:00:00"/>
    <x v="0"/>
  </r>
  <r>
    <x v="295"/>
    <d v="2022-11-14T00:00:00"/>
    <x v="0"/>
  </r>
  <r>
    <x v="203"/>
    <d v="2022-11-14T00:00:00"/>
    <x v="0"/>
  </r>
  <r>
    <x v="80"/>
    <d v="2022-11-14T00:00:00"/>
    <x v="0"/>
  </r>
  <r>
    <x v="241"/>
    <d v="2022-11-14T00:00:00"/>
    <x v="0"/>
  </r>
  <r>
    <x v="14"/>
    <d v="2022-11-14T00:00:00"/>
    <x v="0"/>
  </r>
  <r>
    <x v="183"/>
    <d v="2022-11-14T00:00:00"/>
    <x v="0"/>
  </r>
  <r>
    <x v="10"/>
    <d v="2022-11-14T00:00:00"/>
    <x v="0"/>
  </r>
  <r>
    <x v="177"/>
    <d v="2022-11-14T00:00:00"/>
    <x v="0"/>
  </r>
  <r>
    <x v="318"/>
    <d v="2022-11-14T00:00:00"/>
    <x v="0"/>
  </r>
  <r>
    <x v="153"/>
    <d v="2022-11-14T00:00:00"/>
    <x v="0"/>
  </r>
  <r>
    <x v="188"/>
    <d v="2022-11-14T00:00:00"/>
    <x v="0"/>
  </r>
  <r>
    <x v="166"/>
    <d v="2022-11-14T00:00:00"/>
    <x v="0"/>
  </r>
  <r>
    <x v="96"/>
    <d v="2022-11-14T00:00:00"/>
    <x v="0"/>
  </r>
  <r>
    <x v="181"/>
    <d v="2022-11-14T00:00:00"/>
    <x v="0"/>
  </r>
  <r>
    <x v="269"/>
    <d v="2022-11-14T00:00:00"/>
    <x v="0"/>
  </r>
  <r>
    <x v="98"/>
    <d v="2022-11-14T00:00:00"/>
    <x v="0"/>
  </r>
  <r>
    <x v="270"/>
    <d v="2022-11-14T00:00:00"/>
    <x v="0"/>
  </r>
  <r>
    <x v="252"/>
    <d v="2022-11-14T00:00:00"/>
    <x v="0"/>
  </r>
  <r>
    <x v="319"/>
    <d v="2022-11-14T00:00:00"/>
    <x v="0"/>
  </r>
  <r>
    <x v="320"/>
    <d v="2022-11-14T00:00:00"/>
    <x v="0"/>
  </r>
  <r>
    <x v="196"/>
    <d v="2022-11-14T00:00:00"/>
    <x v="0"/>
  </r>
  <r>
    <x v="169"/>
    <d v="2022-11-14T00:00:00"/>
    <x v="0"/>
  </r>
  <r>
    <x v="123"/>
    <d v="2022-11-14T00:00:00"/>
    <x v="0"/>
  </r>
  <r>
    <x v="321"/>
    <d v="2022-11-14T00:00:00"/>
    <x v="0"/>
  </r>
  <r>
    <x v="260"/>
    <d v="2022-11-15T00:00:00"/>
    <x v="0"/>
  </r>
  <r>
    <x v="193"/>
    <d v="2022-11-15T00:00:00"/>
    <x v="0"/>
  </r>
  <r>
    <x v="307"/>
    <d v="2022-11-15T00:00:00"/>
    <x v="0"/>
  </r>
  <r>
    <x v="5"/>
    <d v="2022-11-15T00:00:00"/>
    <x v="0"/>
  </r>
  <r>
    <x v="3"/>
    <d v="2022-11-15T00:00:00"/>
    <x v="0"/>
  </r>
  <r>
    <x v="282"/>
    <d v="2022-11-15T00:00:00"/>
    <x v="0"/>
  </r>
  <r>
    <x v="259"/>
    <d v="2022-11-15T00:00:00"/>
    <x v="0"/>
  </r>
  <r>
    <x v="2"/>
    <d v="2022-11-15T00:00:00"/>
    <x v="0"/>
  </r>
  <r>
    <x v="215"/>
    <d v="2022-11-15T00:00:00"/>
    <x v="0"/>
  </r>
  <r>
    <x v="234"/>
    <d v="2022-11-15T00:00:00"/>
    <x v="0"/>
  </r>
  <r>
    <x v="280"/>
    <d v="2022-11-15T00:00:00"/>
    <x v="0"/>
  </r>
  <r>
    <x v="186"/>
    <d v="2022-11-15T00:00:00"/>
    <x v="0"/>
  </r>
  <r>
    <x v="9"/>
    <d v="2022-11-15T00:00:00"/>
    <x v="0"/>
  </r>
  <r>
    <x v="170"/>
    <d v="2022-11-15T00:00:00"/>
    <x v="0"/>
  </r>
  <r>
    <x v="42"/>
    <d v="2022-11-15T00:00:00"/>
    <x v="0"/>
  </r>
  <r>
    <x v="218"/>
    <d v="2022-11-15T00:00:00"/>
    <x v="0"/>
  </r>
  <r>
    <x v="45"/>
    <d v="2022-11-15T00:00:00"/>
    <x v="0"/>
  </r>
  <r>
    <x v="266"/>
    <d v="2022-11-15T00:00:00"/>
    <x v="0"/>
  </r>
  <r>
    <x v="322"/>
    <d v="2022-11-15T00:00:00"/>
    <x v="0"/>
  </r>
  <r>
    <x v="323"/>
    <d v="2022-11-15T00:00:00"/>
    <x v="0"/>
  </r>
  <r>
    <x v="317"/>
    <d v="2022-11-15T00:00:00"/>
    <x v="0"/>
  </r>
  <r>
    <x v="0"/>
    <d v="2022-11-15T00:00:00"/>
    <x v="0"/>
  </r>
  <r>
    <x v="288"/>
    <d v="2022-11-15T00:00:00"/>
    <x v="0"/>
  </r>
  <r>
    <x v="23"/>
    <d v="2022-11-15T00:00:00"/>
    <x v="0"/>
  </r>
  <r>
    <x v="324"/>
    <d v="2022-11-15T00:00:00"/>
    <x v="0"/>
  </r>
  <r>
    <x v="40"/>
    <d v="2022-11-15T00:00:00"/>
    <x v="0"/>
  </r>
  <r>
    <x v="89"/>
    <d v="2022-11-15T00:00:00"/>
    <x v="0"/>
  </r>
  <r>
    <x v="325"/>
    <d v="2022-11-15T00:00:00"/>
    <x v="0"/>
  </r>
  <r>
    <x v="141"/>
    <d v="2022-11-15T00:00:00"/>
    <x v="0"/>
  </r>
  <r>
    <x v="309"/>
    <d v="2022-11-15T00:00:00"/>
    <x v="0"/>
  </r>
  <r>
    <x v="51"/>
    <d v="2022-11-15T00:00:00"/>
    <x v="0"/>
  </r>
  <r>
    <x v="27"/>
    <d v="2022-11-15T00:00:00"/>
    <x v="0"/>
  </r>
  <r>
    <x v="144"/>
    <d v="2022-11-15T00:00:00"/>
    <x v="0"/>
  </r>
  <r>
    <x v="78"/>
    <d v="2022-11-15T00:00:00"/>
    <x v="0"/>
  </r>
  <r>
    <x v="39"/>
    <d v="2022-11-15T00:00:00"/>
    <x v="0"/>
  </r>
  <r>
    <x v="90"/>
    <d v="2022-11-15T00:00:00"/>
    <x v="0"/>
  </r>
  <r>
    <x v="165"/>
    <d v="2022-11-15T00:00:00"/>
    <x v="0"/>
  </r>
  <r>
    <x v="154"/>
    <d v="2022-11-15T00:00:00"/>
    <x v="0"/>
  </r>
  <r>
    <x v="273"/>
    <d v="2022-11-15T00:00:00"/>
    <x v="0"/>
  </r>
  <r>
    <x v="29"/>
    <d v="2022-11-15T00:00:00"/>
    <x v="0"/>
  </r>
  <r>
    <x v="326"/>
    <d v="2022-11-15T00:00:00"/>
    <x v="0"/>
  </r>
  <r>
    <x v="194"/>
    <d v="2022-11-15T00:00:00"/>
    <x v="0"/>
  </r>
  <r>
    <x v="103"/>
    <d v="2022-11-15T00:00:00"/>
    <x v="0"/>
  </r>
  <r>
    <x v="275"/>
    <d v="2022-11-15T00:00:00"/>
    <x v="0"/>
  </r>
  <r>
    <x v="274"/>
    <d v="2022-11-15T00:00:00"/>
    <x v="0"/>
  </r>
  <r>
    <x v="25"/>
    <d v="2022-11-15T00:00:00"/>
    <x v="0"/>
  </r>
  <r>
    <x v="142"/>
    <d v="2022-11-15T00:00:00"/>
    <x v="0"/>
  </r>
  <r>
    <x v="167"/>
    <d v="2022-11-15T00:00:00"/>
    <x v="0"/>
  </r>
  <r>
    <x v="285"/>
    <d v="2022-11-15T00:00:00"/>
    <x v="0"/>
  </r>
  <r>
    <x v="118"/>
    <d v="2022-11-15T00:00:00"/>
    <x v="0"/>
  </r>
  <r>
    <x v="327"/>
    <d v="2022-11-15T00:00:00"/>
    <x v="0"/>
  </r>
  <r>
    <x v="242"/>
    <d v="2022-11-15T00:00:00"/>
    <x v="0"/>
  </r>
  <r>
    <x v="229"/>
    <d v="2022-11-15T00:00:00"/>
    <x v="0"/>
  </r>
  <r>
    <x v="95"/>
    <d v="2022-11-15T00:00:00"/>
    <x v="0"/>
  </r>
  <r>
    <x v="293"/>
    <d v="2022-11-15T00:00:00"/>
    <x v="0"/>
  </r>
  <r>
    <x v="34"/>
    <d v="2022-11-15T00:00:00"/>
    <x v="0"/>
  </r>
  <r>
    <x v="191"/>
    <d v="2022-11-15T00:00:00"/>
    <x v="0"/>
  </r>
  <r>
    <x v="73"/>
    <d v="2022-11-15T00:00:00"/>
    <x v="0"/>
  </r>
  <r>
    <x v="32"/>
    <d v="2022-11-15T00:00:00"/>
    <x v="0"/>
  </r>
  <r>
    <x v="226"/>
    <d v="2022-11-15T00:00:00"/>
    <x v="0"/>
  </r>
  <r>
    <x v="328"/>
    <d v="2022-11-15T00:00:00"/>
    <x v="0"/>
  </r>
  <r>
    <x v="146"/>
    <d v="2022-11-15T00:00:00"/>
    <x v="0"/>
  </r>
  <r>
    <x v="112"/>
    <d v="2022-11-15T00:00:00"/>
    <x v="0"/>
  </r>
  <r>
    <x v="295"/>
    <d v="2022-11-15T00:00:00"/>
    <x v="0"/>
  </r>
  <r>
    <x v="312"/>
    <d v="2022-11-15T00:00:00"/>
    <x v="0"/>
  </r>
  <r>
    <x v="314"/>
    <d v="2022-11-15T00:00:00"/>
    <x v="0"/>
  </r>
  <r>
    <x v="329"/>
    <d v="2022-11-15T00:00:00"/>
    <x v="0"/>
  </r>
  <r>
    <x v="203"/>
    <d v="2022-11-15T00:00:00"/>
    <x v="0"/>
  </r>
  <r>
    <x v="145"/>
    <d v="2022-11-15T00:00:00"/>
    <x v="0"/>
  </r>
  <r>
    <x v="53"/>
    <d v="2022-11-15T00:00:00"/>
    <x v="0"/>
  </r>
  <r>
    <x v="108"/>
    <d v="2022-11-15T00:00:00"/>
    <x v="0"/>
  </r>
  <r>
    <x v="65"/>
    <d v="2022-11-15T00:00:00"/>
    <x v="0"/>
  </r>
  <r>
    <x v="126"/>
    <d v="2022-11-15T00:00:00"/>
    <x v="0"/>
  </r>
  <r>
    <x v="330"/>
    <d v="2022-11-15T00:00:00"/>
    <x v="0"/>
  </r>
  <r>
    <x v="250"/>
    <d v="2022-11-15T00:00:00"/>
    <x v="0"/>
  </r>
  <r>
    <x v="71"/>
    <d v="2022-11-15T00:00:00"/>
    <x v="0"/>
  </r>
  <r>
    <x v="173"/>
    <d v="2022-11-15T00:00:00"/>
    <x v="0"/>
  </r>
  <r>
    <x v="94"/>
    <d v="2022-11-15T00:00:00"/>
    <x v="0"/>
  </r>
  <r>
    <x v="201"/>
    <d v="2022-11-15T00:00:00"/>
    <x v="0"/>
  </r>
  <r>
    <x v="251"/>
    <d v="2022-11-15T00:00:00"/>
    <x v="0"/>
  </r>
  <r>
    <x v="331"/>
    <d v="2022-11-15T00:00:00"/>
    <x v="0"/>
  </r>
  <r>
    <x v="296"/>
    <d v="2022-11-15T00:00:00"/>
    <x v="0"/>
  </r>
  <r>
    <x v="297"/>
    <d v="2022-11-15T00:00:00"/>
    <x v="0"/>
  </r>
  <r>
    <x v="26"/>
    <d v="2022-11-15T00:00:00"/>
    <x v="0"/>
  </r>
  <r>
    <x v="11"/>
    <d v="2022-11-15T00:00:00"/>
    <x v="0"/>
  </r>
  <r>
    <x v="228"/>
    <d v="2022-11-15T00:00:00"/>
    <x v="0"/>
  </r>
  <r>
    <x v="207"/>
    <d v="2022-11-15T00:00:00"/>
    <x v="0"/>
  </r>
  <r>
    <x v="100"/>
    <d v="2022-11-15T00:00:00"/>
    <x v="0"/>
  </r>
  <r>
    <x v="318"/>
    <d v="2022-11-15T00:00:00"/>
    <x v="0"/>
  </r>
  <r>
    <x v="332"/>
    <d v="2022-11-15T00:00:00"/>
    <x v="0"/>
  </r>
  <r>
    <x v="333"/>
    <d v="2022-11-15T00:00:00"/>
    <x v="0"/>
  </r>
  <r>
    <x v="294"/>
    <d v="2022-11-15T00:00:00"/>
    <x v="0"/>
  </r>
  <r>
    <x v="98"/>
    <d v="2022-11-15T00:00:00"/>
    <x v="0"/>
  </r>
  <r>
    <x v="239"/>
    <d v="2022-11-15T00:00:00"/>
    <x v="0"/>
  </r>
  <r>
    <x v="31"/>
    <d v="2022-11-15T00:00:00"/>
    <x v="0"/>
  </r>
  <r>
    <x v="18"/>
    <d v="2022-11-15T00:00:00"/>
    <x v="0"/>
  </r>
  <r>
    <x v="119"/>
    <d v="2022-11-15T00:00:00"/>
    <x v="0"/>
  </r>
  <r>
    <x v="313"/>
    <d v="2022-11-15T00:00:00"/>
    <x v="0"/>
  </r>
  <r>
    <x v="197"/>
    <d v="2022-11-15T00:00:00"/>
    <x v="0"/>
  </r>
  <r>
    <x v="99"/>
    <d v="2022-11-15T00:00:00"/>
    <x v="0"/>
  </r>
  <r>
    <x v="113"/>
    <d v="2022-11-15T00:00:00"/>
    <x v="0"/>
  </r>
  <r>
    <x v="299"/>
    <d v="2022-11-15T00:00:00"/>
    <x v="0"/>
  </r>
  <r>
    <x v="310"/>
    <d v="2022-11-15T00:00:00"/>
    <x v="0"/>
  </r>
  <r>
    <x v="276"/>
    <d v="2022-11-15T00:00:00"/>
    <x v="0"/>
  </r>
  <r>
    <x v="334"/>
    <d v="2022-11-15T00:00:00"/>
    <x v="0"/>
  </r>
  <r>
    <x v="291"/>
    <d v="2022-11-15T00:00:00"/>
    <x v="0"/>
  </r>
  <r>
    <x v="217"/>
    <d v="2022-11-15T00:00:00"/>
    <x v="0"/>
  </r>
  <r>
    <x v="67"/>
    <d v="2022-11-15T00:00:00"/>
    <x v="0"/>
  </r>
  <r>
    <x v="121"/>
    <d v="2022-11-15T00:00:00"/>
    <x v="0"/>
  </r>
  <r>
    <x v="268"/>
    <d v="2022-11-15T00:00:00"/>
    <x v="0"/>
  </r>
  <r>
    <x v="212"/>
    <d v="2022-11-15T00:00:00"/>
    <x v="0"/>
  </r>
  <r>
    <x v="82"/>
    <d v="2022-11-15T00:00:00"/>
    <x v="0"/>
  </r>
  <r>
    <x v="68"/>
    <d v="2022-11-15T00:00:00"/>
    <x v="0"/>
  </r>
  <r>
    <x v="244"/>
    <d v="2022-11-15T00:00:00"/>
    <x v="0"/>
  </r>
  <r>
    <x v="122"/>
    <d v="2022-11-15T00:00:00"/>
    <x v="0"/>
  </r>
  <r>
    <x v="252"/>
    <d v="2022-11-15T00:00:00"/>
    <x v="0"/>
  </r>
  <r>
    <x v="123"/>
    <d v="2022-11-15T00:00:00"/>
    <x v="0"/>
  </r>
  <r>
    <x v="128"/>
    <d v="2022-11-16T00:00:00"/>
    <x v="0"/>
  </r>
  <r>
    <x v="131"/>
    <d v="2022-11-16T00:00:00"/>
    <x v="0"/>
  </r>
  <r>
    <x v="4"/>
    <d v="2022-11-16T00:00:00"/>
    <x v="0"/>
  </r>
  <r>
    <x v="304"/>
    <d v="2022-11-16T00:00:00"/>
    <x v="0"/>
  </r>
  <r>
    <x v="284"/>
    <d v="2022-11-16T00:00:00"/>
    <x v="0"/>
  </r>
  <r>
    <x v="258"/>
    <d v="2022-11-16T00:00:00"/>
    <x v="0"/>
  </r>
  <r>
    <x v="76"/>
    <d v="2022-11-16T00:00:00"/>
    <x v="0"/>
  </r>
  <r>
    <x v="216"/>
    <d v="2022-11-16T00:00:00"/>
    <x v="0"/>
  </r>
  <r>
    <x v="155"/>
    <d v="2022-11-16T00:00:00"/>
    <x v="0"/>
  </r>
  <r>
    <x v="134"/>
    <d v="2022-11-16T00:00:00"/>
    <x v="0"/>
  </r>
  <r>
    <x v="227"/>
    <d v="2022-11-16T00:00:00"/>
    <x v="0"/>
  </r>
  <r>
    <x v="307"/>
    <d v="2022-11-16T00:00:00"/>
    <x v="0"/>
  </r>
  <r>
    <x v="9"/>
    <d v="2022-11-16T00:00:00"/>
    <x v="0"/>
  </r>
  <r>
    <x v="41"/>
    <d v="2022-11-16T00:00:00"/>
    <x v="0"/>
  </r>
  <r>
    <x v="48"/>
    <d v="2022-11-16T00:00:00"/>
    <x v="0"/>
  </r>
  <r>
    <x v="164"/>
    <d v="2022-11-16T00:00:00"/>
    <x v="0"/>
  </r>
  <r>
    <x v="180"/>
    <d v="2022-11-16T00:00:00"/>
    <x v="0"/>
  </r>
  <r>
    <x v="13"/>
    <d v="2022-11-16T00:00:00"/>
    <x v="0"/>
  </r>
  <r>
    <x v="213"/>
    <d v="2022-11-16T00:00:00"/>
    <x v="0"/>
  </r>
  <r>
    <x v="150"/>
    <d v="2022-11-16T00:00:00"/>
    <x v="0"/>
  </r>
  <r>
    <x v="257"/>
    <d v="2022-11-16T00:00:00"/>
    <x v="0"/>
  </r>
  <r>
    <x v="117"/>
    <d v="2022-11-16T00:00:00"/>
    <x v="0"/>
  </r>
  <r>
    <x v="14"/>
    <d v="2022-11-16T00:00:00"/>
    <x v="0"/>
  </r>
  <r>
    <x v="27"/>
    <d v="2022-11-16T00:00:00"/>
    <x v="0"/>
  </r>
  <r>
    <x v="335"/>
    <d v="2022-11-16T00:00:00"/>
    <x v="0"/>
  </r>
  <r>
    <x v="57"/>
    <d v="2022-11-16T00:00:00"/>
    <x v="0"/>
  </r>
  <r>
    <x v="7"/>
    <d v="2022-11-16T00:00:00"/>
    <x v="0"/>
  </r>
  <r>
    <x v="234"/>
    <d v="2022-11-16T00:00:00"/>
    <x v="0"/>
  </r>
  <r>
    <x v="208"/>
    <d v="2022-11-16T00:00:00"/>
    <x v="0"/>
  </r>
  <r>
    <x v="17"/>
    <d v="2022-11-16T00:00:00"/>
    <x v="0"/>
  </r>
  <r>
    <x v="10"/>
    <d v="2022-11-16T00:00:00"/>
    <x v="0"/>
  </r>
  <r>
    <x v="125"/>
    <d v="2022-11-16T00:00:00"/>
    <x v="0"/>
  </r>
  <r>
    <x v="20"/>
    <d v="2022-11-16T00:00:00"/>
    <x v="0"/>
  </r>
  <r>
    <x v="205"/>
    <d v="2022-11-16T00:00:00"/>
    <x v="0"/>
  </r>
  <r>
    <x v="86"/>
    <d v="2022-11-16T00:00:00"/>
    <x v="0"/>
  </r>
  <r>
    <x v="26"/>
    <d v="2022-11-16T00:00:00"/>
    <x v="0"/>
  </r>
  <r>
    <x v="193"/>
    <d v="2022-11-16T00:00:00"/>
    <x v="0"/>
  </r>
  <r>
    <x v="170"/>
    <m/>
    <x v="0"/>
  </r>
  <r>
    <x v="111"/>
    <d v="2022-11-16T00:00:00"/>
    <x v="0"/>
  </r>
  <r>
    <x v="12"/>
    <d v="2022-11-16T00:00:00"/>
    <x v="0"/>
  </r>
  <r>
    <x v="336"/>
    <d v="2022-11-16T00:00:00"/>
    <x v="0"/>
  </r>
  <r>
    <x v="186"/>
    <d v="2022-11-16T00:00:00"/>
    <x v="0"/>
  </r>
  <r>
    <x v="19"/>
    <d v="2022-11-16T00:00:00"/>
    <x v="0"/>
  </r>
  <r>
    <x v="78"/>
    <d v="2022-11-16T00:00:00"/>
    <x v="0"/>
  </r>
  <r>
    <x v="308"/>
    <d v="2022-11-16T00:00:00"/>
    <x v="0"/>
  </r>
  <r>
    <x v="135"/>
    <d v="2022-11-16T00:00:00"/>
    <x v="0"/>
  </r>
  <r>
    <x v="50"/>
    <d v="2022-11-16T00:00:00"/>
    <x v="0"/>
  </r>
  <r>
    <x v="25"/>
    <d v="2022-11-16T00:00:00"/>
    <x v="0"/>
  </r>
  <r>
    <x v="293"/>
    <d v="2022-11-16T00:00:00"/>
    <x v="0"/>
  </r>
  <r>
    <x v="315"/>
    <d v="2022-11-16T00:00:00"/>
    <x v="0"/>
  </r>
  <r>
    <x v="190"/>
    <d v="2022-11-16T00:00:00"/>
    <x v="0"/>
  </r>
  <r>
    <x v="52"/>
    <d v="2022-11-16T00:00:00"/>
    <x v="0"/>
  </r>
  <r>
    <x v="230"/>
    <d v="2022-11-16T00:00:00"/>
    <x v="0"/>
  </r>
  <r>
    <x v="91"/>
    <d v="2022-11-16T00:00:00"/>
    <x v="0"/>
  </r>
  <r>
    <x v="235"/>
    <d v="2022-11-16T00:00:00"/>
    <x v="0"/>
  </r>
  <r>
    <x v="309"/>
    <d v="2022-11-16T00:00:00"/>
    <x v="0"/>
  </r>
  <r>
    <x v="153"/>
    <d v="2022-11-16T00:00:00"/>
    <x v="0"/>
  </r>
  <r>
    <x v="15"/>
    <d v="2022-11-16T00:00:00"/>
    <x v="0"/>
  </r>
  <r>
    <x v="31"/>
    <d v="2022-11-16T00:00:00"/>
    <x v="0"/>
  </r>
  <r>
    <x v="30"/>
    <d v="2022-11-16T00:00:00"/>
    <x v="0"/>
  </r>
  <r>
    <x v="327"/>
    <d v="2022-11-16T00:00:00"/>
    <x v="0"/>
  </r>
  <r>
    <x v="242"/>
    <d v="2022-11-16T00:00:00"/>
    <x v="0"/>
  </r>
  <r>
    <x v="311"/>
    <d v="2022-11-16T00:00:00"/>
    <x v="0"/>
  </r>
  <r>
    <x v="88"/>
    <d v="2022-11-16T00:00:00"/>
    <x v="0"/>
  </r>
  <r>
    <x v="323"/>
    <d v="2022-11-16T00:00:00"/>
    <x v="0"/>
  </r>
  <r>
    <x v="28"/>
    <d v="2022-11-16T00:00:00"/>
    <x v="0"/>
  </r>
  <r>
    <x v="108"/>
    <d v="2022-11-16T00:00:00"/>
    <x v="0"/>
  </r>
  <r>
    <x v="16"/>
    <d v="2022-11-16T00:00:00"/>
    <x v="0"/>
  </r>
  <r>
    <x v="173"/>
    <d v="2022-11-16T00:00:00"/>
    <x v="0"/>
  </r>
  <r>
    <x v="337"/>
    <d v="2022-11-16T00:00:00"/>
    <x v="0"/>
  </r>
  <r>
    <x v="74"/>
    <d v="2022-11-16T00:00:00"/>
    <x v="0"/>
  </r>
  <r>
    <x v="39"/>
    <d v="2022-11-16T00:00:00"/>
    <x v="0"/>
  </r>
  <r>
    <x v="200"/>
    <d v="2022-11-16T00:00:00"/>
    <x v="0"/>
  </r>
  <r>
    <x v="202"/>
    <d v="2022-11-16T00:00:00"/>
    <x v="0"/>
  </r>
  <r>
    <x v="264"/>
    <d v="2022-11-16T00:00:00"/>
    <x v="0"/>
  </r>
  <r>
    <x v="71"/>
    <d v="2022-11-16T00:00:00"/>
    <x v="0"/>
  </r>
  <r>
    <x v="240"/>
    <d v="2022-11-16T00:00:00"/>
    <x v="0"/>
  </r>
  <r>
    <x v="156"/>
    <d v="2022-11-16T00:00:00"/>
    <x v="0"/>
  </r>
  <r>
    <x v="160"/>
    <d v="2022-11-16T00:00:00"/>
    <x v="0"/>
  </r>
  <r>
    <x v="159"/>
    <d v="2022-11-16T00:00:00"/>
    <x v="0"/>
  </r>
  <r>
    <x v="316"/>
    <d v="2022-11-16T00:00:00"/>
    <x v="0"/>
  </r>
  <r>
    <x v="203"/>
    <d v="2022-11-16T00:00:00"/>
    <x v="0"/>
  </r>
  <r>
    <x v="338"/>
    <d v="2022-11-16T00:00:00"/>
    <x v="0"/>
  </r>
  <r>
    <x v="87"/>
    <d v="2022-11-16T00:00:00"/>
    <x v="0"/>
  </r>
  <r>
    <x v="291"/>
    <d v="2022-11-16T00:00:00"/>
    <x v="0"/>
  </r>
  <r>
    <x v="103"/>
    <d v="2022-11-16T00:00:00"/>
    <x v="0"/>
  </r>
  <r>
    <x v="90"/>
    <d v="2022-11-16T00:00:00"/>
    <x v="0"/>
  </r>
  <r>
    <x v="267"/>
    <d v="2022-11-16T00:00:00"/>
    <x v="0"/>
  </r>
  <r>
    <x v="318"/>
    <d v="2022-11-16T00:00:00"/>
    <x v="0"/>
  </r>
  <r>
    <x v="317"/>
    <d v="2022-11-16T00:00:00"/>
    <x v="0"/>
  </r>
  <r>
    <x v="244"/>
    <d v="2022-11-16T00:00:00"/>
    <x v="0"/>
  </r>
  <r>
    <x v="206"/>
    <d v="2022-11-16T00:00:00"/>
    <x v="0"/>
  </r>
  <r>
    <x v="141"/>
    <d v="2022-11-16T00:00:00"/>
    <x v="0"/>
  </r>
  <r>
    <x v="201"/>
    <d v="2022-11-16T00:00:00"/>
    <x v="0"/>
  </r>
  <r>
    <x v="168"/>
    <d v="2022-11-16T00:00:00"/>
    <x v="0"/>
  </r>
  <r>
    <x v="97"/>
    <d v="2022-11-16T00:00:00"/>
    <x v="0"/>
  </r>
  <r>
    <x v="96"/>
    <d v="2022-11-16T00:00:00"/>
    <x v="0"/>
  </r>
  <r>
    <x v="144"/>
    <d v="2022-11-16T00:00:00"/>
    <x v="0"/>
  </r>
  <r>
    <x v="143"/>
    <d v="2022-11-16T00:00:00"/>
    <x v="0"/>
  </r>
  <r>
    <x v="262"/>
    <d v="2022-11-16T00:00:00"/>
    <x v="0"/>
  </r>
  <r>
    <x v="107"/>
    <d v="2022-11-16T00:00:00"/>
    <x v="0"/>
  </r>
  <r>
    <x v="106"/>
    <d v="2022-11-16T00:00:00"/>
    <x v="0"/>
  </r>
  <r>
    <x v="246"/>
    <d v="2022-11-16T00:00:00"/>
    <x v="0"/>
  </r>
  <r>
    <x v="73"/>
    <d v="2022-11-16T00:00:00"/>
    <x v="0"/>
  </r>
  <r>
    <x v="310"/>
    <d v="2022-11-16T00:00:00"/>
    <x v="0"/>
  </r>
  <r>
    <x v="165"/>
    <d v="2022-11-16T00:00:00"/>
    <x v="0"/>
  </r>
  <r>
    <x v="276"/>
    <d v="2022-11-16T00:00:00"/>
    <x v="0"/>
  </r>
  <r>
    <x v="43"/>
    <d v="2022-11-16T00:00:00"/>
    <x v="0"/>
  </r>
  <r>
    <x v="176"/>
    <d v="2022-11-16T00:00:00"/>
    <x v="0"/>
  </r>
  <r>
    <x v="207"/>
    <d v="2022-11-16T00:00:00"/>
    <x v="0"/>
  </r>
  <r>
    <x v="325"/>
    <m/>
    <x v="0"/>
  </r>
  <r>
    <x v="29"/>
    <d v="2022-11-16T00:00:00"/>
    <x v="0"/>
  </r>
  <r>
    <x v="324"/>
    <d v="2022-11-16T00:00:00"/>
    <x v="0"/>
  </r>
  <r>
    <x v="158"/>
    <d v="2022-11-16T00:00:00"/>
    <x v="0"/>
  </r>
  <r>
    <x v="182"/>
    <d v="2022-11-16T00:00:00"/>
    <x v="0"/>
  </r>
  <r>
    <x v="61"/>
    <d v="2022-11-16T00:00:00"/>
    <x v="0"/>
  </r>
  <r>
    <x v="232"/>
    <d v="2022-11-16T00:00:00"/>
    <x v="0"/>
  </r>
  <r>
    <x v="82"/>
    <d v="2022-11-16T00:00:00"/>
    <x v="0"/>
  </r>
  <r>
    <x v="339"/>
    <d v="2022-11-16T00:00:00"/>
    <x v="0"/>
  </r>
  <r>
    <x v="314"/>
    <d v="2022-11-16T00:00:00"/>
    <x v="0"/>
  </r>
  <r>
    <x v="239"/>
    <d v="2022-11-16T00:00:00"/>
    <x v="0"/>
  </r>
  <r>
    <x v="329"/>
    <d v="2022-11-16T00:00:00"/>
    <x v="0"/>
  </r>
  <r>
    <x v="145"/>
    <d v="2022-11-16T00:00:00"/>
    <x v="0"/>
  </r>
  <r>
    <x v="296"/>
    <d v="2022-11-16T00:00:00"/>
    <x v="0"/>
  </r>
  <r>
    <x v="228"/>
    <d v="2022-11-16T00:00:00"/>
    <x v="0"/>
  </r>
  <r>
    <x v="114"/>
    <d v="2022-11-16T00:00:00"/>
    <x v="0"/>
  </r>
  <r>
    <x v="126"/>
    <d v="2022-11-16T00:00:00"/>
    <x v="0"/>
  </r>
  <r>
    <x v="313"/>
    <d v="2022-11-16T00:00:00"/>
    <x v="0"/>
  </r>
  <r>
    <x v="154"/>
    <d v="2022-11-16T00:00:00"/>
    <x v="0"/>
  </r>
  <r>
    <x v="142"/>
    <d v="2022-11-16T00:00:00"/>
    <x v="0"/>
  </r>
  <r>
    <x v="236"/>
    <d v="2022-11-16T00:00:00"/>
    <x v="0"/>
  </r>
  <r>
    <x v="326"/>
    <d v="2022-11-16T00:00:00"/>
    <x v="0"/>
  </r>
  <r>
    <x v="328"/>
    <d v="2022-11-16T00:00:00"/>
    <x v="0"/>
  </r>
  <r>
    <x v="340"/>
    <d v="2022-11-16T00:00:00"/>
    <x v="0"/>
  </r>
  <r>
    <x v="179"/>
    <d v="2022-11-16T00:00:00"/>
    <x v="0"/>
  </r>
  <r>
    <x v="320"/>
    <d v="2022-11-16T00:00:00"/>
    <x v="0"/>
  </r>
  <r>
    <x v="297"/>
    <d v="2022-11-16T00:00:00"/>
    <x v="0"/>
  </r>
  <r>
    <x v="299"/>
    <d v="2022-11-16T00:00:00"/>
    <x v="0"/>
  </r>
  <r>
    <x v="341"/>
    <d v="2022-11-16T00:00:00"/>
    <x v="0"/>
  </r>
  <r>
    <x v="209"/>
    <d v="2022-11-16T00:00:00"/>
    <x v="0"/>
  </r>
  <r>
    <x v="67"/>
    <d v="2022-11-16T00:00:00"/>
    <x v="0"/>
  </r>
  <r>
    <x v="166"/>
    <d v="2022-11-16T00:00:00"/>
    <x v="0"/>
  </r>
  <r>
    <x v="172"/>
    <d v="2022-11-16T00:00:00"/>
    <x v="0"/>
  </r>
  <r>
    <x v="177"/>
    <d v="2022-11-16T00:00:00"/>
    <x v="0"/>
  </r>
  <r>
    <x v="45"/>
    <d v="2022-11-16T00:00:00"/>
    <x v="0"/>
  </r>
  <r>
    <x v="245"/>
    <d v="2022-11-16T00:00:00"/>
    <x v="0"/>
  </r>
  <r>
    <x v="312"/>
    <d v="2022-11-16T00:00:00"/>
    <x v="0"/>
  </r>
  <r>
    <x v="194"/>
    <d v="2022-11-16T00:00:00"/>
    <x v="0"/>
  </r>
  <r>
    <x v="32"/>
    <d v="2022-11-16T00:00:00"/>
    <x v="0"/>
  </r>
  <r>
    <x v="241"/>
    <d v="2022-11-16T00:00:00"/>
    <x v="0"/>
  </r>
  <r>
    <x v="342"/>
    <d v="2022-11-16T00:00:00"/>
    <x v="0"/>
  </r>
  <r>
    <x v="343"/>
    <d v="2022-11-16T00:00:00"/>
    <x v="0"/>
  </r>
  <r>
    <x v="147"/>
    <d v="2022-11-16T00:00:00"/>
    <x v="0"/>
  </r>
  <r>
    <x v="254"/>
    <d v="2022-11-16T00:00:00"/>
    <x v="0"/>
  </r>
  <r>
    <x v="181"/>
    <d v="2022-11-16T00:00:00"/>
    <x v="0"/>
  </r>
  <r>
    <x v="66"/>
    <d v="2022-11-16T00:00:00"/>
    <x v="0"/>
  </r>
  <r>
    <x v="344"/>
    <d v="2022-11-16T00:00:00"/>
    <x v="0"/>
  </r>
  <r>
    <x v="212"/>
    <d v="2022-11-16T00:00:00"/>
    <x v="0"/>
  </r>
  <r>
    <x v="334"/>
    <d v="2022-11-16T00:00:00"/>
    <x v="0"/>
  </r>
  <r>
    <x v="247"/>
    <d v="2022-11-16T00:00:00"/>
    <x v="0"/>
  </r>
  <r>
    <x v="224"/>
    <d v="2022-11-16T00:00:00"/>
    <x v="0"/>
  </r>
  <r>
    <x v="256"/>
    <d v="2022-11-16T00:00:00"/>
    <x v="0"/>
  </r>
  <r>
    <x v="211"/>
    <d v="2022-11-16T00:00:00"/>
    <x v="0"/>
  </r>
  <r>
    <x v="265"/>
    <d v="2022-11-16T00:00:00"/>
    <x v="0"/>
  </r>
  <r>
    <x v="98"/>
    <d v="2022-11-16T00:00:00"/>
    <x v="0"/>
  </r>
  <r>
    <x v="252"/>
    <d v="2022-11-16T00:00:00"/>
    <x v="0"/>
  </r>
  <r>
    <x v="332"/>
    <d v="2022-11-16T00:00:00"/>
    <x v="0"/>
  </r>
  <r>
    <x v="251"/>
    <d v="2022-11-16T00:00:00"/>
    <x v="0"/>
  </r>
  <r>
    <x v="80"/>
    <d v="2022-11-16T00:00:00"/>
    <x v="0"/>
  </r>
  <r>
    <x v="149"/>
    <d v="2022-11-16T00:00:00"/>
    <x v="0"/>
  </r>
  <r>
    <x v="171"/>
    <d v="2022-11-16T00:00:00"/>
    <x v="0"/>
  </r>
  <r>
    <x v="183"/>
    <d v="2022-11-16T00:00:00"/>
    <x v="0"/>
  </r>
  <r>
    <x v="250"/>
    <d v="2022-11-16T00:00:00"/>
    <x v="0"/>
  </r>
  <r>
    <x v="285"/>
    <d v="2022-11-16T00:00:00"/>
    <x v="0"/>
  </r>
  <r>
    <x v="295"/>
    <d v="2022-11-16T00:00:00"/>
    <x v="0"/>
  </r>
  <r>
    <x v="253"/>
    <d v="2022-11-16T00:00:00"/>
    <x v="0"/>
  </r>
  <r>
    <x v="174"/>
    <d v="2022-11-16T00:00:00"/>
    <x v="0"/>
  </r>
  <r>
    <x v="277"/>
    <d v="2022-11-16T00:00:00"/>
    <x v="0"/>
  </r>
  <r>
    <x v="238"/>
    <d v="2022-11-16T00:00:00"/>
    <x v="0"/>
  </r>
  <r>
    <x v="278"/>
    <d v="2022-11-16T00:00:00"/>
    <x v="0"/>
  </r>
  <r>
    <x v="229"/>
    <d v="2022-11-16T00:00:00"/>
    <x v="0"/>
  </r>
  <r>
    <x v="83"/>
    <d v="2022-11-17T00:00:00"/>
    <x v="0"/>
  </r>
  <r>
    <x v="281"/>
    <d v="2022-11-17T00:00:00"/>
    <x v="0"/>
  </r>
  <r>
    <x v="155"/>
    <d v="2022-11-17T00:00:00"/>
    <x v="0"/>
  </r>
  <r>
    <x v="177"/>
    <d v="2022-11-17T00:00:00"/>
    <x v="0"/>
  </r>
  <r>
    <x v="280"/>
    <d v="2022-11-17T00:00:00"/>
    <x v="0"/>
  </r>
  <r>
    <x v="2"/>
    <d v="2022-11-17T00:00:00"/>
    <x v="0"/>
  </r>
  <r>
    <x v="218"/>
    <d v="2022-11-17T00:00:00"/>
    <x v="0"/>
  </r>
  <r>
    <x v="235"/>
    <d v="2022-11-17T00:00:00"/>
    <x v="0"/>
  </r>
  <r>
    <x v="219"/>
    <d v="2022-11-17T00:00:00"/>
    <x v="0"/>
  </r>
  <r>
    <x v="216"/>
    <d v="2022-11-17T00:00:00"/>
    <x v="0"/>
  </r>
  <r>
    <x v="111"/>
    <d v="2022-11-17T00:00:00"/>
    <x v="0"/>
  </r>
  <r>
    <x v="16"/>
    <d v="2022-11-17T00:00:00"/>
    <x v="0"/>
  </r>
  <r>
    <x v="45"/>
    <m/>
    <x v="0"/>
  </r>
  <r>
    <x v="221"/>
    <d v="2022-11-17T00:00:00"/>
    <x v="0"/>
  </r>
  <r>
    <x v="1"/>
    <d v="2022-11-17T00:00:00"/>
    <x v="0"/>
  </r>
  <r>
    <x v="220"/>
    <d v="2022-11-17T00:00:00"/>
    <x v="0"/>
  </r>
  <r>
    <x v="222"/>
    <d v="2022-11-17T00:00:00"/>
    <x v="0"/>
  </r>
  <r>
    <x v="283"/>
    <d v="2022-11-17T00:00:00"/>
    <x v="0"/>
  </r>
  <r>
    <x v="189"/>
    <d v="2022-11-17T00:00:00"/>
    <x v="0"/>
  </r>
  <r>
    <x v="206"/>
    <d v="2022-11-17T00:00:00"/>
    <x v="0"/>
  </r>
  <r>
    <x v="72"/>
    <d v="2022-11-17T00:00:00"/>
    <x v="0"/>
  </r>
  <r>
    <x v="232"/>
    <d v="2022-11-17T00:00:00"/>
    <x v="0"/>
  </r>
  <r>
    <x v="233"/>
    <d v="2022-11-17T00:00:00"/>
    <x v="0"/>
  </r>
  <r>
    <x v="139"/>
    <d v="2022-11-17T00:00:00"/>
    <x v="0"/>
  </r>
  <r>
    <x v="37"/>
    <d v="2022-11-17T00:00:00"/>
    <x v="0"/>
  </r>
  <r>
    <x v="282"/>
    <d v="2022-11-17T00:00:00"/>
    <x v="0"/>
  </r>
  <r>
    <x v="117"/>
    <d v="2022-11-17T00:00:00"/>
    <x v="0"/>
  </r>
  <r>
    <x v="57"/>
    <d v="2022-11-17T00:00:00"/>
    <x v="0"/>
  </r>
  <r>
    <x v="195"/>
    <d v="2022-11-17T00:00:00"/>
    <x v="0"/>
  </r>
  <r>
    <x v="345"/>
    <d v="2022-11-17T00:00:00"/>
    <x v="0"/>
  </r>
  <r>
    <x v="7"/>
    <d v="2022-11-17T00:00:00"/>
    <x v="0"/>
  </r>
  <r>
    <x v="76"/>
    <d v="2022-11-17T00:00:00"/>
    <x v="0"/>
  </r>
  <r>
    <x v="84"/>
    <d v="2022-11-17T00:00:00"/>
    <x v="0"/>
  </r>
  <r>
    <x v="19"/>
    <d v="2022-11-17T00:00:00"/>
    <x v="0"/>
  </r>
  <r>
    <x v="173"/>
    <d v="2022-11-17T00:00:00"/>
    <x v="0"/>
  </r>
  <r>
    <x v="334"/>
    <d v="2022-11-17T00:00:00"/>
    <x v="0"/>
  </r>
  <r>
    <x v="324"/>
    <d v="2022-11-17T00:00:00"/>
    <x v="0"/>
  </r>
  <r>
    <x v="242"/>
    <d v="2022-11-17T00:00:00"/>
    <x v="0"/>
  </r>
  <r>
    <x v="9"/>
    <d v="2022-11-17T00:00:00"/>
    <x v="0"/>
  </r>
  <r>
    <x v="108"/>
    <d v="2022-11-17T00:00:00"/>
    <x v="0"/>
  </r>
  <r>
    <x v="317"/>
    <d v="2022-11-17T00:00:00"/>
    <x v="0"/>
  </r>
  <r>
    <x v="94"/>
    <d v="2022-11-17T00:00:00"/>
    <x v="0"/>
  </r>
  <r>
    <x v="190"/>
    <d v="2022-11-17T00:00:00"/>
    <x v="0"/>
  </r>
  <r>
    <x v="86"/>
    <d v="2022-11-17T00:00:00"/>
    <x v="0"/>
  </r>
  <r>
    <x v="335"/>
    <d v="2022-11-17T00:00:00"/>
    <x v="0"/>
  </r>
  <r>
    <x v="170"/>
    <m/>
    <x v="0"/>
  </r>
  <r>
    <x v="143"/>
    <d v="2022-11-17T00:00:00"/>
    <x v="0"/>
  </r>
  <r>
    <x v="87"/>
    <d v="2022-11-17T00:00:00"/>
    <x v="0"/>
  </r>
  <r>
    <x v="315"/>
    <d v="2022-11-17T00:00:00"/>
    <x v="0"/>
  </r>
  <r>
    <x v="346"/>
    <d v="2022-11-17T00:00:00"/>
    <x v="0"/>
  </r>
  <r>
    <x v="250"/>
    <d v="2022-11-17T00:00:00"/>
    <x v="0"/>
  </r>
  <r>
    <x v="347"/>
    <d v="2022-11-17T00:00:00"/>
    <x v="0"/>
  </r>
  <r>
    <x v="53"/>
    <d v="2022-11-17T00:00:00"/>
    <x v="0"/>
  </r>
  <r>
    <x v="330"/>
    <d v="2022-11-17T00:00:00"/>
    <x v="0"/>
  </r>
  <r>
    <x v="33"/>
    <d v="2022-11-17T00:00:00"/>
    <x v="0"/>
  </r>
  <r>
    <x v="125"/>
    <d v="2022-11-17T00:00:00"/>
    <x v="0"/>
  </r>
  <r>
    <x v="293"/>
    <d v="2022-11-17T00:00:00"/>
    <x v="0"/>
  </r>
  <r>
    <x v="258"/>
    <d v="2022-11-17T00:00:00"/>
    <x v="0"/>
  </r>
  <r>
    <x v="348"/>
    <d v="2022-11-17T00:00:00"/>
    <x v="0"/>
  </r>
  <r>
    <x v="22"/>
    <d v="2022-11-17T00:00:00"/>
    <x v="0"/>
  </r>
  <r>
    <x v="309"/>
    <d v="2022-11-17T00:00:00"/>
    <x v="0"/>
  </r>
  <r>
    <x v="89"/>
    <d v="2022-11-17T00:00:00"/>
    <x v="0"/>
  </r>
  <r>
    <x v="290"/>
    <d v="2022-11-17T00:00:00"/>
    <x v="0"/>
  </r>
  <r>
    <x v="342"/>
    <d v="2022-11-17T00:00:00"/>
    <x v="0"/>
  </r>
  <r>
    <x v="23"/>
    <d v="2022-11-17T00:00:00"/>
    <x v="0"/>
  </r>
  <r>
    <x v="203"/>
    <d v="2022-11-17T00:00:00"/>
    <x v="0"/>
  </r>
  <r>
    <x v="331"/>
    <d v="2022-11-17T00:00:00"/>
    <x v="0"/>
  </r>
  <r>
    <x v="112"/>
    <d v="2022-11-17T00:00:00"/>
    <x v="0"/>
  </r>
  <r>
    <x v="88"/>
    <d v="2022-11-17T00:00:00"/>
    <x v="0"/>
  </r>
  <r>
    <x v="349"/>
    <d v="2022-11-17T00:00:00"/>
    <x v="0"/>
  </r>
  <r>
    <x v="323"/>
    <d v="2022-11-17T00:00:00"/>
    <x v="0"/>
  </r>
  <r>
    <x v="286"/>
    <d v="2022-11-17T00:00:00"/>
    <x v="0"/>
  </r>
  <r>
    <x v="254"/>
    <d v="2022-11-17T00:00:00"/>
    <x v="0"/>
  </r>
  <r>
    <x v="21"/>
    <d v="2022-11-17T00:00:00"/>
    <x v="0"/>
  </r>
  <r>
    <x v="288"/>
    <d v="2022-11-17T00:00:00"/>
    <x v="0"/>
  </r>
  <r>
    <x v="326"/>
    <d v="2022-11-17T00:00:00"/>
    <x v="0"/>
  </r>
  <r>
    <x v="228"/>
    <d v="2022-11-17T00:00:00"/>
    <x v="0"/>
  </r>
  <r>
    <x v="350"/>
    <d v="2022-11-17T00:00:00"/>
    <x v="0"/>
  </r>
  <r>
    <x v="96"/>
    <d v="2022-11-17T00:00:00"/>
    <x v="0"/>
  </r>
  <r>
    <x v="50"/>
    <d v="2022-11-17T00:00:00"/>
    <x v="0"/>
  </r>
  <r>
    <x v="144"/>
    <d v="2022-11-17T00:00:00"/>
    <x v="0"/>
  </r>
  <r>
    <x v="266"/>
    <d v="2022-11-17T00:00:00"/>
    <x v="0"/>
  </r>
  <r>
    <x v="100"/>
    <d v="2022-11-17T00:00:00"/>
    <x v="0"/>
  </r>
  <r>
    <x v="31"/>
    <d v="2022-11-17T00:00:00"/>
    <x v="0"/>
  </r>
  <r>
    <x v="34"/>
    <d v="2022-11-17T00:00:00"/>
    <x v="0"/>
  </r>
  <r>
    <x v="95"/>
    <d v="2022-11-17T00:00:00"/>
    <x v="0"/>
  </r>
  <r>
    <x v="224"/>
    <d v="2022-11-17T00:00:00"/>
    <x v="0"/>
  </r>
  <r>
    <x v="205"/>
    <d v="2022-11-17T00:00:00"/>
    <x v="0"/>
  </r>
  <r>
    <x v="78"/>
    <d v="2022-11-17T00:00:00"/>
    <x v="0"/>
  </r>
  <r>
    <x v="44"/>
    <d v="2022-11-17T00:00:00"/>
    <x v="0"/>
  </r>
  <r>
    <x v="260"/>
    <d v="2022-11-17T00:00:00"/>
    <x v="0"/>
  </r>
  <r>
    <x v="54"/>
    <d v="2022-11-17T00:00:00"/>
    <x v="0"/>
  </r>
  <r>
    <x v="294"/>
    <d v="2022-11-17T00:00:00"/>
    <x v="0"/>
  </r>
  <r>
    <x v="103"/>
    <d v="2022-11-17T00:00:00"/>
    <x v="0"/>
  </r>
  <r>
    <x v="42"/>
    <m/>
    <x v="0"/>
  </r>
  <r>
    <x v="98"/>
    <d v="2022-11-17T00:00:00"/>
    <x v="0"/>
  </r>
  <r>
    <x v="167"/>
    <d v="2022-11-17T00:00:00"/>
    <x v="0"/>
  </r>
  <r>
    <x v="32"/>
    <d v="2022-11-17T00:00:00"/>
    <x v="0"/>
  </r>
  <r>
    <x v="204"/>
    <d v="2022-11-17T00:00:00"/>
    <x v="0"/>
  </r>
  <r>
    <x v="275"/>
    <d v="2022-11-17T00:00:00"/>
    <x v="0"/>
  </r>
  <r>
    <x v="274"/>
    <d v="2022-11-17T00:00:00"/>
    <x v="0"/>
  </r>
  <r>
    <x v="61"/>
    <d v="2022-11-17T00:00:00"/>
    <x v="0"/>
  </r>
  <r>
    <x v="311"/>
    <d v="2022-11-17T00:00:00"/>
    <x v="0"/>
  </r>
  <r>
    <x v="183"/>
    <d v="2022-11-17T00:00:00"/>
    <x v="0"/>
  </r>
  <r>
    <x v="240"/>
    <d v="2022-11-17T00:00:00"/>
    <x v="0"/>
  </r>
  <r>
    <x v="291"/>
    <d v="2022-11-17T00:00:00"/>
    <x v="0"/>
  </r>
  <r>
    <x v="174"/>
    <d v="2022-11-17T00:00:00"/>
    <x v="0"/>
  </r>
  <r>
    <x v="200"/>
    <d v="2022-11-17T00:00:00"/>
    <x v="0"/>
  </r>
  <r>
    <x v="262"/>
    <d v="2022-11-17T00:00:00"/>
    <x v="0"/>
  </r>
  <r>
    <x v="73"/>
    <d v="2022-11-17T00:00:00"/>
    <x v="0"/>
  </r>
  <r>
    <x v="269"/>
    <d v="2022-11-17T00:00:00"/>
    <x v="0"/>
  </r>
  <r>
    <x v="207"/>
    <d v="2022-11-17T00:00:00"/>
    <x v="0"/>
  </r>
  <r>
    <x v="194"/>
    <d v="2022-11-17T00:00:00"/>
    <x v="0"/>
  </r>
  <r>
    <x v="296"/>
    <m/>
    <x v="0"/>
  </r>
  <r>
    <x v="297"/>
    <d v="2022-11-17T00:00:00"/>
    <x v="0"/>
  </r>
  <r>
    <x v="113"/>
    <d v="2022-11-17T00:00:00"/>
    <x v="0"/>
  </r>
  <r>
    <x v="180"/>
    <d v="2022-11-17T00:00:00"/>
    <x v="0"/>
  </r>
  <r>
    <x v="307"/>
    <d v="2022-11-17T00:00:00"/>
    <x v="0"/>
  </r>
  <r>
    <x v="145"/>
    <d v="2022-11-17T00:00:00"/>
    <x v="0"/>
  </r>
  <r>
    <x v="29"/>
    <d v="2022-11-17T00:00:00"/>
    <x v="0"/>
  </r>
  <r>
    <x v="20"/>
    <d v="2022-11-17T00:00:00"/>
    <x v="0"/>
  </r>
  <r>
    <x v="327"/>
    <d v="2022-11-17T00:00:00"/>
    <x v="0"/>
  </r>
  <r>
    <x v="268"/>
    <d v="2022-11-17T00:00:00"/>
    <x v="0"/>
  </r>
  <r>
    <x v="121"/>
    <d v="2022-11-17T00:00:00"/>
    <x v="0"/>
  </r>
  <r>
    <x v="120"/>
    <d v="2022-11-17T00:00:00"/>
    <x v="0"/>
  </r>
  <r>
    <x v="343"/>
    <d v="2022-11-17T00:00:00"/>
    <x v="0"/>
  </r>
  <r>
    <x v="172"/>
    <d v="2022-11-17T00:00:00"/>
    <x v="0"/>
  </r>
  <r>
    <x v="256"/>
    <d v="2022-11-17T00:00:00"/>
    <x v="0"/>
  </r>
  <r>
    <x v="46"/>
    <d v="2022-11-17T00:00:00"/>
    <x v="0"/>
  </r>
  <r>
    <x v="299"/>
    <d v="2022-11-17T00:00:00"/>
    <x v="0"/>
  </r>
  <r>
    <x v="295"/>
    <m/>
    <x v="0"/>
  </r>
  <r>
    <x v="313"/>
    <d v="2022-11-17T00:00:00"/>
    <x v="0"/>
  </r>
  <r>
    <x v="270"/>
    <d v="2022-11-17T00:00:00"/>
    <x v="0"/>
  </r>
  <r>
    <x v="329"/>
    <d v="2022-11-17T00:00:00"/>
    <x v="0"/>
  </r>
  <r>
    <x v="310"/>
    <d v="2022-11-17T00:00:00"/>
    <x v="0"/>
  </r>
  <r>
    <x v="66"/>
    <d v="2022-11-17T00:00:00"/>
    <x v="0"/>
  </r>
  <r>
    <x v="25"/>
    <d v="2022-11-17T00:00:00"/>
    <x v="0"/>
  </r>
  <r>
    <x v="119"/>
    <d v="2022-11-17T00:00:00"/>
    <x v="0"/>
  </r>
  <r>
    <x v="178"/>
    <d v="2022-11-17T00:00:00"/>
    <x v="0"/>
  </r>
  <r>
    <x v="99"/>
    <d v="2022-11-17T00:00:00"/>
    <x v="0"/>
  </r>
  <r>
    <x v="126"/>
    <d v="2022-11-17T00:00:00"/>
    <x v="0"/>
  </r>
  <r>
    <x v="277"/>
    <d v="2022-11-17T00:00:00"/>
    <x v="0"/>
  </r>
  <r>
    <x v="351"/>
    <d v="2022-11-17T00:00:00"/>
    <x v="0"/>
  </r>
  <r>
    <x v="251"/>
    <d v="2022-11-17T00:00:00"/>
    <x v="0"/>
  </r>
  <r>
    <x v="186"/>
    <d v="2022-11-17T00:00:00"/>
    <x v="0"/>
  </r>
  <r>
    <x v="128"/>
    <d v="2022-11-17T00:00:00"/>
    <x v="0"/>
  </r>
  <r>
    <x v="1"/>
    <d v="2022-11-18T00:00:00"/>
    <x v="0"/>
  </r>
  <r>
    <x v="352"/>
    <d v="2022-11-18T00:00:00"/>
    <x v="0"/>
  </r>
  <r>
    <x v="214"/>
    <d v="2022-11-18T00:00:00"/>
    <x v="0"/>
  </r>
  <r>
    <x v="83"/>
    <d v="2022-11-18T00:00:00"/>
    <x v="0"/>
  </r>
  <r>
    <x v="84"/>
    <d v="2022-11-18T00:00:00"/>
    <x v="0"/>
  </r>
  <r>
    <x v="128"/>
    <d v="2022-11-18T00:00:00"/>
    <x v="0"/>
  </r>
  <r>
    <x v="127"/>
    <d v="2022-11-18T00:00:00"/>
    <x v="0"/>
  </r>
  <r>
    <x v="5"/>
    <d v="2022-11-18T00:00:00"/>
    <x v="0"/>
  </r>
  <r>
    <x v="222"/>
    <d v="2022-11-18T00:00:00"/>
    <x v="0"/>
  </r>
  <r>
    <x v="223"/>
    <d v="2022-11-18T00:00:00"/>
    <x v="0"/>
  </r>
  <r>
    <x v="150"/>
    <d v="2022-11-18T00:00:00"/>
    <x v="0"/>
  </r>
  <r>
    <x v="281"/>
    <d v="2022-11-18T00:00:00"/>
    <x v="0"/>
  </r>
  <r>
    <x v="220"/>
    <d v="2022-11-18T00:00:00"/>
    <x v="0"/>
  </r>
  <r>
    <x v="215"/>
    <d v="2022-11-18T00:00:00"/>
    <x v="0"/>
  </r>
  <r>
    <x v="219"/>
    <d v="2022-11-18T00:00:00"/>
    <x v="0"/>
  </r>
  <r>
    <x v="3"/>
    <d v="2022-11-18T00:00:00"/>
    <x v="0"/>
  </r>
  <r>
    <x v="221"/>
    <d v="2022-11-18T00:00:00"/>
    <x v="0"/>
  </r>
  <r>
    <x v="157"/>
    <d v="2022-11-18T00:00:00"/>
    <x v="0"/>
  </r>
  <r>
    <x v="41"/>
    <d v="2022-11-18T00:00:00"/>
    <x v="0"/>
  </r>
  <r>
    <x v="48"/>
    <d v="2022-11-18T00:00:00"/>
    <x v="0"/>
  </r>
  <r>
    <x v="20"/>
    <d v="2022-11-18T00:00:00"/>
    <x v="0"/>
  </r>
  <r>
    <x v="131"/>
    <d v="2022-11-18T00:00:00"/>
    <x v="0"/>
  </r>
  <r>
    <x v="4"/>
    <d v="2022-11-18T00:00:00"/>
    <x v="0"/>
  </r>
  <r>
    <x v="152"/>
    <d v="2022-11-18T00:00:00"/>
    <x v="0"/>
  </r>
  <r>
    <x v="151"/>
    <d v="2022-11-18T00:00:00"/>
    <x v="0"/>
  </r>
  <r>
    <x v="301"/>
    <d v="2022-11-18T00:00:00"/>
    <x v="0"/>
  </r>
  <r>
    <x v="227"/>
    <d v="2022-11-18T00:00:00"/>
    <x v="0"/>
  </r>
  <r>
    <x v="287"/>
    <d v="2022-11-18T00:00:00"/>
    <x v="0"/>
  </r>
  <r>
    <x v="133"/>
    <d v="2022-11-18T00:00:00"/>
    <x v="0"/>
  </r>
  <r>
    <x v="6"/>
    <d v="2022-11-18T00:00:00"/>
    <x v="0"/>
  </r>
  <r>
    <x v="9"/>
    <d v="2022-11-18T00:00:00"/>
    <x v="0"/>
  </r>
  <r>
    <x v="97"/>
    <d v="2022-11-18T00:00:00"/>
    <x v="0"/>
  </r>
  <r>
    <x v="78"/>
    <d v="2022-11-18T00:00:00"/>
    <x v="0"/>
  </r>
  <r>
    <x v="236"/>
    <d v="2022-11-18T00:00:00"/>
    <x v="0"/>
  </r>
  <r>
    <x v="135"/>
    <d v="2022-11-18T00:00:00"/>
    <x v="0"/>
  </r>
  <r>
    <x v="283"/>
    <d v="2022-11-18T00:00:00"/>
    <x v="0"/>
  </r>
  <r>
    <x v="139"/>
    <d v="2022-11-18T00:00:00"/>
    <x v="0"/>
  </r>
  <r>
    <x v="353"/>
    <d v="2022-11-18T00:00:00"/>
    <x v="0"/>
  </r>
  <r>
    <x v="262"/>
    <d v="2022-11-18T00:00:00"/>
    <x v="0"/>
  </r>
  <r>
    <x v="284"/>
    <d v="2022-11-18T00:00:00"/>
    <x v="0"/>
  </r>
  <r>
    <x v="46"/>
    <d v="2022-11-18T00:00:00"/>
    <x v="0"/>
  </r>
  <r>
    <x v="15"/>
    <d v="2022-11-18T00:00:00"/>
    <x v="0"/>
  </r>
  <r>
    <x v="44"/>
    <d v="2022-11-18T00:00:00"/>
    <x v="0"/>
  </r>
  <r>
    <x v="170"/>
    <m/>
    <x v="0"/>
  </r>
  <r>
    <x v="45"/>
    <m/>
    <x v="0"/>
  </r>
  <r>
    <x v="315"/>
    <d v="2022-11-18T00:00:00"/>
    <x v="0"/>
  </r>
  <r>
    <x v="311"/>
    <d v="2022-11-18T00:00:00"/>
    <x v="0"/>
  </r>
  <r>
    <x v="132"/>
    <d v="2022-11-18T00:00:00"/>
    <x v="0"/>
  </r>
  <r>
    <x v="175"/>
    <d v="2022-11-18T00:00:00"/>
    <x v="0"/>
  </r>
  <r>
    <x v="37"/>
    <d v="2022-11-18T00:00:00"/>
    <x v="0"/>
  </r>
  <r>
    <x v="230"/>
    <d v="2022-11-18T00:00:00"/>
    <x v="0"/>
  </r>
  <r>
    <x v="291"/>
    <m/>
    <x v="0"/>
  </r>
  <r>
    <x v="190"/>
    <d v="2022-11-18T00:00:00"/>
    <x v="0"/>
  </r>
  <r>
    <x v="309"/>
    <d v="2022-11-18T00:00:00"/>
    <x v="0"/>
  </r>
  <r>
    <x v="299"/>
    <m/>
    <x v="0"/>
  </r>
  <r>
    <x v="33"/>
    <d v="2022-11-18T00:00:00"/>
    <x v="0"/>
  </r>
  <r>
    <x v="354"/>
    <d v="2022-11-18T00:00:00"/>
    <x v="0"/>
  </r>
  <r>
    <x v="324"/>
    <d v="2022-11-18T00:00:00"/>
    <x v="0"/>
  </r>
  <r>
    <x v="323"/>
    <d v="2022-11-18T00:00:00"/>
    <x v="0"/>
  </r>
  <r>
    <x v="246"/>
    <d v="2022-11-18T00:00:00"/>
    <x v="0"/>
  </r>
  <r>
    <x v="194"/>
    <d v="2022-11-18T00:00:00"/>
    <x v="0"/>
  </r>
  <r>
    <x v="355"/>
    <d v="2022-11-18T00:00:00"/>
    <x v="0"/>
  </r>
  <r>
    <x v="286"/>
    <d v="2022-11-18T00:00:00"/>
    <x v="0"/>
  </r>
  <r>
    <x v="290"/>
    <d v="2022-11-18T00:00:00"/>
    <x v="0"/>
  </r>
  <r>
    <x v="349"/>
    <d v="2022-11-18T00:00:00"/>
    <x v="0"/>
  </r>
  <r>
    <x v="335"/>
    <d v="2022-11-18T00:00:00"/>
    <x v="0"/>
  </r>
  <r>
    <x v="209"/>
    <d v="2022-11-18T00:00:00"/>
    <x v="0"/>
  </r>
  <r>
    <x v="265"/>
    <d v="2022-11-18T00:00:00"/>
    <x v="0"/>
  </r>
  <r>
    <x v="54"/>
    <d v="2022-11-18T00:00:00"/>
    <x v="0"/>
  </r>
  <r>
    <x v="356"/>
    <d v="2022-11-18T00:00:00"/>
    <x v="0"/>
  </r>
  <r>
    <x v="36"/>
    <d v="2022-11-18T00:00:00"/>
    <x v="0"/>
  </r>
  <r>
    <x v="327"/>
    <d v="2022-11-18T00:00:00"/>
    <x v="0"/>
  </r>
  <r>
    <x v="110"/>
    <d v="2022-11-18T00:00:00"/>
    <x v="0"/>
  </r>
  <r>
    <x v="16"/>
    <d v="2022-11-18T00:00:00"/>
    <x v="0"/>
  </r>
  <r>
    <x v="108"/>
    <d v="2022-11-18T00:00:00"/>
    <x v="0"/>
  </r>
  <r>
    <x v="318"/>
    <d v="2022-11-18T00:00:00"/>
    <x v="0"/>
  </r>
  <r>
    <x v="339"/>
    <d v="2022-11-18T00:00:00"/>
    <x v="0"/>
  </r>
  <r>
    <x v="325"/>
    <m/>
    <x v="0"/>
  </r>
  <r>
    <x v="40"/>
    <d v="2022-11-18T00:00:00"/>
    <x v="0"/>
  </r>
  <r>
    <x v="264"/>
    <d v="2022-11-18T00:00:00"/>
    <x v="0"/>
  </r>
  <r>
    <x v="107"/>
    <d v="2022-11-18T00:00:00"/>
    <x v="0"/>
  </r>
  <r>
    <x v="14"/>
    <d v="2022-11-18T00:00:00"/>
    <x v="0"/>
  </r>
  <r>
    <x v="347"/>
    <d v="2022-11-18T00:00:00"/>
    <x v="0"/>
  </r>
  <r>
    <x v="247"/>
    <d v="2022-11-18T00:00:00"/>
    <x v="0"/>
  </r>
  <r>
    <x v="241"/>
    <d v="2022-11-18T00:00:00"/>
    <x v="0"/>
  </r>
  <r>
    <x v="129"/>
    <d v="2022-11-18T00:00:00"/>
    <x v="0"/>
  </r>
  <r>
    <x v="303"/>
    <d v="2022-11-18T00:00:00"/>
    <x v="0"/>
  </r>
  <r>
    <x v="34"/>
    <d v="2022-11-18T00:00:00"/>
    <x v="0"/>
  </r>
  <r>
    <x v="106"/>
    <d v="2022-11-18T00:00:00"/>
    <x v="0"/>
  </r>
  <r>
    <x v="317"/>
    <d v="2022-11-18T00:00:00"/>
    <x v="0"/>
  </r>
  <r>
    <x v="51"/>
    <d v="2022-11-18T00:00:00"/>
    <x v="0"/>
  </r>
  <r>
    <x v="330"/>
    <d v="2022-11-18T00:00:00"/>
    <x v="0"/>
  </r>
  <r>
    <x v="158"/>
    <d v="2022-11-18T00:00:00"/>
    <x v="0"/>
  </r>
  <r>
    <x v="159"/>
    <d v="2022-11-18T00:00:00"/>
    <x v="0"/>
  </r>
  <r>
    <x v="342"/>
    <d v="2022-11-18T00:00:00"/>
    <x v="0"/>
  </r>
  <r>
    <x v="331"/>
    <d v="2022-11-18T00:00:00"/>
    <x v="0"/>
  </r>
  <r>
    <x v="11"/>
    <d v="2022-11-18T00:00:00"/>
    <x v="0"/>
  </r>
  <r>
    <x v="12"/>
    <d v="2022-11-18T00:00:00"/>
    <x v="0"/>
  </r>
  <r>
    <x v="79"/>
    <d v="2022-11-18T00:00:00"/>
    <x v="0"/>
  </r>
  <r>
    <x v="101"/>
    <d v="2022-11-18T00:00:00"/>
    <x v="0"/>
  </r>
  <r>
    <x v="346"/>
    <d v="2022-11-18T00:00:00"/>
    <x v="0"/>
  </r>
  <r>
    <x v="7"/>
    <d v="2022-11-18T00:00:00"/>
    <x v="0"/>
  </r>
  <r>
    <x v="254"/>
    <d v="2022-11-18T00:00:00"/>
    <x v="0"/>
  </r>
  <r>
    <x v="136"/>
    <d v="2022-11-18T00:00:00"/>
    <x v="0"/>
  </r>
  <r>
    <x v="350"/>
    <d v="2022-11-18T00:00:00"/>
    <x v="0"/>
  </r>
  <r>
    <x v="333"/>
    <d v="2022-11-18T00:00:00"/>
    <x v="0"/>
  </r>
  <r>
    <x v="357"/>
    <d v="2022-11-18T00:00:00"/>
    <x v="0"/>
  </r>
  <r>
    <x v="358"/>
    <d v="2022-11-18T00:00:00"/>
    <x v="0"/>
  </r>
  <r>
    <x v="205"/>
    <d v="2022-11-18T00:00:00"/>
    <x v="0"/>
  </r>
  <r>
    <x v="68"/>
    <d v="2022-11-18T00:00:00"/>
    <x v="0"/>
  </r>
  <r>
    <x v="148"/>
    <d v="2022-11-18T00:00:00"/>
    <x v="0"/>
  </r>
  <r>
    <x v="297"/>
    <m/>
    <x v="0"/>
  </r>
  <r>
    <x v="296"/>
    <m/>
    <x v="0"/>
  </r>
  <r>
    <x v="305"/>
    <d v="2022-11-18T00:00:00"/>
    <x v="0"/>
  </r>
  <r>
    <x v="177"/>
    <d v="2022-11-18T00:00:00"/>
    <x v="0"/>
  </r>
  <r>
    <x v="140"/>
    <d v="2022-11-18T00:00:00"/>
    <x v="0"/>
  </r>
  <r>
    <x v="42"/>
    <m/>
    <x v="0"/>
  </r>
  <r>
    <x v="63"/>
    <d v="2022-11-18T00:00:00"/>
    <x v="0"/>
  </r>
  <r>
    <x v="184"/>
    <d v="2022-11-18T00:00:00"/>
    <x v="0"/>
  </r>
  <r>
    <x v="64"/>
    <d v="2022-11-18T00:00:00"/>
    <x v="0"/>
  </r>
  <r>
    <x v="273"/>
    <d v="2022-11-18T00:00:00"/>
    <x v="0"/>
  </r>
  <r>
    <x v="359"/>
    <d v="2022-11-18T00:00:00"/>
    <x v="0"/>
  </r>
  <r>
    <x v="314"/>
    <d v="2022-11-18T00:00:00"/>
    <x v="0"/>
  </r>
  <r>
    <x v="313"/>
    <d v="2022-11-18T00:00:00"/>
    <x v="0"/>
  </r>
  <r>
    <x v="344"/>
    <d v="2022-11-18T00:00:00"/>
    <x v="0"/>
  </r>
  <r>
    <x v="253"/>
    <d v="2022-11-18T00:00:00"/>
    <x v="0"/>
  </r>
  <r>
    <x v="162"/>
    <d v="2022-11-18T00:00:00"/>
    <x v="0"/>
  </r>
  <r>
    <x v="212"/>
    <d v="2022-11-18T00:00:00"/>
    <x v="0"/>
  </r>
  <r>
    <x v="277"/>
    <d v="2022-11-18T00:00:00"/>
    <x v="0"/>
  </r>
  <r>
    <x v="255"/>
    <d v="2022-11-18T00:00:00"/>
    <x v="0"/>
  </r>
  <r>
    <x v="251"/>
    <d v="2022-11-18T00:00:00"/>
    <x v="0"/>
  </r>
  <r>
    <x v="80"/>
    <m/>
    <x v="0"/>
  </r>
  <r>
    <x v="145"/>
    <d v="2022-11-18T00:00:00"/>
    <x v="0"/>
  </r>
  <r>
    <x v="144"/>
    <d v="2022-11-18T00:00:00"/>
    <x v="0"/>
  </r>
  <r>
    <x v="141"/>
    <d v="2022-11-18T00:00:00"/>
    <x v="0"/>
  </r>
  <r>
    <x v="329"/>
    <d v="2022-11-18T00:00:00"/>
    <x v="0"/>
  </r>
  <r>
    <x v="115"/>
    <d v="2022-11-18T00:00:00"/>
    <x v="0"/>
  </r>
  <r>
    <x v="32"/>
    <d v="2022-11-18T00:00:00"/>
    <x v="0"/>
  </r>
  <r>
    <x v="312"/>
    <d v="2022-11-18T00:00:00"/>
    <x v="0"/>
  </r>
  <r>
    <x v="183"/>
    <d v="2022-11-18T00:00:00"/>
    <x v="0"/>
  </r>
  <r>
    <x v="76"/>
    <d v="2022-11-18T00:00:00"/>
    <x v="0"/>
  </r>
  <r>
    <x v="155"/>
    <d v="2022-11-18T00:00:00"/>
    <x v="0"/>
  </r>
  <r>
    <x v="213"/>
    <d v="2022-11-21T00:00:00"/>
    <x v="0"/>
  </r>
  <r>
    <x v="1"/>
    <d v="2022-11-21T00:00:00"/>
    <x v="0"/>
  </r>
  <r>
    <x v="3"/>
    <d v="2022-11-21T00:00:00"/>
    <x v="0"/>
  </r>
  <r>
    <x v="130"/>
    <d v="2022-11-21T00:00:00"/>
    <x v="0"/>
  </r>
  <r>
    <x v="2"/>
    <d v="2022-11-21T00:00:00"/>
    <x v="0"/>
  </r>
  <r>
    <x v="93"/>
    <d v="2022-11-21T00:00:00"/>
    <x v="0"/>
  </r>
  <r>
    <x v="139"/>
    <d v="2022-11-21T00:00:00"/>
    <x v="0"/>
  </r>
  <r>
    <x v="9"/>
    <d v="2022-11-21T00:00:00"/>
    <x v="0"/>
  </r>
  <r>
    <x v="279"/>
    <d v="2022-11-21T00:00:00"/>
    <x v="0"/>
  </r>
  <r>
    <x v="284"/>
    <d v="2022-11-21T00:00:00"/>
    <x v="0"/>
  </r>
  <r>
    <x v="85"/>
    <d v="2022-11-21T00:00:00"/>
    <x v="0"/>
  </r>
  <r>
    <x v="41"/>
    <d v="2022-11-21T00:00:00"/>
    <x v="0"/>
  </r>
  <r>
    <x v="5"/>
    <d v="2022-11-21T00:00:00"/>
    <x v="0"/>
  </r>
  <r>
    <x v="6"/>
    <d v="2022-11-21T00:00:00"/>
    <x v="0"/>
  </r>
  <r>
    <x v="335"/>
    <d v="2022-11-21T00:00:00"/>
    <x v="0"/>
  </r>
  <r>
    <x v="97"/>
    <d v="2022-11-21T00:00:00"/>
    <x v="0"/>
  </r>
  <r>
    <x v="230"/>
    <d v="2022-11-21T00:00:00"/>
    <x v="0"/>
  </r>
  <r>
    <x v="315"/>
    <d v="2022-11-21T00:00:00"/>
    <x v="0"/>
  </r>
  <r>
    <x v="311"/>
    <d v="2022-11-21T00:00:00"/>
    <x v="0"/>
  </r>
  <r>
    <x v="16"/>
    <d v="2022-11-21T00:00:00"/>
    <x v="0"/>
  </r>
  <r>
    <x v="316"/>
    <d v="2022-11-21T00:00:00"/>
    <x v="0"/>
  </r>
  <r>
    <x v="20"/>
    <d v="2022-11-21T00:00:00"/>
    <x v="0"/>
  </r>
  <r>
    <x v="7"/>
    <d v="2022-11-21T00:00:00"/>
    <x v="0"/>
  </r>
  <r>
    <x v="33"/>
    <d v="2022-11-21T00:00:00"/>
    <x v="0"/>
  </r>
  <r>
    <x v="138"/>
    <d v="2022-11-21T00:00:00"/>
    <x v="0"/>
  </r>
  <r>
    <x v="125"/>
    <d v="2022-11-21T00:00:00"/>
    <x v="0"/>
  </r>
  <r>
    <x v="360"/>
    <d v="2022-11-21T00:00:00"/>
    <x v="0"/>
  </r>
  <r>
    <x v="271"/>
    <d v="2022-11-21T00:00:00"/>
    <x v="0"/>
  </r>
  <r>
    <x v="114"/>
    <d v="2022-11-21T00:00:00"/>
    <x v="0"/>
  </r>
  <r>
    <x v="308"/>
    <d v="2022-11-21T00:00:00"/>
    <x v="0"/>
  </r>
  <r>
    <x v="201"/>
    <d v="2022-11-21T00:00:00"/>
    <x v="0"/>
  </r>
  <r>
    <x v="211"/>
    <d v="2022-11-21T00:00:00"/>
    <x v="0"/>
  </r>
  <r>
    <x v="10"/>
    <d v="2022-11-21T00:00:00"/>
    <x v="0"/>
  </r>
  <r>
    <x v="19"/>
    <d v="2022-11-21T00:00:00"/>
    <x v="0"/>
  </r>
  <r>
    <x v="137"/>
    <d v="2022-11-21T00:00:00"/>
    <x v="0"/>
  </r>
  <r>
    <x v="167"/>
    <d v="2022-11-21T00:00:00"/>
    <x v="0"/>
  </r>
  <r>
    <x v="204"/>
    <d v="2022-11-21T00:00:00"/>
    <x v="0"/>
  </r>
  <r>
    <x v="54"/>
    <d v="2022-11-21T00:00:00"/>
    <x v="0"/>
  </r>
  <r>
    <x v="205"/>
    <d v="2022-11-21T00:00:00"/>
    <x v="0"/>
  </r>
  <r>
    <x v="14"/>
    <d v="2022-11-21T00:00:00"/>
    <x v="0"/>
  </r>
  <r>
    <x v="40"/>
    <d v="2022-11-21T00:00:00"/>
    <x v="0"/>
  </r>
  <r>
    <x v="51"/>
    <d v="2022-11-21T00:00:00"/>
    <x v="0"/>
  </r>
  <r>
    <x v="90"/>
    <d v="2022-11-21T00:00:00"/>
    <x v="0"/>
  </r>
  <r>
    <x v="361"/>
    <d v="2022-11-21T00:00:00"/>
    <x v="0"/>
  </r>
  <r>
    <x v="289"/>
    <d v="2022-11-21T00:00:00"/>
    <x v="0"/>
  </r>
  <r>
    <x v="186"/>
    <d v="2022-11-21T00:00:00"/>
    <x v="0"/>
  </r>
  <r>
    <x v="153"/>
    <d v="2022-11-21T00:00:00"/>
    <x v="0"/>
  </r>
  <r>
    <x v="200"/>
    <d v="2022-11-21T00:00:00"/>
    <x v="0"/>
  </r>
  <r>
    <x v="236"/>
    <d v="2022-11-21T00:00:00"/>
    <x v="0"/>
  </r>
  <r>
    <x v="209"/>
    <d v="2022-11-21T00:00:00"/>
    <x v="0"/>
  </r>
  <r>
    <x v="92"/>
    <d v="2022-11-21T00:00:00"/>
    <x v="0"/>
  </r>
  <r>
    <x v="43"/>
    <d v="2022-11-21T00:00:00"/>
    <x v="0"/>
  </r>
  <r>
    <x v="362"/>
    <d v="2022-11-21T00:00:00"/>
    <x v="0"/>
  </r>
  <r>
    <x v="305"/>
    <d v="2022-11-21T00:00:00"/>
    <x v="0"/>
  </r>
  <r>
    <x v="78"/>
    <d v="2022-11-21T00:00:00"/>
    <x v="0"/>
  </r>
  <r>
    <x v="169"/>
    <d v="2022-11-21T00:00:00"/>
    <x v="0"/>
  </r>
  <r>
    <x v="350"/>
    <d v="2022-11-21T00:00:00"/>
    <x v="0"/>
  </r>
  <r>
    <x v="247"/>
    <d v="2022-11-21T00:00:00"/>
    <x v="0"/>
  </r>
  <r>
    <x v="233"/>
    <d v="2022-11-21T00:00:00"/>
    <x v="0"/>
  </r>
  <r>
    <x v="310"/>
    <d v="2022-11-21T00:00:00"/>
    <x v="0"/>
  </r>
  <r>
    <x v="202"/>
    <d v="2022-11-21T00:00:00"/>
    <x v="0"/>
  </r>
  <r>
    <x v="64"/>
    <d v="2022-11-21T00:00:00"/>
    <x v="0"/>
  </r>
  <r>
    <x v="217"/>
    <d v="2022-11-21T00:00:00"/>
    <x v="0"/>
  </r>
  <r>
    <x v="333"/>
    <d v="2022-11-21T00:00:00"/>
    <x v="0"/>
  </r>
  <r>
    <x v="326"/>
    <d v="2022-11-21T00:00:00"/>
    <x v="0"/>
  </r>
  <r>
    <x v="314"/>
    <d v="2022-11-21T00:00:00"/>
    <x v="0"/>
  </r>
  <r>
    <x v="75"/>
    <d v="2022-11-21T00:00:00"/>
    <x v="0"/>
  </r>
  <r>
    <x v="313"/>
    <d v="2022-11-21T00:00:00"/>
    <x v="0"/>
  </r>
  <r>
    <x v="363"/>
    <d v="2022-11-21T00:00:00"/>
    <x v="0"/>
  </r>
  <r>
    <x v="196"/>
    <d v="2022-11-21T00:00:00"/>
    <x v="0"/>
  </r>
  <r>
    <x v="44"/>
    <m/>
    <x v="0"/>
  </r>
  <r>
    <x v="181"/>
    <d v="2022-11-21T00:00:00"/>
    <x v="0"/>
  </r>
  <r>
    <x v="243"/>
    <d v="2022-11-21T00:00:00"/>
    <x v="0"/>
  </r>
  <r>
    <x v="68"/>
    <d v="2022-11-21T00:00:00"/>
    <x v="0"/>
  </r>
  <r>
    <x v="356"/>
    <d v="2022-11-21T00:00:00"/>
    <x v="0"/>
  </r>
  <r>
    <x v="136"/>
    <d v="2022-11-21T00:00:00"/>
    <x v="0"/>
  </r>
  <r>
    <x v="344"/>
    <d v="2022-11-21T00:00:00"/>
    <x v="0"/>
  </r>
  <r>
    <x v="364"/>
    <d v="2022-11-21T00:00:00"/>
    <x v="0"/>
  </r>
  <r>
    <x v="32"/>
    <d v="2022-11-21T00:00:00"/>
    <x v="0"/>
  </r>
  <r>
    <x v="351"/>
    <d v="2022-11-21T00:00:00"/>
    <x v="0"/>
  </r>
  <r>
    <x v="123"/>
    <d v="2022-11-21T00:00:00"/>
    <x v="0"/>
  </r>
  <r>
    <x v="278"/>
    <d v="2022-11-21T00:00:00"/>
    <x v="0"/>
  </r>
  <r>
    <x v="365"/>
    <d v="2022-11-21T00:00:00"/>
    <x v="0"/>
  </r>
  <r>
    <x v="260"/>
    <d v="2022-11-22T00:00:00"/>
    <x v="0"/>
  </r>
  <r>
    <x v="284"/>
    <d v="2022-11-22T00:00:00"/>
    <x v="0"/>
  </r>
  <r>
    <x v="93"/>
    <d v="2022-11-22T00:00:00"/>
    <x v="0"/>
  </r>
  <r>
    <x v="280"/>
    <d v="2022-11-22T00:00:00"/>
    <x v="0"/>
  </r>
  <r>
    <x v="1"/>
    <d v="2022-11-22T00:00:00"/>
    <x v="0"/>
  </r>
  <r>
    <x v="8"/>
    <d v="2022-11-22T00:00:00"/>
    <x v="0"/>
  </r>
  <r>
    <x v="328"/>
    <d v="2022-11-22T00:00:00"/>
    <x v="0"/>
  </r>
  <r>
    <x v="86"/>
    <d v="2022-11-22T00:00:00"/>
    <x v="0"/>
  </r>
  <r>
    <x v="9"/>
    <d v="2022-11-22T00:00:00"/>
    <x v="0"/>
  </r>
  <r>
    <x v="215"/>
    <d v="2022-11-22T00:00:00"/>
    <x v="0"/>
  </r>
  <r>
    <x v="282"/>
    <d v="2022-11-22T00:00:00"/>
    <x v="0"/>
  </r>
  <r>
    <x v="301"/>
    <d v="2022-11-22T00:00:00"/>
    <x v="0"/>
  </r>
  <r>
    <x v="5"/>
    <d v="2022-11-22T00:00:00"/>
    <x v="0"/>
  </r>
  <r>
    <x v="334"/>
    <d v="2022-11-22T00:00:00"/>
    <x v="0"/>
  </r>
  <r>
    <x v="279"/>
    <d v="2022-11-22T00:00:00"/>
    <x v="0"/>
  </r>
  <r>
    <x v="217"/>
    <d v="2022-11-22T00:00:00"/>
    <x v="0"/>
  </r>
  <r>
    <x v="85"/>
    <d v="2022-11-22T00:00:00"/>
    <x v="0"/>
  </r>
  <r>
    <x v="366"/>
    <d v="2022-11-22T00:00:00"/>
    <x v="0"/>
  </r>
  <r>
    <x v="78"/>
    <d v="2022-11-22T00:00:00"/>
    <x v="0"/>
  </r>
  <r>
    <x v="16"/>
    <d v="2022-11-22T00:00:00"/>
    <x v="0"/>
  </r>
  <r>
    <x v="22"/>
    <d v="2022-11-22T00:00:00"/>
    <x v="0"/>
  </r>
  <r>
    <x v="350"/>
    <d v="2022-11-22T00:00:00"/>
    <x v="0"/>
  </r>
  <r>
    <x v="225"/>
    <d v="2022-11-22T00:00:00"/>
    <x v="0"/>
  </r>
  <r>
    <x v="302"/>
    <d v="2022-11-22T00:00:00"/>
    <x v="0"/>
  </r>
  <r>
    <x v="256"/>
    <d v="2022-11-22T00:00:00"/>
    <x v="0"/>
  </r>
  <r>
    <x v="89"/>
    <d v="2022-11-22T00:00:00"/>
    <x v="0"/>
  </r>
  <r>
    <x v="62"/>
    <d v="2022-11-22T00:00:00"/>
    <x v="0"/>
  </r>
  <r>
    <x v="73"/>
    <d v="2022-11-22T00:00:00"/>
    <x v="0"/>
  </r>
  <r>
    <x v="21"/>
    <d v="2022-11-22T00:00:00"/>
    <x v="0"/>
  </r>
  <r>
    <x v="100"/>
    <d v="2022-11-22T00:00:00"/>
    <x v="0"/>
  </r>
  <r>
    <x v="10"/>
    <d v="2022-11-22T00:00:00"/>
    <x v="0"/>
  </r>
  <r>
    <x v="262"/>
    <d v="2022-11-22T00:00:00"/>
    <x v="0"/>
  </r>
  <r>
    <x v="156"/>
    <d v="2022-11-22T00:00:00"/>
    <x v="0"/>
  </r>
  <r>
    <x v="34"/>
    <d v="2022-11-22T00:00:00"/>
    <x v="0"/>
  </r>
  <r>
    <x v="365"/>
    <d v="2022-11-22T00:00:00"/>
    <x v="0"/>
  </r>
  <r>
    <x v="289"/>
    <d v="2022-11-22T00:00:00"/>
    <x v="0"/>
  </r>
  <r>
    <x v="335"/>
    <d v="2022-11-22T00:00:00"/>
    <x v="0"/>
  </r>
  <r>
    <x v="56"/>
    <d v="2022-11-22T00:00:00"/>
    <x v="0"/>
  </r>
  <r>
    <x v="33"/>
    <d v="2022-11-22T00:00:00"/>
    <x v="0"/>
  </r>
  <r>
    <x v="318"/>
    <d v="2022-11-22T00:00:00"/>
    <x v="0"/>
  </r>
  <r>
    <x v="364"/>
    <d v="2022-11-22T00:00:00"/>
    <x v="0"/>
  </r>
  <r>
    <x v="90"/>
    <d v="2022-11-22T00:00:00"/>
    <x v="0"/>
  </r>
  <r>
    <x v="268"/>
    <d v="2022-11-22T00:00:00"/>
    <x v="0"/>
  </r>
  <r>
    <x v="286"/>
    <d v="2022-11-22T00:00:00"/>
    <x v="0"/>
  </r>
  <r>
    <x v="342"/>
    <d v="2022-11-22T00:00:00"/>
    <x v="0"/>
  </r>
  <r>
    <x v="361"/>
    <d v="2022-11-22T00:00:00"/>
    <x v="0"/>
  </r>
  <r>
    <x v="31"/>
    <d v="2022-11-22T00:00:00"/>
    <x v="0"/>
  </r>
  <r>
    <x v="114"/>
    <d v="2022-11-22T00:00:00"/>
    <x v="0"/>
  </r>
  <r>
    <x v="273"/>
    <d v="2022-11-22T00:00:00"/>
    <x v="0"/>
  </r>
  <r>
    <x v="363"/>
    <d v="2022-11-22T00:00:00"/>
    <x v="0"/>
  </r>
  <r>
    <x v="324"/>
    <d v="2022-11-22T00:00:00"/>
    <x v="0"/>
  </r>
  <r>
    <x v="237"/>
    <d v="2022-11-22T00:00:00"/>
    <x v="0"/>
  </r>
  <r>
    <x v="359"/>
    <d v="2022-11-22T00:00:00"/>
    <x v="0"/>
  </r>
  <r>
    <x v="274"/>
    <d v="2022-11-22T00:00:00"/>
    <x v="0"/>
  </r>
  <r>
    <x v="275"/>
    <d v="2022-11-22T00:00:00"/>
    <x v="0"/>
  </r>
  <r>
    <x v="118"/>
    <d v="2022-11-22T00:00:00"/>
    <x v="0"/>
  </r>
  <r>
    <x v="98"/>
    <d v="2022-11-22T00:00:00"/>
    <x v="0"/>
  </r>
  <r>
    <x v="101"/>
    <d v="2022-11-22T00:00:00"/>
    <x v="0"/>
  </r>
  <r>
    <x v="238"/>
    <d v="2022-11-22T00:00:00"/>
    <x v="0"/>
  </r>
  <r>
    <x v="229"/>
    <d v="2022-11-22T00:00:00"/>
    <x v="0"/>
  </r>
  <r>
    <x v="314"/>
    <d v="2022-11-22T00:00:00"/>
    <x v="0"/>
  </r>
  <r>
    <x v="77"/>
    <d v="2022-11-22T00:00:00"/>
    <x v="0"/>
  </r>
  <r>
    <x v="91"/>
    <d v="2022-11-22T00:00:00"/>
    <x v="0"/>
  </r>
  <r>
    <x v="201"/>
    <d v="2022-11-22T00:00:00"/>
    <x v="0"/>
  </r>
  <r>
    <x v="362"/>
    <d v="2022-11-22T00:00:00"/>
    <x v="0"/>
  </r>
  <r>
    <x v="326"/>
    <d v="2022-11-22T00:00:00"/>
    <x v="0"/>
  </r>
  <r>
    <x v="169"/>
    <d v="2022-11-22T00:00:00"/>
    <x v="0"/>
  </r>
  <r>
    <x v="112"/>
    <d v="2022-11-22T00:00:00"/>
    <x v="0"/>
  </r>
  <r>
    <x v="99"/>
    <d v="2022-11-22T00:00:00"/>
    <x v="0"/>
  </r>
  <r>
    <x v="82"/>
    <d v="2022-11-22T00:00:00"/>
    <x v="0"/>
  </r>
  <r>
    <x v="288"/>
    <d v="2022-11-22T00:00:00"/>
    <x v="0"/>
  </r>
  <r>
    <x v="172"/>
    <d v="2022-11-22T00:00:00"/>
    <x v="0"/>
  </r>
  <r>
    <x v="333"/>
    <d v="2022-11-22T00:00:00"/>
    <x v="0"/>
  </r>
  <r>
    <x v="146"/>
    <d v="2022-11-22T00:00:00"/>
    <x v="0"/>
  </r>
  <r>
    <x v="239"/>
    <d v="2022-11-22T00:00:00"/>
    <x v="0"/>
  </r>
  <r>
    <x v="367"/>
    <d v="2022-11-22T00:00:00"/>
    <x v="0"/>
  </r>
  <r>
    <x v="67"/>
    <d v="2022-11-22T00:00:00"/>
    <x v="0"/>
  </r>
  <r>
    <x v="368"/>
    <d v="2022-11-22T00:00:00"/>
    <x v="0"/>
  </r>
  <r>
    <x v="332"/>
    <d v="2022-11-22T00:00:00"/>
    <x v="0"/>
  </r>
  <r>
    <x v="43"/>
    <d v="2022-11-22T00:00:00"/>
    <x v="0"/>
  </r>
  <r>
    <x v="29"/>
    <d v="2022-11-22T00:00:00"/>
    <x v="0"/>
  </r>
  <r>
    <x v="276"/>
    <d v="2022-11-22T00:00:00"/>
    <x v="0"/>
  </r>
  <r>
    <x v="266"/>
    <d v="2022-11-22T00:00:00"/>
    <x v="0"/>
  </r>
  <r>
    <x v="181"/>
    <d v="2022-11-22T00:00:00"/>
    <x v="0"/>
  </r>
  <r>
    <x v="161"/>
    <d v="2022-11-22T00:00:00"/>
    <x v="0"/>
  </r>
  <r>
    <x v="113"/>
    <d v="2022-11-22T00:00:00"/>
    <x v="0"/>
  </r>
  <r>
    <x v="272"/>
    <d v="2022-11-22T00:00:00"/>
    <x v="0"/>
  </r>
  <r>
    <x v="313"/>
    <d v="2022-11-22T00:00:00"/>
    <x v="0"/>
  </r>
  <r>
    <x v="68"/>
    <d v="2022-11-22T00:00:00"/>
    <x v="0"/>
  </r>
  <r>
    <x v="122"/>
    <d v="2022-11-22T00:00:00"/>
    <x v="0"/>
  </r>
  <r>
    <x v="356"/>
    <d v="2022-11-22T00:00:00"/>
    <x v="0"/>
  </r>
  <r>
    <x v="32"/>
    <d v="2022-11-22T00:00:00"/>
    <x v="0"/>
  </r>
  <r>
    <x v="116"/>
    <d v="2022-11-22T00:00:00"/>
    <x v="0"/>
  </r>
  <r>
    <x v="186"/>
    <d v="2022-11-22T00:00:00"/>
    <x v="0"/>
  </r>
  <r>
    <x v="123"/>
    <d v="2022-11-22T00:00:00"/>
    <x v="0"/>
  </r>
  <r>
    <x v="207"/>
    <d v="2022-11-22T00:00:00"/>
    <x v="0"/>
  </r>
  <r>
    <x v="182"/>
    <d v="2022-11-22T00:00:00"/>
    <x v="0"/>
  </r>
  <r>
    <x v="1"/>
    <d v="2022-11-23T00:00:00"/>
    <x v="0"/>
  </r>
  <r>
    <x v="155"/>
    <d v="2022-11-23T00:00:00"/>
    <x v="0"/>
  </r>
  <r>
    <x v="227"/>
    <d v="2022-11-23T00:00:00"/>
    <x v="0"/>
  </r>
  <r>
    <x v="128"/>
    <d v="2022-11-23T00:00:00"/>
    <x v="0"/>
  </r>
  <r>
    <x v="214"/>
    <d v="2022-11-23T00:00:00"/>
    <x v="0"/>
  </r>
  <r>
    <x v="5"/>
    <d v="2022-11-23T00:00:00"/>
    <x v="0"/>
  </r>
  <r>
    <x v="4"/>
    <d v="2022-11-23T00:00:00"/>
    <x v="0"/>
  </r>
  <r>
    <x v="2"/>
    <d v="2022-11-23T00:00:00"/>
    <x v="0"/>
  </r>
  <r>
    <x v="304"/>
    <d v="2022-11-23T00:00:00"/>
    <x v="0"/>
  </r>
  <r>
    <x v="130"/>
    <d v="2022-11-23T00:00:00"/>
    <x v="0"/>
  </r>
  <r>
    <x v="369"/>
    <d v="2022-11-23T00:00:00"/>
    <x v="0"/>
  </r>
  <r>
    <x v="259"/>
    <d v="2022-11-23T00:00:00"/>
    <x v="0"/>
  </r>
  <r>
    <x v="223"/>
    <d v="2022-11-23T00:00:00"/>
    <x v="0"/>
  </r>
  <r>
    <x v="195"/>
    <d v="2022-11-23T00:00:00"/>
    <x v="0"/>
  </r>
  <r>
    <x v="185"/>
    <d v="2022-11-23T00:00:00"/>
    <x v="0"/>
  </r>
  <r>
    <x v="76"/>
    <d v="2022-11-23T00:00:00"/>
    <x v="0"/>
  </r>
  <r>
    <x v="9"/>
    <d v="2022-11-23T00:00:00"/>
    <x v="0"/>
  </r>
  <r>
    <x v="13"/>
    <d v="2022-11-23T00:00:00"/>
    <x v="0"/>
  </r>
  <r>
    <x v="218"/>
    <d v="2022-11-23T00:00:00"/>
    <x v="0"/>
  </r>
  <r>
    <x v="366"/>
    <d v="2022-11-23T00:00:00"/>
    <x v="0"/>
  </r>
  <r>
    <x v="139"/>
    <d v="2022-11-23T00:00:00"/>
    <x v="0"/>
  </r>
  <r>
    <x v="131"/>
    <d v="2022-11-23T00:00:00"/>
    <x v="0"/>
  </r>
  <r>
    <x v="48"/>
    <d v="2022-11-23T00:00:00"/>
    <x v="0"/>
  </r>
  <r>
    <x v="140"/>
    <d v="2022-11-23T00:00:00"/>
    <x v="0"/>
  </r>
  <r>
    <x v="78"/>
    <d v="2022-11-23T00:00:00"/>
    <x v="0"/>
  </r>
  <r>
    <x v="19"/>
    <d v="2022-11-23T00:00:00"/>
    <x v="0"/>
  </r>
  <r>
    <x v="134"/>
    <d v="2022-11-23T00:00:00"/>
    <x v="0"/>
  </r>
  <r>
    <x v="334"/>
    <d v="2022-11-23T00:00:00"/>
    <x v="0"/>
  </r>
  <r>
    <x v="279"/>
    <d v="2022-11-23T00:00:00"/>
    <x v="0"/>
  </r>
  <r>
    <x v="229"/>
    <d v="2022-11-23T00:00:00"/>
    <x v="0"/>
  </r>
  <r>
    <x v="85"/>
    <d v="2022-11-23T00:00:00"/>
    <x v="0"/>
  </r>
  <r>
    <x v="217"/>
    <d v="2022-11-23T00:00:00"/>
    <x v="0"/>
  </r>
  <r>
    <x v="335"/>
    <d v="2022-11-23T00:00:00"/>
    <x v="0"/>
  </r>
  <r>
    <x v="114"/>
    <d v="2022-11-23T00:00:00"/>
    <x v="0"/>
  </r>
  <r>
    <x v="16"/>
    <d v="2022-11-23T00:00:00"/>
    <x v="0"/>
  </r>
  <r>
    <x v="53"/>
    <d v="2022-11-23T00:00:00"/>
    <x v="0"/>
  </r>
  <r>
    <x v="216"/>
    <d v="2022-11-23T00:00:00"/>
    <x v="0"/>
  </r>
  <r>
    <x v="256"/>
    <d v="2022-11-23T00:00:00"/>
    <x v="0"/>
  </r>
  <r>
    <x v="350"/>
    <d v="2022-11-23T00:00:00"/>
    <x v="0"/>
  </r>
  <r>
    <x v="37"/>
    <d v="2022-11-23T00:00:00"/>
    <x v="0"/>
  </r>
  <r>
    <x v="12"/>
    <d v="2022-11-23T00:00:00"/>
    <x v="0"/>
  </r>
  <r>
    <x v="125"/>
    <d v="2022-11-23T00:00:00"/>
    <x v="0"/>
  </r>
  <r>
    <x v="14"/>
    <d v="2022-11-23T00:00:00"/>
    <x v="0"/>
  </r>
  <r>
    <x v="324"/>
    <d v="2022-11-23T00:00:00"/>
    <x v="0"/>
  </r>
  <r>
    <x v="271"/>
    <d v="2022-11-23T00:00:00"/>
    <x v="0"/>
  </r>
  <r>
    <x v="7"/>
    <d v="2022-11-23T00:00:00"/>
    <x v="0"/>
  </r>
  <r>
    <x v="269"/>
    <d v="2022-11-23T00:00:00"/>
    <x v="0"/>
  </r>
  <r>
    <x v="126"/>
    <d v="2022-11-23T00:00:00"/>
    <x v="0"/>
  </r>
  <r>
    <x v="31"/>
    <d v="2022-11-23T00:00:00"/>
    <x v="0"/>
  </r>
  <r>
    <x v="111"/>
    <d v="2022-11-23T00:00:00"/>
    <x v="0"/>
  </r>
  <r>
    <x v="26"/>
    <d v="2022-11-23T00:00:00"/>
    <x v="0"/>
  </r>
  <r>
    <x v="25"/>
    <d v="2022-11-23T00:00:00"/>
    <x v="0"/>
  </r>
  <r>
    <x v="21"/>
    <d v="2022-11-23T00:00:00"/>
    <x v="0"/>
  </r>
  <r>
    <x v="143"/>
    <d v="2022-11-23T00:00:00"/>
    <x v="0"/>
  </r>
  <r>
    <x v="348"/>
    <d v="2022-11-23T00:00:00"/>
    <x v="0"/>
  </r>
  <r>
    <x v="20"/>
    <d v="2022-11-23T00:00:00"/>
    <x v="0"/>
  </r>
  <r>
    <x v="205"/>
    <d v="2022-11-23T00:00:00"/>
    <x v="0"/>
  </r>
  <r>
    <x v="135"/>
    <d v="2022-11-23T00:00:00"/>
    <x v="0"/>
  </r>
  <r>
    <x v="225"/>
    <d v="2022-11-23T00:00:00"/>
    <x v="0"/>
  </r>
  <r>
    <x v="315"/>
    <d v="2022-11-23T00:00:00"/>
    <x v="0"/>
  </r>
  <r>
    <x v="262"/>
    <d v="2022-11-23T00:00:00"/>
    <x v="0"/>
  </r>
  <r>
    <x v="370"/>
    <d v="2022-11-23T00:00:00"/>
    <x v="0"/>
  </r>
  <r>
    <x v="230"/>
    <d v="2022-11-23T00:00:00"/>
    <x v="0"/>
  </r>
  <r>
    <x v="290"/>
    <d v="2022-11-23T00:00:00"/>
    <x v="0"/>
  </r>
  <r>
    <x v="311"/>
    <d v="2022-11-23T00:00:00"/>
    <x v="0"/>
  </r>
  <r>
    <x v="234"/>
    <d v="2022-11-23T00:00:00"/>
    <x v="0"/>
  </r>
  <r>
    <x v="308"/>
    <d v="2022-11-23T00:00:00"/>
    <x v="0"/>
  </r>
  <r>
    <x v="60"/>
    <d v="2022-11-23T00:00:00"/>
    <x v="0"/>
  </r>
  <r>
    <x v="286"/>
    <d v="2022-11-23T00:00:00"/>
    <x v="0"/>
  </r>
  <r>
    <x v="331"/>
    <d v="2022-11-23T00:00:00"/>
    <x v="0"/>
  </r>
  <r>
    <x v="97"/>
    <d v="2022-11-23T00:00:00"/>
    <x v="0"/>
  </r>
  <r>
    <x v="72"/>
    <d v="2022-11-23T00:00:00"/>
    <x v="0"/>
  </r>
  <r>
    <x v="103"/>
    <d v="2022-11-23T00:00:00"/>
    <x v="0"/>
  </r>
  <r>
    <x v="361"/>
    <d v="2022-11-23T00:00:00"/>
    <x v="0"/>
  </r>
  <r>
    <x v="239"/>
    <d v="2022-11-23T00:00:00"/>
    <x v="0"/>
  </r>
  <r>
    <x v="96"/>
    <d v="2022-11-23T00:00:00"/>
    <x v="0"/>
  </r>
  <r>
    <x v="115"/>
    <d v="2022-11-23T00:00:00"/>
    <x v="0"/>
  </r>
  <r>
    <x v="33"/>
    <d v="2022-11-23T00:00:00"/>
    <x v="0"/>
  </r>
  <r>
    <x v="326"/>
    <d v="2022-11-23T00:00:00"/>
    <x v="0"/>
  </r>
  <r>
    <x v="49"/>
    <d v="2022-11-23T00:00:00"/>
    <x v="0"/>
  </r>
  <r>
    <x v="158"/>
    <d v="2022-11-23T00:00:00"/>
    <x v="0"/>
  </r>
  <r>
    <x v="159"/>
    <d v="2022-11-23T00:00:00"/>
    <x v="0"/>
  </r>
  <r>
    <x v="204"/>
    <d v="2022-11-23T00:00:00"/>
    <x v="0"/>
  </r>
  <r>
    <x v="69"/>
    <d v="2022-11-23T00:00:00"/>
    <x v="0"/>
  </r>
  <r>
    <x v="10"/>
    <d v="2022-11-23T00:00:00"/>
    <x v="0"/>
  </r>
  <r>
    <x v="153"/>
    <d v="2022-11-23T00:00:00"/>
    <x v="0"/>
  </r>
  <r>
    <x v="62"/>
    <d v="2022-11-23T00:00:00"/>
    <x v="0"/>
  </r>
  <r>
    <x v="165"/>
    <d v="2022-11-23T00:00:00"/>
    <x v="0"/>
  </r>
  <r>
    <x v="73"/>
    <d v="2022-11-23T00:00:00"/>
    <x v="0"/>
  </r>
  <r>
    <x v="173"/>
    <d v="2022-11-23T00:00:00"/>
    <x v="0"/>
  </r>
  <r>
    <x v="367"/>
    <d v="2022-11-23T00:00:00"/>
    <x v="0"/>
  </r>
  <r>
    <x v="252"/>
    <d v="2022-11-23T00:00:00"/>
    <x v="0"/>
  </r>
  <r>
    <x v="318"/>
    <d v="2022-11-23T00:00:00"/>
    <x v="0"/>
  </r>
  <r>
    <x v="61"/>
    <d v="2022-11-23T00:00:00"/>
    <x v="0"/>
  </r>
  <r>
    <x v="55"/>
    <d v="2022-11-23T00:00:00"/>
    <x v="0"/>
  </r>
  <r>
    <x v="30"/>
    <d v="2022-11-23T00:00:00"/>
    <x v="0"/>
  </r>
  <r>
    <x v="51"/>
    <d v="2022-11-23T00:00:00"/>
    <x v="0"/>
  </r>
  <r>
    <x v="201"/>
    <d v="2022-11-23T00:00:00"/>
    <x v="0"/>
  </r>
  <r>
    <x v="371"/>
    <d v="2022-11-23T00:00:00"/>
    <x v="0"/>
  </r>
  <r>
    <x v="353"/>
    <d v="2022-11-23T00:00:00"/>
    <x v="0"/>
  </r>
  <r>
    <x v="364"/>
    <d v="2022-11-23T00:00:00"/>
    <x v="0"/>
  </r>
  <r>
    <x v="137"/>
    <d v="2022-11-23T00:00:00"/>
    <x v="0"/>
  </r>
  <r>
    <x v="310"/>
    <m/>
    <x v="0"/>
  </r>
  <r>
    <x v="209"/>
    <d v="2022-11-23T00:00:00"/>
    <x v="0"/>
  </r>
  <r>
    <x v="90"/>
    <d v="2022-11-23T00:00:00"/>
    <x v="0"/>
  </r>
  <r>
    <x v="362"/>
    <d v="2022-11-23T00:00:00"/>
    <x v="0"/>
  </r>
  <r>
    <x v="28"/>
    <d v="2022-11-23T00:00:00"/>
    <x v="0"/>
  </r>
  <r>
    <x v="314"/>
    <d v="2022-11-23T00:00:00"/>
    <x v="0"/>
  </r>
  <r>
    <x v="112"/>
    <d v="2022-11-23T00:00:00"/>
    <x v="0"/>
  </r>
  <r>
    <x v="357"/>
    <d v="2022-11-23T00:00:00"/>
    <x v="0"/>
  </r>
  <r>
    <x v="36"/>
    <d v="2022-11-23T00:00:00"/>
    <x v="0"/>
  </r>
  <r>
    <x v="342"/>
    <d v="2022-11-23T00:00:00"/>
    <x v="0"/>
  </r>
  <r>
    <x v="238"/>
    <d v="2022-11-23T00:00:00"/>
    <x v="0"/>
  </r>
  <r>
    <x v="264"/>
    <d v="2022-11-23T00:00:00"/>
    <x v="0"/>
  </r>
  <r>
    <x v="330"/>
    <d v="2022-11-23T00:00:00"/>
    <x v="0"/>
  </r>
  <r>
    <x v="246"/>
    <d v="2022-11-23T00:00:00"/>
    <x v="0"/>
  </r>
  <r>
    <x v="337"/>
    <d v="2022-11-23T00:00:00"/>
    <x v="0"/>
  </r>
  <r>
    <x v="303"/>
    <d v="2022-11-23T00:00:00"/>
    <x v="0"/>
  </r>
  <r>
    <x v="340"/>
    <d v="2022-11-23T00:00:00"/>
    <x v="0"/>
  </r>
  <r>
    <x v="368"/>
    <d v="2022-11-23T00:00:00"/>
    <x v="0"/>
  </r>
  <r>
    <x v="68"/>
    <d v="2022-11-23T00:00:00"/>
    <x v="0"/>
  </r>
  <r>
    <x v="333"/>
    <d v="2022-11-23T00:00:00"/>
    <x v="0"/>
  </r>
  <r>
    <x v="372"/>
    <d v="2022-11-23T00:00:00"/>
    <x v="0"/>
  </r>
  <r>
    <x v="233"/>
    <d v="2022-11-23T00:00:00"/>
    <x v="0"/>
  </r>
  <r>
    <x v="257"/>
    <d v="2022-11-23T00:00:00"/>
    <x v="0"/>
  </r>
  <r>
    <x v="232"/>
    <d v="2022-11-23T00:00:00"/>
    <x v="0"/>
  </r>
  <r>
    <x v="17"/>
    <d v="2022-11-23T00:00:00"/>
    <x v="0"/>
  </r>
  <r>
    <x v="113"/>
    <d v="2022-11-23T00:00:00"/>
    <x v="0"/>
  </r>
  <r>
    <x v="265"/>
    <d v="2022-11-23T00:00:00"/>
    <x v="0"/>
  </r>
  <r>
    <x v="358"/>
    <d v="2022-11-23T00:00:00"/>
    <x v="0"/>
  </r>
  <r>
    <x v="172"/>
    <d v="2022-11-23T00:00:00"/>
    <x v="0"/>
  </r>
  <r>
    <x v="267"/>
    <d v="2022-11-23T00:00:00"/>
    <x v="0"/>
  </r>
  <r>
    <x v="160"/>
    <d v="2022-11-23T00:00:00"/>
    <x v="0"/>
  </r>
  <r>
    <x v="168"/>
    <d v="2022-11-23T00:00:00"/>
    <x v="0"/>
  </r>
  <r>
    <x v="339"/>
    <d v="2022-11-23T00:00:00"/>
    <x v="0"/>
  </r>
  <r>
    <x v="32"/>
    <d v="2022-11-23T00:00:00"/>
    <x v="0"/>
  </r>
  <r>
    <x v="92"/>
    <d v="2022-11-23T00:00:00"/>
    <x v="0"/>
  </r>
  <r>
    <x v="313"/>
    <d v="2022-11-23T00:00:00"/>
    <x v="0"/>
  </r>
  <r>
    <x v="66"/>
    <d v="2022-11-23T00:00:00"/>
    <x v="0"/>
  </r>
  <r>
    <x v="321"/>
    <d v="2022-11-23T00:00:00"/>
    <x v="0"/>
  </r>
  <r>
    <x v="79"/>
    <d v="2022-11-23T00:00:00"/>
    <x v="0"/>
  </r>
  <r>
    <x v="82"/>
    <d v="2022-11-23T00:00:00"/>
    <x v="0"/>
  </r>
  <r>
    <x v="240"/>
    <d v="2022-11-23T00:00:00"/>
    <x v="0"/>
  </r>
  <r>
    <x v="181"/>
    <d v="2022-11-23T00:00:00"/>
    <x v="0"/>
  </r>
  <r>
    <x v="276"/>
    <d v="2022-11-23T00:00:00"/>
    <x v="0"/>
  </r>
  <r>
    <x v="129"/>
    <d v="2022-11-23T00:00:00"/>
    <x v="0"/>
  </r>
  <r>
    <x v="121"/>
    <d v="2022-11-23T00:00:00"/>
    <x v="0"/>
  </r>
  <r>
    <x v="356"/>
    <d v="2022-11-23T00:00:00"/>
    <x v="0"/>
  </r>
  <r>
    <x v="300"/>
    <d v="2022-11-23T00:00:00"/>
    <x v="0"/>
  </r>
  <r>
    <x v="184"/>
    <d v="2022-11-23T00:00:00"/>
    <x v="0"/>
  </r>
  <r>
    <x v="253"/>
    <d v="2022-11-23T00:00:00"/>
    <x v="0"/>
  </r>
  <r>
    <x v="249"/>
    <d v="2022-11-23T00:00:00"/>
    <x v="0"/>
  </r>
  <r>
    <x v="277"/>
    <d v="2022-11-23T00:00:00"/>
    <x v="0"/>
  </r>
  <r>
    <x v="166"/>
    <d v="2022-11-23T00:00:00"/>
    <x v="0"/>
  </r>
  <r>
    <x v="298"/>
    <d v="2022-11-23T00:00:00"/>
    <x v="0"/>
  </r>
  <r>
    <x v="294"/>
    <d v="2022-11-23T00:00:00"/>
    <x v="0"/>
  </r>
  <r>
    <x v="352"/>
    <d v="2022-11-24T00:00:00"/>
    <x v="0"/>
  </r>
  <r>
    <x v="1"/>
    <d v="2022-11-24T00:00:00"/>
    <x v="0"/>
  </r>
  <r>
    <x v="76"/>
    <d v="2022-11-24T00:00:00"/>
    <x v="0"/>
  </r>
  <r>
    <x v="128"/>
    <m/>
    <x v="0"/>
  </r>
  <r>
    <x v="5"/>
    <d v="2022-11-24T00:00:00"/>
    <x v="0"/>
  </r>
  <r>
    <x v="259"/>
    <d v="2022-11-24T00:00:00"/>
    <x v="0"/>
  </r>
  <r>
    <x v="218"/>
    <d v="2022-11-24T00:00:00"/>
    <x v="0"/>
  </r>
  <r>
    <x v="282"/>
    <d v="2022-11-24T00:00:00"/>
    <x v="0"/>
  </r>
  <r>
    <x v="214"/>
    <d v="2022-11-24T00:00:00"/>
    <x v="0"/>
  </r>
  <r>
    <x v="85"/>
    <d v="2022-11-24T00:00:00"/>
    <x v="0"/>
  </r>
  <r>
    <x v="370"/>
    <d v="2022-11-24T00:00:00"/>
    <x v="0"/>
  </r>
  <r>
    <x v="243"/>
    <d v="2022-11-24T00:00:00"/>
    <x v="0"/>
  </r>
  <r>
    <x v="260"/>
    <d v="2022-11-24T00:00:00"/>
    <x v="0"/>
  </r>
  <r>
    <x v="279"/>
    <d v="2022-11-24T00:00:00"/>
    <x v="0"/>
  </r>
  <r>
    <x v="258"/>
    <d v="2022-11-24T00:00:00"/>
    <x v="0"/>
  </r>
  <r>
    <x v="303"/>
    <d v="2022-11-24T00:00:00"/>
    <x v="0"/>
  </r>
  <r>
    <x v="223"/>
    <d v="2022-11-24T00:00:00"/>
    <x v="0"/>
  </r>
  <r>
    <x v="16"/>
    <d v="2022-11-24T00:00:00"/>
    <x v="0"/>
  </r>
  <r>
    <x v="132"/>
    <d v="2022-11-24T00:00:00"/>
    <x v="0"/>
  </r>
  <r>
    <x v="287"/>
    <d v="2022-11-24T00:00:00"/>
    <x v="0"/>
  </r>
  <r>
    <x v="20"/>
    <d v="2022-11-24T00:00:00"/>
    <x v="0"/>
  </r>
  <r>
    <x v="217"/>
    <d v="2022-11-24T00:00:00"/>
    <x v="0"/>
  </r>
  <r>
    <x v="324"/>
    <d v="2022-11-24T00:00:00"/>
    <x v="0"/>
  </r>
  <r>
    <x v="280"/>
    <d v="2022-11-24T00:00:00"/>
    <x v="0"/>
  </r>
  <r>
    <x v="367"/>
    <d v="2022-11-24T00:00:00"/>
    <x v="0"/>
  </r>
  <r>
    <x v="283"/>
    <d v="2022-11-24T00:00:00"/>
    <x v="0"/>
  </r>
  <r>
    <x v="360"/>
    <d v="2022-11-24T00:00:00"/>
    <x v="0"/>
  </r>
  <r>
    <x v="334"/>
    <d v="2022-11-24T00:00:00"/>
    <x v="0"/>
  </r>
  <r>
    <x v="225"/>
    <d v="2022-11-24T00:00:00"/>
    <x v="0"/>
  </r>
  <r>
    <x v="69"/>
    <d v="2022-11-24T00:00:00"/>
    <x v="0"/>
  </r>
  <r>
    <x v="205"/>
    <d v="2022-11-24T00:00:00"/>
    <x v="0"/>
  </r>
  <r>
    <x v="338"/>
    <d v="2022-11-24T00:00:00"/>
    <x v="0"/>
  </r>
  <r>
    <x v="135"/>
    <d v="2022-11-24T00:00:00"/>
    <x v="0"/>
  </r>
  <r>
    <x v="192"/>
    <d v="2022-11-24T00:00:00"/>
    <x v="0"/>
  </r>
  <r>
    <x v="88"/>
    <d v="2022-11-24T00:00:00"/>
    <x v="0"/>
  </r>
  <r>
    <x v="157"/>
    <d v="2022-11-24T00:00:00"/>
    <x v="0"/>
  </r>
  <r>
    <x v="33"/>
    <d v="2022-11-24T00:00:00"/>
    <x v="0"/>
  </r>
  <r>
    <x v="86"/>
    <d v="2022-11-24T00:00:00"/>
    <x v="0"/>
  </r>
  <r>
    <x v="34"/>
    <d v="2022-11-24T00:00:00"/>
    <x v="0"/>
  </r>
  <r>
    <x v="89"/>
    <d v="2022-11-24T00:00:00"/>
    <x v="0"/>
  </r>
  <r>
    <x v="189"/>
    <d v="2022-11-24T00:00:00"/>
    <x v="0"/>
  </r>
  <r>
    <x v="62"/>
    <d v="2022-11-24T00:00:00"/>
    <x v="0"/>
  </r>
  <r>
    <x v="230"/>
    <d v="2022-11-24T00:00:00"/>
    <x v="0"/>
  </r>
  <r>
    <x v="9"/>
    <d v="2022-11-24T00:00:00"/>
    <x v="0"/>
  </r>
  <r>
    <x v="156"/>
    <m/>
    <x v="0"/>
  </r>
  <r>
    <x v="331"/>
    <d v="2022-11-24T00:00:00"/>
    <x v="0"/>
  </r>
  <r>
    <x v="348"/>
    <d v="2022-11-24T00:00:00"/>
    <x v="0"/>
  </r>
  <r>
    <x v="285"/>
    <d v="2022-11-24T00:00:00"/>
    <x v="0"/>
  </r>
  <r>
    <x v="53"/>
    <d v="2022-11-24T00:00:00"/>
    <x v="0"/>
  </r>
  <r>
    <x v="142"/>
    <d v="2022-11-24T00:00:00"/>
    <x v="0"/>
  </r>
  <r>
    <x v="362"/>
    <d v="2022-11-24T00:00:00"/>
    <x v="0"/>
  </r>
  <r>
    <x v="262"/>
    <d v="2022-11-24T00:00:00"/>
    <x v="0"/>
  </r>
  <r>
    <x v="288"/>
    <d v="2022-11-24T00:00:00"/>
    <x v="0"/>
  </r>
  <r>
    <x v="290"/>
    <d v="2022-11-24T00:00:00"/>
    <x v="0"/>
  </r>
  <r>
    <x v="54"/>
    <d v="2022-11-24T00:00:00"/>
    <x v="0"/>
  </r>
  <r>
    <x v="232"/>
    <d v="2022-11-24T00:00:00"/>
    <x v="0"/>
  </r>
  <r>
    <x v="82"/>
    <d v="2022-11-24T00:00:00"/>
    <x v="0"/>
  </r>
  <r>
    <x v="29"/>
    <d v="2022-11-24T00:00:00"/>
    <x v="0"/>
  </r>
  <r>
    <x v="289"/>
    <d v="2022-11-24T00:00:00"/>
    <x v="0"/>
  </r>
  <r>
    <x v="67"/>
    <d v="2022-11-24T00:00:00"/>
    <x v="0"/>
  </r>
  <r>
    <x v="267"/>
    <d v="2022-11-24T00:00:00"/>
    <x v="0"/>
  </r>
  <r>
    <x v="256"/>
    <d v="2022-11-24T00:00:00"/>
    <x v="0"/>
  </r>
  <r>
    <x v="200"/>
    <d v="2022-11-24T00:00:00"/>
    <x v="0"/>
  </r>
  <r>
    <x v="272"/>
    <d v="2022-11-24T00:00:00"/>
    <x v="0"/>
  </r>
  <r>
    <x v="371"/>
    <d v="2022-11-24T00:00:00"/>
    <x v="0"/>
  </r>
  <r>
    <x v="185"/>
    <d v="2022-11-24T00:00:00"/>
    <x v="0"/>
  </r>
  <r>
    <x v="78"/>
    <d v="2022-11-24T00:00:00"/>
    <x v="0"/>
  </r>
  <r>
    <x v="114"/>
    <d v="2022-11-24T00:00:00"/>
    <x v="0"/>
  </r>
  <r>
    <x v="368"/>
    <d v="2022-11-24T00:00:00"/>
    <x v="0"/>
  </r>
  <r>
    <x v="202"/>
    <d v="2022-11-24T00:00:00"/>
    <x v="0"/>
  </r>
  <r>
    <x v="61"/>
    <d v="2022-11-24T00:00:00"/>
    <x v="0"/>
  </r>
  <r>
    <x v="311"/>
    <d v="2022-11-24T00:00:00"/>
    <x v="0"/>
  </r>
  <r>
    <x v="26"/>
    <d v="2022-11-24T00:00:00"/>
    <x v="0"/>
  </r>
  <r>
    <x v="31"/>
    <d v="2022-11-24T00:00:00"/>
    <x v="0"/>
  </r>
  <r>
    <x v="91"/>
    <d v="2022-11-24T00:00:00"/>
    <x v="0"/>
  </r>
  <r>
    <x v="315"/>
    <d v="2022-11-24T00:00:00"/>
    <x v="0"/>
  </r>
  <r>
    <x v="294"/>
    <d v="2022-11-24T00:00:00"/>
    <x v="0"/>
  </r>
  <r>
    <x v="101"/>
    <d v="2022-11-24T00:00:00"/>
    <x v="0"/>
  </r>
  <r>
    <x v="108"/>
    <d v="2022-11-24T00:00:00"/>
    <x v="0"/>
  </r>
  <r>
    <x v="129"/>
    <d v="2022-11-24T00:00:00"/>
    <x v="0"/>
  </r>
  <r>
    <x v="46"/>
    <d v="2022-11-24T00:00:00"/>
    <x v="0"/>
  </r>
  <r>
    <x v="342"/>
    <d v="2022-11-24T00:00:00"/>
    <x v="0"/>
  </r>
  <r>
    <x v="359"/>
    <d v="2022-11-24T00:00:00"/>
    <x v="0"/>
  </r>
  <r>
    <x v="268"/>
    <d v="2022-11-24T00:00:00"/>
    <x v="0"/>
  </r>
  <r>
    <x v="113"/>
    <d v="2022-11-24T00:00:00"/>
    <x v="0"/>
  </r>
  <r>
    <x v="77"/>
    <d v="2022-11-24T00:00:00"/>
    <x v="0"/>
  </r>
  <r>
    <x v="238"/>
    <d v="2022-11-24T00:00:00"/>
    <x v="0"/>
  </r>
  <r>
    <x v="330"/>
    <d v="2022-11-24T00:00:00"/>
    <x v="0"/>
  </r>
  <r>
    <x v="107"/>
    <d v="2022-11-24T00:00:00"/>
    <x v="0"/>
  </r>
  <r>
    <x v="99"/>
    <d v="2022-11-24T00:00:00"/>
    <x v="0"/>
  </r>
  <r>
    <x v="245"/>
    <d v="2022-11-24T00:00:00"/>
    <x v="0"/>
  </r>
  <r>
    <x v="373"/>
    <d v="2022-11-24T00:00:00"/>
    <x v="0"/>
  </r>
  <r>
    <x v="50"/>
    <d v="2022-11-24T00:00:00"/>
    <x v="0"/>
  </r>
  <r>
    <x v="66"/>
    <d v="2022-11-24T00:00:00"/>
    <x v="0"/>
  </r>
  <r>
    <x v="237"/>
    <d v="2022-11-24T00:00:00"/>
    <x v="0"/>
  </r>
  <r>
    <x v="95"/>
    <d v="2022-11-24T00:00:00"/>
    <x v="0"/>
  </r>
  <r>
    <x v="328"/>
    <d v="2022-11-24T00:00:00"/>
    <x v="0"/>
  </r>
  <r>
    <x v="343"/>
    <d v="2022-11-24T00:00:00"/>
    <x v="0"/>
  </r>
  <r>
    <x v="24"/>
    <d v="2022-11-24T00:00:00"/>
    <x v="0"/>
  </r>
  <r>
    <x v="79"/>
    <d v="2022-11-24T00:00:00"/>
    <x v="0"/>
  </r>
  <r>
    <x v="122"/>
    <d v="2022-11-24T00:00:00"/>
    <x v="0"/>
  </r>
  <r>
    <x v="96"/>
    <d v="2022-11-24T00:00:00"/>
    <x v="0"/>
  </r>
  <r>
    <x v="350"/>
    <d v="2022-11-24T00:00:00"/>
    <x v="0"/>
  </r>
  <r>
    <x v="25"/>
    <d v="2022-11-24T00:00:00"/>
    <x v="0"/>
  </r>
  <r>
    <x v="356"/>
    <d v="2022-11-24T00:00:00"/>
    <x v="0"/>
  </r>
  <r>
    <x v="171"/>
    <d v="2022-11-24T00:00:00"/>
    <x v="0"/>
  </r>
  <r>
    <x v="313"/>
    <d v="2022-11-24T00:00:00"/>
    <x v="0"/>
  </r>
  <r>
    <x v="363"/>
    <d v="2022-11-24T00:00:00"/>
    <x v="0"/>
  </r>
  <r>
    <x v="211"/>
    <d v="2022-11-24T00:00:00"/>
    <x v="0"/>
  </r>
  <r>
    <x v="255"/>
    <d v="2022-11-24T00:00:00"/>
    <x v="0"/>
  </r>
  <r>
    <x v="332"/>
    <d v="2022-11-24T00:00:00"/>
    <x v="0"/>
  </r>
  <r>
    <x v="10"/>
    <d v="2022-11-24T00:00:00"/>
    <x v="0"/>
  </r>
  <r>
    <x v="365"/>
    <d v="2022-11-24T00:00:00"/>
    <x v="0"/>
  </r>
  <r>
    <x v="277"/>
    <d v="2022-11-24T00:00:00"/>
    <x v="0"/>
  </r>
  <r>
    <x v="32"/>
    <d v="2022-11-24T00:00:00"/>
    <x v="0"/>
  </r>
  <r>
    <x v="178"/>
    <d v="2022-11-24T00:00:00"/>
    <x v="0"/>
  </r>
  <r>
    <x v="123"/>
    <d v="2022-11-24T00:00:00"/>
    <x v="0"/>
  </r>
  <r>
    <x v="300"/>
    <d v="2022-11-24T00:00:00"/>
    <x v="0"/>
  </r>
  <r>
    <x v="155"/>
    <m/>
    <x v="0"/>
  </r>
  <r>
    <x v="130"/>
    <d v="2022-11-24T00:00:00"/>
    <x v="0"/>
  </r>
  <r>
    <x v="131"/>
    <d v="2022-11-25T00:00:00"/>
    <x v="0"/>
  </r>
  <r>
    <x v="134"/>
    <d v="2022-11-25T00:00:00"/>
    <x v="0"/>
  </r>
  <r>
    <x v="4"/>
    <d v="2022-11-25T00:00:00"/>
    <x v="0"/>
  </r>
  <r>
    <x v="1"/>
    <d v="2022-11-25T00:00:00"/>
    <x v="0"/>
  </r>
  <r>
    <x v="155"/>
    <m/>
    <x v="0"/>
  </r>
  <r>
    <x v="2"/>
    <m/>
    <x v="0"/>
  </r>
  <r>
    <x v="3"/>
    <d v="2022-11-25T00:00:00"/>
    <x v="0"/>
  </r>
  <r>
    <x v="279"/>
    <d v="2022-11-25T00:00:00"/>
    <x v="0"/>
  </r>
  <r>
    <x v="133"/>
    <d v="2022-11-25T00:00:00"/>
    <x v="0"/>
  </r>
  <r>
    <x v="150"/>
    <d v="2022-11-25T00:00:00"/>
    <x v="0"/>
  </r>
  <r>
    <x v="152"/>
    <d v="2022-11-25T00:00:00"/>
    <x v="0"/>
  </r>
  <r>
    <x v="308"/>
    <d v="2022-11-25T00:00:00"/>
    <x v="0"/>
  </r>
  <r>
    <x v="93"/>
    <d v="2022-11-25T00:00:00"/>
    <x v="0"/>
  </r>
  <r>
    <x v="132"/>
    <d v="2022-11-25T00:00:00"/>
    <x v="0"/>
  </r>
  <r>
    <x v="53"/>
    <d v="2022-11-25T00:00:00"/>
    <x v="0"/>
  </r>
  <r>
    <x v="303"/>
    <d v="2022-11-25T00:00:00"/>
    <x v="0"/>
  </r>
  <r>
    <x v="138"/>
    <d v="2022-11-25T00:00:00"/>
    <x v="0"/>
  </r>
  <r>
    <x v="19"/>
    <d v="2022-11-25T00:00:00"/>
    <x v="0"/>
  </r>
  <r>
    <x v="366"/>
    <d v="2022-11-25T00:00:00"/>
    <x v="0"/>
  </r>
  <r>
    <x v="157"/>
    <d v="2022-11-25T00:00:00"/>
    <x v="0"/>
  </r>
  <r>
    <x v="48"/>
    <d v="2022-11-25T00:00:00"/>
    <x v="0"/>
  </r>
  <r>
    <x v="14"/>
    <d v="2022-11-25T00:00:00"/>
    <x v="0"/>
  </r>
  <r>
    <x v="97"/>
    <d v="2022-11-25T00:00:00"/>
    <x v="0"/>
  </r>
  <r>
    <x v="94"/>
    <d v="2022-11-25T00:00:00"/>
    <x v="0"/>
  </r>
  <r>
    <x v="259"/>
    <d v="2022-11-25T00:00:00"/>
    <x v="0"/>
  </r>
  <r>
    <x v="316"/>
    <d v="2022-11-25T00:00:00"/>
    <x v="0"/>
  </r>
  <r>
    <x v="339"/>
    <d v="2022-11-25T00:00:00"/>
    <x v="0"/>
  </r>
  <r>
    <x v="328"/>
    <d v="2022-11-25T00:00:00"/>
    <x v="0"/>
  </r>
  <r>
    <x v="6"/>
    <d v="2022-11-25T00:00:00"/>
    <x v="0"/>
  </r>
  <r>
    <x v="217"/>
    <d v="2022-11-25T00:00:00"/>
    <x v="0"/>
  </r>
  <r>
    <x v="175"/>
    <d v="2022-11-25T00:00:00"/>
    <x v="0"/>
  </r>
  <r>
    <x v="283"/>
    <d v="2022-11-25T00:00:00"/>
    <x v="0"/>
  </r>
  <r>
    <x v="9"/>
    <d v="2022-11-25T00:00:00"/>
    <x v="0"/>
  </r>
  <r>
    <x v="13"/>
    <d v="2022-11-25T00:00:00"/>
    <x v="0"/>
  </r>
  <r>
    <x v="235"/>
    <d v="2022-11-25T00:00:00"/>
    <x v="0"/>
  </r>
  <r>
    <x v="264"/>
    <d v="2022-11-25T00:00:00"/>
    <x v="0"/>
  </r>
  <r>
    <x v="62"/>
    <d v="2022-11-25T00:00:00"/>
    <x v="0"/>
  </r>
  <r>
    <x v="364"/>
    <d v="2022-11-25T00:00:00"/>
    <x v="0"/>
  </r>
  <r>
    <x v="293"/>
    <d v="2022-11-25T00:00:00"/>
    <x v="0"/>
  </r>
  <r>
    <x v="353"/>
    <d v="2022-11-25T00:00:00"/>
    <x v="0"/>
  </r>
  <r>
    <x v="237"/>
    <d v="2022-11-25T00:00:00"/>
    <x v="0"/>
  </r>
  <r>
    <x v="367"/>
    <d v="2022-11-25T00:00:00"/>
    <x v="0"/>
  </r>
  <r>
    <x v="226"/>
    <d v="2022-11-25T00:00:00"/>
    <x v="0"/>
  </r>
  <r>
    <x v="270"/>
    <d v="2022-11-25T00:00:00"/>
    <x v="0"/>
  </r>
  <r>
    <x v="167"/>
    <d v="2022-11-25T00:00:00"/>
    <x v="0"/>
  </r>
  <r>
    <x v="274"/>
    <d v="2022-11-25T00:00:00"/>
    <x v="0"/>
  </r>
  <r>
    <x v="275"/>
    <d v="2022-11-25T00:00:00"/>
    <x v="0"/>
  </r>
  <r>
    <x v="158"/>
    <d v="2022-11-25T00:00:00"/>
    <x v="0"/>
  </r>
  <r>
    <x v="159"/>
    <d v="2022-11-25T00:00:00"/>
    <x v="0"/>
  </r>
  <r>
    <x v="218"/>
    <d v="2022-11-25T00:00:00"/>
    <x v="0"/>
  </r>
  <r>
    <x v="16"/>
    <m/>
    <x v="0"/>
  </r>
  <r>
    <x v="114"/>
    <d v="2022-11-25T00:00:00"/>
    <x v="0"/>
  </r>
  <r>
    <x v="87"/>
    <d v="2022-11-25T00:00:00"/>
    <x v="0"/>
  </r>
  <r>
    <x v="78"/>
    <d v="2022-11-25T00:00:00"/>
    <x v="0"/>
  </r>
  <r>
    <x v="290"/>
    <m/>
    <x v="0"/>
  </r>
  <r>
    <x v="139"/>
    <d v="2022-11-25T00:00:00"/>
    <x v="0"/>
  </r>
  <r>
    <x v="130"/>
    <d v="2022-11-25T00:00:00"/>
    <x v="0"/>
  </r>
  <r>
    <x v="119"/>
    <d v="2022-11-25T00:00:00"/>
    <x v="0"/>
  </r>
  <r>
    <x v="230"/>
    <d v="2022-11-25T00:00:00"/>
    <x v="0"/>
  </r>
  <r>
    <x v="103"/>
    <d v="2022-11-25T00:00:00"/>
    <x v="0"/>
  </r>
  <r>
    <x v="190"/>
    <d v="2022-11-25T00:00:00"/>
    <x v="0"/>
  </r>
  <r>
    <x v="20"/>
    <d v="2022-11-25T00:00:00"/>
    <x v="0"/>
  </r>
  <r>
    <x v="34"/>
    <d v="2022-11-25T00:00:00"/>
    <x v="0"/>
  </r>
  <r>
    <x v="196"/>
    <d v="2022-11-25T00:00:00"/>
    <x v="0"/>
  </r>
  <r>
    <x v="8"/>
    <d v="2022-11-25T00:00:00"/>
    <x v="0"/>
  </r>
  <r>
    <x v="72"/>
    <d v="2022-11-25T00:00:00"/>
    <x v="0"/>
  </r>
  <r>
    <x v="356"/>
    <d v="2022-11-25T00:00:00"/>
    <x v="0"/>
  </r>
  <r>
    <x v="10"/>
    <d v="2022-11-25T00:00:00"/>
    <x v="0"/>
  </r>
  <r>
    <x v="18"/>
    <d v="2022-11-25T00:00:00"/>
    <x v="0"/>
  </r>
  <r>
    <x v="227"/>
    <d v="2022-11-25T00:00:00"/>
    <x v="0"/>
  </r>
  <r>
    <x v="360"/>
    <d v="2022-11-25T00:00:00"/>
    <x v="0"/>
  </r>
  <r>
    <x v="37"/>
    <d v="2022-11-25T00:00:00"/>
    <x v="0"/>
  </r>
  <r>
    <x v="118"/>
    <d v="2022-11-25T00:00:00"/>
    <x v="0"/>
  </r>
  <r>
    <x v="92"/>
    <d v="2022-11-25T00:00:00"/>
    <x v="0"/>
  </r>
  <r>
    <x v="116"/>
    <d v="2022-11-25T00:00:00"/>
    <x v="0"/>
  </r>
  <r>
    <x v="32"/>
    <d v="2022-11-25T00:00:00"/>
    <x v="0"/>
  </r>
  <r>
    <x v="24"/>
    <d v="2022-11-25T00:00:00"/>
    <x v="0"/>
  </r>
  <r>
    <x v="315"/>
    <d v="2022-11-25T00:00:00"/>
    <x v="0"/>
  </r>
  <r>
    <x v="50"/>
    <d v="2022-11-25T00:00:00"/>
    <x v="0"/>
  </r>
  <r>
    <x v="359"/>
    <d v="2022-11-25T00:00:00"/>
    <x v="0"/>
  </r>
  <r>
    <x v="63"/>
    <d v="2022-11-25T00:00:00"/>
    <x v="0"/>
  </r>
  <r>
    <x v="361"/>
    <d v="2022-11-25T00:00:00"/>
    <x v="0"/>
  </r>
  <r>
    <x v="256"/>
    <d v="2022-11-25T00:00:00"/>
    <x v="0"/>
  </r>
  <r>
    <x v="244"/>
    <d v="2022-11-25T00:00:00"/>
    <x v="0"/>
  </r>
  <r>
    <x v="292"/>
    <d v="2022-11-25T00:00:00"/>
    <x v="0"/>
  </r>
  <r>
    <x v="54"/>
    <d v="2022-11-25T00:00:00"/>
    <x v="0"/>
  </r>
  <r>
    <x v="310"/>
    <m/>
    <x v="0"/>
  </r>
  <r>
    <x v="311"/>
    <d v="2022-11-25T00:00:00"/>
    <x v="0"/>
  </r>
  <r>
    <x v="46"/>
    <d v="2022-11-25T00:00:00"/>
    <x v="0"/>
  </r>
  <r>
    <x v="95"/>
    <d v="2022-11-25T00:00:00"/>
    <x v="0"/>
  </r>
  <r>
    <x v="215"/>
    <d v="2022-11-25T00:00:00"/>
    <x v="0"/>
  </r>
  <r>
    <x v="330"/>
    <d v="2022-11-25T00:00:00"/>
    <x v="0"/>
  </r>
  <r>
    <x v="126"/>
    <d v="2022-11-25T00:00:00"/>
    <x v="0"/>
  </r>
  <r>
    <x v="305"/>
    <d v="2022-11-25T00:00:00"/>
    <x v="0"/>
  </r>
  <r>
    <x v="44"/>
    <m/>
    <x v="0"/>
  </r>
  <r>
    <x v="55"/>
    <d v="2022-11-25T00:00:00"/>
    <x v="0"/>
  </r>
  <r>
    <x v="161"/>
    <d v="2022-11-25T00:00:00"/>
    <x v="0"/>
  </r>
  <r>
    <x v="205"/>
    <d v="2022-11-25T00:00:00"/>
    <x v="0"/>
  </r>
  <r>
    <x v="113"/>
    <d v="2022-11-25T00:00:00"/>
    <x v="0"/>
  </r>
  <r>
    <x v="240"/>
    <m/>
    <x v="0"/>
  </r>
  <r>
    <x v="363"/>
    <d v="2022-11-25T00:00:00"/>
    <x v="0"/>
  </r>
  <r>
    <x v="273"/>
    <d v="2022-11-25T00:00:00"/>
    <x v="0"/>
  </r>
  <r>
    <x v="192"/>
    <d v="2022-11-25T00:00:00"/>
    <x v="0"/>
  </r>
  <r>
    <x v="225"/>
    <d v="2022-11-25T00:00:00"/>
    <x v="0"/>
  </r>
  <r>
    <x v="265"/>
    <d v="2022-11-25T00:00:00"/>
    <x v="0"/>
  </r>
  <r>
    <x v="69"/>
    <d v="2022-11-25T00:00:00"/>
    <x v="0"/>
  </r>
  <r>
    <x v="146"/>
    <d v="2022-11-25T00:00:00"/>
    <x v="0"/>
  </r>
  <r>
    <x v="313"/>
    <d v="2022-11-25T00:00:00"/>
    <x v="0"/>
  </r>
  <r>
    <x v="121"/>
    <m/>
    <x v="0"/>
  </r>
  <r>
    <x v="206"/>
    <d v="2022-11-25T00:00:00"/>
    <x v="0"/>
  </r>
  <r>
    <x v="257"/>
    <d v="2022-11-25T00:00:00"/>
    <x v="0"/>
  </r>
  <r>
    <x v="224"/>
    <d v="2022-11-25T00:00:00"/>
    <x v="0"/>
  </r>
  <r>
    <x v="184"/>
    <d v="2022-11-25T00:00:00"/>
    <x v="0"/>
  </r>
  <r>
    <x v="5"/>
    <d v="2022-11-25T00:00:00"/>
    <x v="0"/>
  </r>
  <r>
    <x v="343"/>
    <d v="2022-11-25T00:00:00"/>
    <x v="0"/>
  </r>
  <r>
    <x v="75"/>
    <d v="2022-11-25T00:00:00"/>
    <x v="0"/>
  </r>
  <r>
    <x v="300"/>
    <d v="2022-11-25T00:00:00"/>
    <x v="0"/>
  </r>
  <r>
    <x v="365"/>
    <d v="2022-11-25T00:00:00"/>
    <x v="0"/>
  </r>
  <r>
    <x v="81"/>
    <d v="2022-11-25T00:00:00"/>
    <x v="0"/>
  </r>
  <r>
    <x v="179"/>
    <d v="2022-11-25T00:00:00"/>
    <x v="0"/>
  </r>
  <r>
    <x v="143"/>
    <d v="2022-11-25T00:00:00"/>
    <x v="0"/>
  </r>
  <r>
    <x v="278"/>
    <d v="2022-11-25T00:00:00"/>
    <x v="0"/>
  </r>
  <r>
    <x v="182"/>
    <d v="2022-11-25T00:00:00"/>
    <x v="0"/>
  </r>
  <r>
    <x v="320"/>
    <d v="2022-11-25T00:00:00"/>
    <x v="0"/>
  </r>
  <r>
    <x v="214"/>
    <d v="2022-11-25T00:00:00"/>
    <x v="0"/>
  </r>
  <r>
    <x v="301"/>
    <d v="2022-11-28T00:00:00"/>
    <x v="0"/>
  </r>
  <r>
    <x v="5"/>
    <d v="2022-11-28T00:00:00"/>
    <x v="0"/>
  </r>
  <r>
    <x v="304"/>
    <d v="2022-11-28T00:00:00"/>
    <x v="0"/>
  </r>
  <r>
    <x v="369"/>
    <d v="2022-11-28T00:00:00"/>
    <x v="0"/>
  </r>
  <r>
    <x v="345"/>
    <d v="2022-11-28T00:00:00"/>
    <x v="0"/>
  </r>
  <r>
    <x v="130"/>
    <m/>
    <x v="0"/>
  </r>
  <r>
    <x v="9"/>
    <d v="2022-11-28T00:00:00"/>
    <x v="0"/>
  </r>
  <r>
    <x v="182"/>
    <d v="2022-11-28T00:00:00"/>
    <x v="0"/>
  </r>
  <r>
    <x v="85"/>
    <d v="2022-11-28T00:00:00"/>
    <x v="0"/>
  </r>
  <r>
    <x v="289"/>
    <d v="2022-11-28T00:00:00"/>
    <x v="0"/>
  </r>
  <r>
    <x v="139"/>
    <d v="2022-11-28T00:00:00"/>
    <x v="0"/>
  </r>
  <r>
    <x v="42"/>
    <m/>
    <x v="0"/>
  </r>
  <r>
    <x v="138"/>
    <d v="2022-11-28T00:00:00"/>
    <x v="0"/>
  </r>
  <r>
    <x v="50"/>
    <d v="2022-11-28T00:00:00"/>
    <x v="0"/>
  </r>
  <r>
    <x v="361"/>
    <d v="2022-11-28T00:00:00"/>
    <x v="0"/>
  </r>
  <r>
    <x v="70"/>
    <d v="2022-11-28T00:00:00"/>
    <x v="0"/>
  </r>
  <r>
    <x v="311"/>
    <d v="2022-11-28T00:00:00"/>
    <x v="0"/>
  </r>
  <r>
    <x v="360"/>
    <d v="2022-11-28T00:00:00"/>
    <x v="0"/>
  </r>
  <r>
    <x v="303"/>
    <d v="2022-11-28T00:00:00"/>
    <x v="0"/>
  </r>
  <r>
    <x v="49"/>
    <d v="2022-11-28T00:00:00"/>
    <x v="0"/>
  </r>
  <r>
    <x v="97"/>
    <d v="2022-11-28T00:00:00"/>
    <x v="0"/>
  </r>
  <r>
    <x v="64"/>
    <d v="2022-11-28T00:00:00"/>
    <x v="0"/>
  </r>
  <r>
    <x v="323"/>
    <d v="2022-11-28T00:00:00"/>
    <x v="0"/>
  </r>
  <r>
    <x v="315"/>
    <d v="2022-11-28T00:00:00"/>
    <x v="0"/>
  </r>
  <r>
    <x v="362"/>
    <d v="2022-11-28T00:00:00"/>
    <x v="0"/>
  </r>
  <r>
    <x v="305"/>
    <d v="2022-11-28T00:00:00"/>
    <x v="0"/>
  </r>
  <r>
    <x v="94"/>
    <d v="2022-11-28T00:00:00"/>
    <x v="0"/>
  </r>
  <r>
    <x v="13"/>
    <d v="2022-11-28T00:00:00"/>
    <x v="0"/>
  </r>
  <r>
    <x v="288"/>
    <d v="2022-11-28T00:00:00"/>
    <x v="0"/>
  </r>
  <r>
    <x v="56"/>
    <d v="2022-11-28T00:00:00"/>
    <x v="0"/>
  </r>
  <r>
    <x v="116"/>
    <d v="2022-11-28T00:00:00"/>
    <x v="0"/>
  </r>
  <r>
    <x v="67"/>
    <d v="2022-11-28T00:00:00"/>
    <x v="0"/>
  </r>
  <r>
    <x v="348"/>
    <d v="2022-11-28T00:00:00"/>
    <x v="0"/>
  </r>
  <r>
    <x v="78"/>
    <d v="2022-11-28T00:00:00"/>
    <x v="0"/>
  </r>
  <r>
    <x v="186"/>
    <d v="2022-11-28T00:00:00"/>
    <x v="0"/>
  </r>
  <r>
    <x v="61"/>
    <d v="2022-11-28T00:00:00"/>
    <x v="0"/>
  </r>
  <r>
    <x v="204"/>
    <d v="2022-11-28T00:00:00"/>
    <x v="0"/>
  </r>
  <r>
    <x v="90"/>
    <d v="2022-11-28T00:00:00"/>
    <x v="0"/>
  </r>
  <r>
    <x v="202"/>
    <d v="2022-11-28T00:00:00"/>
    <x v="0"/>
  </r>
  <r>
    <x v="75"/>
    <d v="2022-11-28T00:00:00"/>
    <x v="0"/>
  </r>
  <r>
    <x v="16"/>
    <m/>
    <x v="0"/>
  </r>
  <r>
    <x v="45"/>
    <m/>
    <x v="0"/>
  </r>
  <r>
    <x v="200"/>
    <d v="2022-11-28T00:00:00"/>
    <x v="0"/>
  </r>
  <r>
    <x v="10"/>
    <d v="2022-11-28T00:00:00"/>
    <x v="0"/>
  </r>
  <r>
    <x v="308"/>
    <d v="2022-11-28T00:00:00"/>
    <x v="0"/>
  </r>
  <r>
    <x v="142"/>
    <d v="2022-11-28T00:00:00"/>
    <x v="0"/>
  </r>
  <r>
    <x v="68"/>
    <d v="2022-11-28T00:00:00"/>
    <x v="0"/>
  </r>
  <r>
    <x v="181"/>
    <d v="2022-11-28T00:00:00"/>
    <x v="0"/>
  </r>
  <r>
    <x v="237"/>
    <d v="2022-11-28T00:00:00"/>
    <x v="0"/>
  </r>
  <r>
    <x v="161"/>
    <d v="2022-11-28T00:00:00"/>
    <x v="0"/>
  </r>
  <r>
    <x v="209"/>
    <d v="2022-11-28T00:00:00"/>
    <x v="0"/>
  </r>
  <r>
    <x v="153"/>
    <d v="2022-11-28T00:00:00"/>
    <x v="0"/>
  </r>
  <r>
    <x v="53"/>
    <d v="2022-11-28T00:00:00"/>
    <x v="0"/>
  </r>
  <r>
    <x v="193"/>
    <d v="2022-11-28T00:00:00"/>
    <x v="0"/>
  </r>
  <r>
    <x v="363"/>
    <d v="2022-11-28T00:00:00"/>
    <x v="0"/>
  </r>
  <r>
    <x v="54"/>
    <d v="2022-11-28T00:00:00"/>
    <x v="0"/>
  </r>
  <r>
    <x v="270"/>
    <d v="2022-11-28T00:00:00"/>
    <x v="0"/>
  </r>
  <r>
    <x v="172"/>
    <d v="2022-11-28T00:00:00"/>
    <x v="0"/>
  </r>
  <r>
    <x v="274"/>
    <d v="2022-11-28T00:00:00"/>
    <x v="0"/>
  </r>
  <r>
    <x v="275"/>
    <d v="2022-11-28T00:00:00"/>
    <x v="0"/>
  </r>
  <r>
    <x v="51"/>
    <d v="2022-11-28T00:00:00"/>
    <x v="0"/>
  </r>
  <r>
    <x v="43"/>
    <d v="2022-11-28T00:00:00"/>
    <x v="0"/>
  </r>
  <r>
    <x v="320"/>
    <d v="2022-11-28T00:00:00"/>
    <x v="0"/>
  </r>
  <r>
    <x v="48"/>
    <d v="2022-11-28T00:00:00"/>
    <x v="0"/>
  </r>
  <r>
    <x v="192"/>
    <d v="2022-11-28T00:00:00"/>
    <x v="0"/>
  </r>
  <r>
    <x v="359"/>
    <d v="2022-11-28T00:00:00"/>
    <x v="0"/>
  </r>
  <r>
    <x v="82"/>
    <d v="2022-11-28T00:00:00"/>
    <x v="0"/>
  </r>
  <r>
    <x v="105"/>
    <d v="2022-11-28T00:00:00"/>
    <x v="0"/>
  </r>
  <r>
    <x v="321"/>
    <d v="2022-11-28T00:00:00"/>
    <x v="0"/>
  </r>
  <r>
    <x v="81"/>
    <d v="2022-11-28T00:00:00"/>
    <x v="0"/>
  </r>
  <r>
    <x v="66"/>
    <d v="2022-11-28T00:00:00"/>
    <x v="0"/>
  </r>
  <r>
    <x v="339"/>
    <d v="2022-11-28T00:00:00"/>
    <x v="0"/>
  </r>
  <r>
    <x v="189"/>
    <d v="2022-11-28T00:00:00"/>
    <x v="0"/>
  </r>
  <r>
    <x v="333"/>
    <d v="2022-11-28T00:00:00"/>
    <x v="0"/>
  </r>
  <r>
    <x v="351"/>
    <d v="2022-11-28T00:00:00"/>
    <x v="0"/>
  </r>
  <r>
    <x v="123"/>
    <m/>
    <x v="0"/>
  </r>
  <r>
    <x v="5"/>
    <d v="2022-11-29T00:00:00"/>
    <x v="0"/>
  </r>
  <r>
    <x v="213"/>
    <d v="2022-11-29T00:00:00"/>
    <x v="0"/>
  </r>
  <r>
    <x v="3"/>
    <d v="2022-11-29T00:00:00"/>
    <x v="0"/>
  </r>
  <r>
    <x v="280"/>
    <d v="2022-11-29T00:00:00"/>
    <x v="0"/>
  </r>
  <r>
    <x v="345"/>
    <d v="2022-11-29T00:00:00"/>
    <x v="0"/>
  </r>
  <r>
    <x v="1"/>
    <d v="2022-11-29T00:00:00"/>
    <x v="0"/>
  </r>
  <r>
    <x v="218"/>
    <d v="2022-11-29T00:00:00"/>
    <x v="0"/>
  </r>
  <r>
    <x v="4"/>
    <d v="2022-11-29T00:00:00"/>
    <x v="0"/>
  </r>
  <r>
    <x v="130"/>
    <m/>
    <x v="0"/>
  </r>
  <r>
    <x v="227"/>
    <d v="2022-11-29T00:00:00"/>
    <x v="0"/>
  </r>
  <r>
    <x v="9"/>
    <d v="2022-11-29T00:00:00"/>
    <x v="0"/>
  </r>
  <r>
    <x v="85"/>
    <d v="2022-11-29T00:00:00"/>
    <x v="0"/>
  </r>
  <r>
    <x v="53"/>
    <d v="2022-11-29T00:00:00"/>
    <x v="0"/>
  </r>
  <r>
    <x v="262"/>
    <d v="2022-11-29T00:00:00"/>
    <x v="0"/>
  </r>
  <r>
    <x v="303"/>
    <d v="2022-11-29T00:00:00"/>
    <x v="0"/>
  </r>
  <r>
    <x v="304"/>
    <d v="2022-11-29T00:00:00"/>
    <x v="0"/>
  </r>
  <r>
    <x v="369"/>
    <d v="2022-11-29T00:00:00"/>
    <x v="0"/>
  </r>
  <r>
    <x v="282"/>
    <d v="2022-11-29T00:00:00"/>
    <x v="0"/>
  </r>
  <r>
    <x v="229"/>
    <d v="2022-11-29T00:00:00"/>
    <x v="0"/>
  </r>
  <r>
    <x v="302"/>
    <d v="2022-11-29T00:00:00"/>
    <x v="0"/>
  </r>
  <r>
    <x v="22"/>
    <d v="2022-11-29T00:00:00"/>
    <x v="0"/>
  </r>
  <r>
    <x v="16"/>
    <m/>
    <x v="0"/>
  </r>
  <r>
    <x v="269"/>
    <d v="2022-11-29T00:00:00"/>
    <x v="0"/>
  </r>
  <r>
    <x v="257"/>
    <d v="2022-11-29T00:00:00"/>
    <x v="0"/>
  </r>
  <r>
    <x v="50"/>
    <d v="2022-11-29T00:00:00"/>
    <x v="0"/>
  </r>
  <r>
    <x v="287"/>
    <d v="2022-11-29T00:00:00"/>
    <x v="0"/>
  </r>
  <r>
    <x v="45"/>
    <m/>
    <x v="0"/>
  </r>
  <r>
    <x v="56"/>
    <d v="2022-11-29T00:00:00"/>
    <x v="0"/>
  </r>
  <r>
    <x v="310"/>
    <m/>
    <x v="0"/>
  </r>
  <r>
    <x v="144"/>
    <d v="2022-11-29T00:00:00"/>
    <x v="0"/>
  </r>
  <r>
    <x v="114"/>
    <d v="2022-11-29T00:00:00"/>
    <x v="0"/>
  </r>
  <r>
    <x v="21"/>
    <d v="2022-11-29T00:00:00"/>
    <x v="0"/>
  </r>
  <r>
    <x v="347"/>
    <d v="2022-11-29T00:00:00"/>
    <x v="0"/>
  </r>
  <r>
    <x v="203"/>
    <d v="2022-11-29T00:00:00"/>
    <x v="0"/>
  </r>
  <r>
    <x v="145"/>
    <d v="2022-11-29T00:00:00"/>
    <x v="0"/>
  </r>
  <r>
    <x v="183"/>
    <d v="2022-11-29T00:00:00"/>
    <x v="0"/>
  </r>
  <r>
    <x v="348"/>
    <d v="2022-11-29T00:00:00"/>
    <x v="0"/>
  </r>
  <r>
    <x v="51"/>
    <d v="2022-11-29T00:00:00"/>
    <x v="0"/>
  </r>
  <r>
    <x v="162"/>
    <d v="2022-11-29T00:00:00"/>
    <x v="0"/>
  </r>
  <r>
    <x v="138"/>
    <d v="2022-11-29T00:00:00"/>
    <x v="0"/>
  </r>
  <r>
    <x v="18"/>
    <d v="2022-11-29T00:00:00"/>
    <x v="0"/>
  </r>
  <r>
    <x v="90"/>
    <d v="2022-11-29T00:00:00"/>
    <x v="0"/>
  </r>
  <r>
    <x v="268"/>
    <d v="2022-11-29T00:00:00"/>
    <x v="0"/>
  </r>
  <r>
    <x v="102"/>
    <d v="2022-11-29T00:00:00"/>
    <x v="0"/>
  </r>
  <r>
    <x v="374"/>
    <d v="2022-11-29T00:00:00"/>
    <x v="0"/>
  </r>
  <r>
    <x v="328"/>
    <d v="2022-11-29T00:00:00"/>
    <x v="0"/>
  </r>
  <r>
    <x v="266"/>
    <d v="2022-11-29T00:00:00"/>
    <x v="0"/>
  </r>
  <r>
    <x v="75"/>
    <d v="2022-11-29T00:00:00"/>
    <x v="0"/>
  </r>
  <r>
    <x v="368"/>
    <d v="2022-11-29T00:00:00"/>
    <x v="0"/>
  </r>
  <r>
    <x v="323"/>
    <d v="2022-11-29T00:00:00"/>
    <x v="0"/>
  </r>
  <r>
    <x v="49"/>
    <d v="2022-11-29T00:00:00"/>
    <x v="0"/>
  </r>
  <r>
    <x v="192"/>
    <d v="2022-11-29T00:00:00"/>
    <x v="0"/>
  </r>
  <r>
    <x v="8"/>
    <d v="2022-11-29T00:00:00"/>
    <x v="0"/>
  </r>
  <r>
    <x v="92"/>
    <d v="2022-11-29T00:00:00"/>
    <x v="0"/>
  </r>
  <r>
    <x v="329"/>
    <d v="2022-11-29T00:00:00"/>
    <x v="0"/>
  </r>
  <r>
    <x v="361"/>
    <d v="2022-11-29T00:00:00"/>
    <x v="0"/>
  </r>
  <r>
    <x v="246"/>
    <d v="2022-11-29T00:00:00"/>
    <x v="0"/>
  </r>
  <r>
    <x v="359"/>
    <d v="2022-11-29T00:00:00"/>
    <x v="0"/>
  </r>
  <r>
    <x v="91"/>
    <d v="2022-11-29T00:00:00"/>
    <x v="0"/>
  </r>
  <r>
    <x v="239"/>
    <d v="2022-11-29T00:00:00"/>
    <x v="0"/>
  </r>
  <r>
    <x v="362"/>
    <d v="2022-11-29T00:00:00"/>
    <x v="0"/>
  </r>
  <r>
    <x v="95"/>
    <d v="2022-11-29T00:00:00"/>
    <x v="0"/>
  </r>
  <r>
    <x v="241"/>
    <d v="2022-11-29T00:00:00"/>
    <x v="0"/>
  </r>
  <r>
    <x v="23"/>
    <d v="2022-11-29T00:00:00"/>
    <x v="0"/>
  </r>
  <r>
    <x v="288"/>
    <d v="2022-11-29T00:00:00"/>
    <x v="0"/>
  </r>
  <r>
    <x v="260"/>
    <d v="2022-11-29T00:00:00"/>
    <x v="0"/>
  </r>
  <r>
    <x v="118"/>
    <d v="2022-11-29T00:00:00"/>
    <x v="0"/>
  </r>
  <r>
    <x v="238"/>
    <d v="2022-11-29T00:00:00"/>
    <x v="0"/>
  </r>
  <r>
    <x v="271"/>
    <d v="2022-11-29T00:00:00"/>
    <x v="0"/>
  </r>
  <r>
    <x v="337"/>
    <d v="2022-11-29T00:00:00"/>
    <x v="0"/>
  </r>
  <r>
    <x v="77"/>
    <d v="2022-11-29T00:00:00"/>
    <x v="0"/>
  </r>
  <r>
    <x v="273"/>
    <d v="2022-11-29T00:00:00"/>
    <x v="0"/>
  </r>
  <r>
    <x v="113"/>
    <d v="2022-11-29T00:00:00"/>
    <x v="0"/>
  </r>
  <r>
    <x v="81"/>
    <d v="2022-11-29T00:00:00"/>
    <x v="0"/>
  </r>
  <r>
    <x v="105"/>
    <d v="2022-11-29T00:00:00"/>
    <x v="0"/>
  </r>
  <r>
    <x v="363"/>
    <d v="2022-11-29T00:00:00"/>
    <x v="0"/>
  </r>
  <r>
    <x v="360"/>
    <d v="2022-11-29T00:00:00"/>
    <x v="0"/>
  </r>
  <r>
    <x v="141"/>
    <d v="2022-11-29T00:00:00"/>
    <x v="0"/>
  </r>
  <r>
    <x v="101"/>
    <d v="2022-11-29T00:00:00"/>
    <x v="0"/>
  </r>
  <r>
    <x v="88"/>
    <d v="2022-11-29T00:00:00"/>
    <x v="0"/>
  </r>
  <r>
    <x v="342"/>
    <d v="2022-11-29T00:00:00"/>
    <x v="0"/>
  </r>
  <r>
    <x v="272"/>
    <d v="2022-11-29T00:00:00"/>
    <x v="0"/>
  </r>
  <r>
    <x v="70"/>
    <d v="2022-11-29T00:00:00"/>
    <x v="0"/>
  </r>
  <r>
    <x v="300"/>
    <d v="2022-11-29T00:00:00"/>
    <x v="0"/>
  </r>
  <r>
    <x v="312"/>
    <d v="2022-11-29T00:00:00"/>
    <x v="0"/>
  </r>
  <r>
    <x v="365"/>
    <d v="2022-11-29T00:00:00"/>
    <x v="0"/>
  </r>
  <r>
    <x v="82"/>
    <d v="2022-11-29T00:00:00"/>
    <x v="0"/>
  </r>
  <r>
    <x v="198"/>
    <d v="2022-11-29T00:00:00"/>
    <x v="0"/>
  </r>
  <r>
    <x v="122"/>
    <d v="2022-11-29T00:00:00"/>
    <x v="0"/>
  </r>
  <r>
    <x v="339"/>
    <d v="2022-11-29T00:00:00"/>
    <x v="0"/>
  </r>
  <r>
    <x v="121"/>
    <m/>
    <x v="0"/>
  </r>
  <r>
    <x v="351"/>
    <d v="2022-11-29T00:00:00"/>
    <x v="0"/>
  </r>
  <r>
    <x v="142"/>
    <d v="2022-11-29T00:00:00"/>
    <x v="0"/>
  </r>
  <r>
    <x v="186"/>
    <d v="2022-11-29T00:00:00"/>
    <x v="0"/>
  </r>
  <r>
    <x v="330"/>
    <d v="2022-11-30T00:00:00"/>
    <x v="0"/>
  </r>
  <r>
    <x v="300"/>
    <d v="2022-11-30T00:00:00"/>
    <x v="0"/>
  </r>
  <r>
    <x v="130"/>
    <m/>
    <x v="0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375"/>
    <m/>
    <x v="1"/>
  </r>
  <r>
    <x v="67"/>
    <d v="2022-11-04T00:00:00"/>
    <x v="0"/>
  </r>
  <r>
    <x v="46"/>
    <d v="2022-11-29T00:00:00"/>
    <x v="0"/>
  </r>
  <r>
    <x v="68"/>
    <d v="2022-11-29T00:00:00"/>
    <x v="0"/>
  </r>
  <r>
    <x v="81"/>
    <d v="2022-11-07T00:00:00"/>
    <x v="0"/>
  </r>
  <r>
    <x v="38"/>
    <d v="2022-11-25T00:00:00"/>
    <x v="0"/>
  </r>
  <r>
    <x v="38"/>
    <d v="2022-11-28T00:00:00"/>
    <x v="0"/>
  </r>
  <r>
    <x v="38"/>
    <d v="2022-11-29T00:00:00"/>
    <x v="0"/>
  </r>
  <r>
    <x v="122"/>
    <d v="2022-11-04T00:00:00"/>
    <x v="0"/>
  </r>
  <r>
    <x v="356"/>
    <d v="2022-11-28T00:00:00"/>
    <x v="0"/>
  </r>
  <r>
    <x v="191"/>
    <d v="2022-11-25T00:00:00"/>
    <x v="0"/>
  </r>
  <r>
    <x v="101"/>
    <d v="2022-11-25T00:00:00"/>
    <x v="0"/>
  </r>
  <r>
    <x v="24"/>
    <d v="2022-11-28T00:00:00"/>
    <x v="0"/>
  </r>
  <r>
    <x v="24"/>
    <d v="2022-11-29T00:00:00"/>
    <x v="0"/>
  </r>
  <r>
    <x v="40"/>
    <d v="2022-11-25T00:00:00"/>
    <x v="0"/>
  </r>
  <r>
    <x v="363"/>
    <d v="2022-11-03T00:00:00"/>
    <x v="0"/>
  </r>
  <r>
    <x v="363"/>
    <d v="2022-11-04T00:00:00"/>
    <x v="0"/>
  </r>
  <r>
    <x v="161"/>
    <d v="2022-11-03T00:00:00"/>
    <x v="0"/>
  </r>
  <r>
    <x v="161"/>
    <d v="2022-11-29T00:00:00"/>
    <x v="0"/>
  </r>
  <r>
    <x v="188"/>
    <d v="2022-11-03T00:00:00"/>
    <x v="0"/>
  </r>
  <r>
    <x v="188"/>
    <d v="2022-11-04T00:00:00"/>
    <x v="0"/>
  </r>
  <r>
    <x v="105"/>
    <d v="2022-11-25T00:00:00"/>
    <x v="0"/>
  </r>
  <r>
    <x v="169"/>
    <d v="2022-11-28T00:00:00"/>
    <x v="0"/>
  </r>
  <r>
    <x v="169"/>
    <d v="2022-11-29T00:00:00"/>
    <x v="0"/>
  </r>
  <r>
    <x v="157"/>
    <d v="2022-11-28T00:00:00"/>
    <x v="0"/>
  </r>
  <r>
    <x v="119"/>
    <d v="2022-11-28T00:00:00"/>
    <x v="0"/>
  </r>
  <r>
    <x v="39"/>
    <d v="2022-11-25T00:00:00"/>
    <x v="0"/>
  </r>
  <r>
    <x v="49"/>
    <d v="2022-11-04T00:00:00"/>
    <x v="0"/>
  </r>
  <r>
    <x v="365"/>
    <d v="2022-11-04T00:00:00"/>
    <x v="0"/>
  </r>
  <r>
    <x v="289"/>
    <d v="2022-11-04T00:00:00"/>
    <x v="0"/>
  </r>
  <r>
    <x v="360"/>
    <d v="2022-11-04T00:00:00"/>
    <x v="0"/>
  </r>
  <r>
    <x v="210"/>
    <d v="2022-11-04T00:00:00"/>
    <x v="0"/>
  </r>
  <r>
    <x v="368"/>
    <d v="2022-11-04T00:00:00"/>
    <x v="0"/>
  </r>
  <r>
    <x v="369"/>
    <d v="2022-11-04T00:00:00"/>
    <x v="0"/>
  </r>
  <r>
    <x v="369"/>
    <d v="2022-11-25T00:00:00"/>
    <x v="0"/>
  </r>
  <r>
    <x v="369"/>
    <d v="2022-11-24T00:00:00"/>
    <x v="0"/>
  </r>
  <r>
    <x v="60"/>
    <d v="2022-11-04T00:00:00"/>
    <x v="0"/>
  </r>
  <r>
    <x v="375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C7EE4F-DBC3-4C66-92F6-5BC9E3A95B9A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7:B384" firstHeaderRow="1" firstDataRow="1" firstDataCol="1" rowPageCount="1" colPageCount="1"/>
  <pivotFields count="3">
    <pivotField axis="axisRow" showAll="0" sortType="descending">
      <items count="404">
        <item x="341"/>
        <item x="287"/>
        <item x="236"/>
        <item x="369"/>
        <item x="155"/>
        <item x="181"/>
        <item x="28"/>
        <item x="14"/>
        <item x="324"/>
        <item x="116"/>
        <item x="25"/>
        <item m="1" x="394"/>
        <item x="98"/>
        <item x="237"/>
        <item x="125"/>
        <item x="100"/>
        <item x="299"/>
        <item x="137"/>
        <item x="141"/>
        <item x="282"/>
        <item x="275"/>
        <item x="11"/>
        <item x="87"/>
        <item x="48"/>
        <item x="19"/>
        <item x="111"/>
        <item x="367"/>
        <item x="97"/>
        <item x="263"/>
        <item x="311"/>
        <item x="317"/>
        <item m="1" x="376"/>
        <item x="193"/>
        <item x="59"/>
        <item x="319"/>
        <item x="83"/>
        <item x="182"/>
        <item x="7"/>
        <item x="211"/>
        <item x="294"/>
        <item x="280"/>
        <item x="330"/>
        <item x="254"/>
        <item x="18"/>
        <item x="208"/>
        <item x="89"/>
        <item x="65"/>
        <item x="336"/>
        <item x="170"/>
        <item x="255"/>
        <item x="0"/>
        <item x="1"/>
        <item x="245"/>
        <item x="27"/>
        <item x="146"/>
        <item x="80"/>
        <item x="264"/>
        <item x="289"/>
        <item x="233"/>
        <item x="328"/>
        <item x="316"/>
        <item x="123"/>
        <item x="190"/>
        <item x="374"/>
        <item x="126"/>
        <item x="337"/>
        <item x="45"/>
        <item x="216"/>
        <item x="191"/>
        <item x="140"/>
        <item x="270"/>
        <item x="77"/>
        <item x="166"/>
        <item x="286"/>
        <item x="22"/>
        <item x="348"/>
        <item x="256"/>
        <item x="78"/>
        <item x="296"/>
        <item x="244"/>
        <item x="202"/>
        <item x="184"/>
        <item x="10"/>
        <item m="1" x="381"/>
        <item m="1" x="393"/>
        <item x="72"/>
        <item x="298"/>
        <item x="213"/>
        <item x="29"/>
        <item x="50"/>
        <item x="142"/>
        <item x="283"/>
        <item x="232"/>
        <item x="260"/>
        <item x="120"/>
        <item x="119"/>
        <item x="178"/>
        <item x="33"/>
        <item x="95"/>
        <item m="1" x="397"/>
        <item x="370"/>
        <item x="274"/>
        <item x="368"/>
        <item x="124"/>
        <item x="6"/>
        <item x="130"/>
        <item m="1" x="399"/>
        <item x="194"/>
        <item x="145"/>
        <item x="122"/>
        <item x="43"/>
        <item x="187"/>
        <item x="325"/>
        <item x="339"/>
        <item m="1" x="386"/>
        <item x="4"/>
        <item x="55"/>
        <item x="293"/>
        <item x="88"/>
        <item x="34"/>
        <item x="52"/>
        <item x="96"/>
        <item x="86"/>
        <item x="303"/>
        <item x="113"/>
        <item x="163"/>
        <item x="67"/>
        <item x="165"/>
        <item x="354"/>
        <item x="3"/>
        <item x="156"/>
        <item x="92"/>
        <item x="54"/>
        <item x="363"/>
        <item x="235"/>
        <item x="76"/>
        <item m="1" x="385"/>
        <item x="61"/>
        <item x="308"/>
        <item x="63"/>
        <item x="153"/>
        <item x="209"/>
        <item x="160"/>
        <item x="302"/>
        <item x="82"/>
        <item x="138"/>
        <item x="345"/>
        <item x="172"/>
        <item x="13"/>
        <item x="128"/>
        <item x="158"/>
        <item x="320"/>
        <item x="93"/>
        <item x="192"/>
        <item x="101"/>
        <item x="151"/>
        <item x="200"/>
        <item x="60"/>
        <item x="214"/>
        <item x="53"/>
        <item x="42"/>
        <item x="174"/>
        <item x="84"/>
        <item x="266"/>
        <item x="199"/>
        <item x="56"/>
        <item x="99"/>
        <item x="340"/>
        <item x="343"/>
        <item x="269"/>
        <item x="217"/>
        <item x="215"/>
        <item x="108"/>
        <item x="315"/>
        <item x="91"/>
        <item x="321"/>
        <item x="268"/>
        <item x="218"/>
        <item x="129"/>
        <item x="94"/>
        <item x="112"/>
        <item x="47"/>
        <item x="223"/>
        <item x="366"/>
        <item x="230"/>
        <item x="26"/>
        <item x="285"/>
        <item x="238"/>
        <item x="189"/>
        <item m="1" x="390"/>
        <item x="248"/>
        <item x="31"/>
        <item x="331"/>
        <item m="1" x="384"/>
        <item x="23"/>
        <item x="207"/>
        <item x="185"/>
        <item x="162"/>
        <item x="297"/>
        <item x="301"/>
        <item x="204"/>
        <item x="356"/>
        <item m="1" x="388"/>
        <item x="90"/>
        <item x="167"/>
        <item x="150"/>
        <item x="224"/>
        <item x="139"/>
        <item x="229"/>
        <item x="159"/>
        <item x="360"/>
        <item x="103"/>
        <item x="288"/>
        <item x="335"/>
        <item x="240"/>
        <item m="1" x="378"/>
        <item x="175"/>
        <item x="66"/>
        <item x="143"/>
        <item x="40"/>
        <item x="127"/>
        <item x="132"/>
        <item x="265"/>
        <item x="46"/>
        <item x="267"/>
        <item x="234"/>
        <item x="259"/>
        <item x="144"/>
        <item x="161"/>
        <item x="149"/>
        <item x="51"/>
        <item x="9"/>
        <item x="304"/>
        <item x="134"/>
        <item x="12"/>
        <item x="371"/>
        <item x="41"/>
        <item x="305"/>
        <item x="102"/>
        <item x="136"/>
        <item x="118"/>
        <item x="121"/>
        <item x="105"/>
        <item x="241"/>
        <item x="226"/>
        <item x="17"/>
        <item x="73"/>
        <item x="70"/>
        <item x="332"/>
        <item x="169"/>
        <item x="36"/>
        <item x="74"/>
        <item x="44"/>
        <item x="329"/>
        <item x="206"/>
        <item x="131"/>
        <item x="32"/>
        <item x="353"/>
        <item x="21"/>
        <item x="257"/>
        <item x="183"/>
        <item x="225"/>
        <item x="277"/>
        <item x="135"/>
        <item x="258"/>
        <item x="179"/>
        <item x="239"/>
        <item x="173"/>
        <item x="5"/>
        <item x="35"/>
        <item x="107"/>
        <item x="106"/>
        <item x="364"/>
        <item x="247"/>
        <item m="1" x="401"/>
        <item x="334"/>
        <item x="323"/>
        <item m="1" x="391"/>
        <item m="1" x="379"/>
        <item x="2"/>
        <item x="333"/>
        <item x="49"/>
        <item x="365"/>
        <item x="188"/>
        <item x="114"/>
        <item x="168"/>
        <item x="312"/>
        <item x="71"/>
        <item x="198"/>
        <item x="249"/>
        <item x="344"/>
        <item x="313"/>
        <item x="318"/>
        <item x="276"/>
        <item x="201"/>
        <item x="154"/>
        <item x="197"/>
        <item x="62"/>
        <item x="375"/>
        <item x="104"/>
        <item x="79"/>
        <item x="300"/>
        <item x="359"/>
        <item x="81"/>
        <item x="24"/>
        <item x="271"/>
        <item x="212"/>
        <item x="327"/>
        <item x="273"/>
        <item x="262"/>
        <item x="272"/>
        <item x="361"/>
        <item x="177"/>
        <item x="20"/>
        <item x="205"/>
        <item x="68"/>
        <item x="290"/>
        <item x="219"/>
        <item x="221"/>
        <item x="220"/>
        <item x="222"/>
        <item x="164"/>
        <item x="15"/>
        <item x="338"/>
        <item x="253"/>
        <item x="252"/>
        <item x="357"/>
        <item m="1" x="400"/>
        <item m="1" x="387"/>
        <item x="115"/>
        <item x="180"/>
        <item x="346"/>
        <item x="148"/>
        <item x="347"/>
        <item x="358"/>
        <item x="133"/>
        <item x="152"/>
        <item x="250"/>
        <item x="85"/>
        <item x="228"/>
        <item x="326"/>
        <item x="39"/>
        <item x="176"/>
        <item x="147"/>
        <item x="292"/>
        <item x="306"/>
        <item x="196"/>
        <item x="242"/>
        <item x="75"/>
        <item x="195"/>
        <item x="350"/>
        <item x="38"/>
        <item x="314"/>
        <item x="186"/>
        <item x="342"/>
        <item x="16"/>
        <item x="210"/>
        <item x="171"/>
        <item m="1" x="382"/>
        <item x="372"/>
        <item x="8"/>
        <item x="309"/>
        <item x="57"/>
        <item x="157"/>
        <item x="291"/>
        <item x="243"/>
        <item m="1" x="392"/>
        <item x="295"/>
        <item x="349"/>
        <item x="231"/>
        <item x="37"/>
        <item x="69"/>
        <item x="58"/>
        <item m="1" x="398"/>
        <item m="1" x="377"/>
        <item x="278"/>
        <item x="261"/>
        <item m="1" x="380"/>
        <item m="1" x="402"/>
        <item x="373"/>
        <item x="203"/>
        <item m="1" x="396"/>
        <item m="1" x="389"/>
        <item x="64"/>
        <item x="30"/>
        <item x="110"/>
        <item x="109"/>
        <item m="1" x="383"/>
        <item m="1" x="395"/>
        <item x="310"/>
        <item x="284"/>
        <item x="227"/>
        <item x="251"/>
        <item x="246"/>
        <item x="322"/>
        <item x="351"/>
        <item x="307"/>
        <item x="362"/>
        <item x="117"/>
        <item x="279"/>
        <item x="281"/>
        <item x="352"/>
        <item x="35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6" showAll="0"/>
    <pivotField axis="axisPage" multipleItemSelectionAllowed="1" showAll="0">
      <items count="6">
        <item m="1" x="3"/>
        <item x="1"/>
        <item m="1" x="4"/>
        <item m="1" x="2"/>
        <item x="0"/>
        <item t="default"/>
      </items>
    </pivotField>
  </pivotFields>
  <rowFields count="1">
    <field x="0"/>
  </rowFields>
  <rowItems count="377">
    <i>
      <x v="231"/>
    </i>
    <i>
      <x v="268"/>
    </i>
    <i>
      <x v="51"/>
    </i>
    <i>
      <x v="256"/>
    </i>
    <i>
      <x v="191"/>
    </i>
    <i>
      <x v="82"/>
    </i>
    <i>
      <x v="313"/>
    </i>
    <i>
      <x v="77"/>
    </i>
    <i>
      <x v="355"/>
    </i>
    <i>
      <x v="383"/>
    </i>
    <i>
      <x v="24"/>
    </i>
    <i>
      <x v="97"/>
    </i>
    <i>
      <x v="132"/>
    </i>
    <i>
      <x v="119"/>
    </i>
    <i>
      <x v="314"/>
    </i>
    <i>
      <x v="124"/>
    </i>
    <i>
      <x v="126"/>
    </i>
    <i>
      <x v="144"/>
    </i>
    <i>
      <x v="23"/>
    </i>
    <i>
      <x v="252"/>
    </i>
    <i>
      <x v="159"/>
    </i>
    <i>
      <x v="107"/>
    </i>
    <i>
      <x v="267"/>
    </i>
    <i>
      <x v="115"/>
    </i>
    <i>
      <x v="62"/>
    </i>
    <i>
      <x v="291"/>
    </i>
    <i>
      <x v="351"/>
    </i>
    <i>
      <x v="217"/>
    </i>
    <i>
      <x v="207"/>
    </i>
    <i>
      <x v="27"/>
    </i>
    <i>
      <x v="37"/>
    </i>
    <i>
      <x v="135"/>
    </i>
    <i>
      <x v="300"/>
    </i>
    <i>
      <x v="172"/>
    </i>
    <i>
      <x v="121"/>
    </i>
    <i>
      <x v="173"/>
    </i>
    <i>
      <x v="129"/>
    </i>
    <i>
      <x v="177"/>
    </i>
    <i>
      <x v="12"/>
    </i>
    <i>
      <x v="10"/>
    </i>
    <i>
      <x v="246"/>
    </i>
    <i>
      <x v="353"/>
    </i>
    <i>
      <x v="22"/>
    </i>
    <i>
      <x v="7"/>
    </i>
    <i>
      <x v="284"/>
    </i>
    <i>
      <x v="203"/>
    </i>
    <i>
      <x v="294"/>
    </i>
    <i>
      <x v="88"/>
    </i>
    <i>
      <x v="5"/>
    </i>
    <i>
      <x v="89"/>
    </i>
    <i>
      <x v="315"/>
    </i>
    <i>
      <x v="223"/>
    </i>
    <i>
      <x v="105"/>
    </i>
    <i>
      <x v="29"/>
    </i>
    <i>
      <x v="195"/>
    </i>
    <i>
      <x v="184"/>
    </i>
    <i>
      <x v="98"/>
    </i>
    <i>
      <x v="338"/>
    </i>
    <i>
      <x v="309"/>
    </i>
    <i>
      <x v="141"/>
    </i>
    <i>
      <x v="139"/>
    </i>
    <i>
      <x v="228"/>
    </i>
    <i>
      <x v="303"/>
    </i>
    <i>
      <x v="370"/>
    </i>
    <i>
      <x v="185"/>
    </i>
    <i>
      <x v="4"/>
    </i>
    <i>
      <x v="104"/>
    </i>
    <i>
      <x v="249"/>
    </i>
    <i>
      <x v="109"/>
    </i>
    <i>
      <x v="148"/>
    </i>
    <i>
      <x v="131"/>
    </i>
    <i>
      <x v="255"/>
    </i>
    <i>
      <x v="304"/>
    </i>
    <i>
      <x v="36"/>
    </i>
    <i>
      <x v="14"/>
    </i>
    <i>
      <x v="149"/>
    </i>
    <i>
      <x v="133"/>
    </i>
    <i>
      <x v="156"/>
    </i>
    <i>
      <x v="348"/>
    </i>
    <i>
      <x v="279"/>
    </i>
    <i>
      <x v="137"/>
    </i>
    <i>
      <x v="283"/>
    </i>
    <i>
      <x v="140"/>
    </i>
    <i>
      <x v="21"/>
    </i>
    <i>
      <x v="147"/>
    </i>
    <i>
      <x v="170"/>
    </i>
    <i>
      <x v="391"/>
    </i>
    <i>
      <x v="297"/>
    </i>
    <i>
      <x v="262"/>
    </i>
    <i>
      <x v="44"/>
    </i>
    <i>
      <x v="363"/>
    </i>
    <i>
      <x v="130"/>
    </i>
    <i>
      <x v="242"/>
    </i>
    <i>
      <x v="45"/>
    </i>
    <i>
      <x v="8"/>
    </i>
    <i>
      <x v="53"/>
    </i>
    <i>
      <x v="352"/>
    </i>
    <i>
      <x v="145"/>
    </i>
    <i>
      <x v="219"/>
    </i>
    <i>
      <x v="61"/>
    </i>
    <i>
      <x v="236"/>
    </i>
    <i>
      <x v="20"/>
    </i>
    <i>
      <x v="251"/>
    </i>
    <i>
      <x v="150"/>
    </i>
    <i>
      <x v="93"/>
    </i>
    <i>
      <x v="152"/>
    </i>
    <i>
      <x v="295"/>
    </i>
    <i>
      <x v="153"/>
    </i>
    <i>
      <x v="110"/>
    </i>
    <i>
      <x v="154"/>
    </i>
    <i>
      <x v="41"/>
    </i>
    <i>
      <x v="155"/>
    </i>
    <i>
      <x v="123"/>
    </i>
    <i>
      <x v="64"/>
    </i>
    <i>
      <x v="227"/>
    </i>
    <i>
      <x v="157"/>
    </i>
    <i>
      <x v="234"/>
    </i>
    <i>
      <x v="68"/>
    </i>
    <i>
      <x v="240"/>
    </i>
    <i>
      <x v="166"/>
    </i>
    <i>
      <x v="244"/>
    </i>
    <i>
      <x v="399"/>
    </i>
    <i>
      <x v="90"/>
    </i>
    <i>
      <x v="174"/>
    </i>
    <i>
      <x v="266"/>
    </i>
    <i>
      <x v="176"/>
    </i>
    <i>
      <x v="95"/>
    </i>
    <i>
      <x v="187"/>
    </i>
    <i>
      <x v="101"/>
    </i>
    <i>
      <x v="76"/>
    </i>
    <i>
      <x v="296"/>
    </i>
    <i>
      <x v="194"/>
    </i>
    <i>
      <x v="108"/>
    </i>
    <i>
      <x v="201"/>
    </i>
    <i>
      <x v="325"/>
    </i>
    <i>
      <x v="80"/>
    </i>
    <i>
      <x v="354"/>
    </i>
    <i>
      <x v="208"/>
    </i>
    <i>
      <x v="360"/>
    </i>
    <i>
      <x v="209"/>
    </i>
    <i>
      <x v="122"/>
    </i>
    <i>
      <x v="212"/>
    </i>
    <i>
      <x v="218"/>
    </i>
    <i>
      <x v="230"/>
    </i>
    <i>
      <x v="134"/>
    </i>
    <i>
      <x v="206"/>
    </i>
    <i>
      <x v="347"/>
    </i>
    <i>
      <x v="55"/>
    </i>
    <i>
      <x v="292"/>
    </i>
    <i>
      <x v="56"/>
    </i>
    <i>
      <x v="113"/>
    </i>
    <i>
      <x v="210"/>
    </i>
    <i>
      <x v="138"/>
    </i>
    <i>
      <x v="211"/>
    </i>
    <i>
      <x v="15"/>
    </i>
    <i>
      <x v="158"/>
    </i>
    <i>
      <x v="74"/>
    </i>
    <i>
      <x v="213"/>
    </i>
    <i>
      <x v="19"/>
    </i>
    <i>
      <x v="214"/>
    </i>
    <i>
      <x v="116"/>
    </i>
    <i>
      <x v="216"/>
    </i>
    <i>
      <x v="118"/>
    </i>
    <i>
      <x v="81"/>
    </i>
    <i>
      <x v="204"/>
    </i>
    <i>
      <x v="57"/>
    </i>
    <i>
      <x v="281"/>
    </i>
    <i>
      <x v="160"/>
    </i>
    <i>
      <x v="287"/>
    </i>
    <i>
      <x v="221"/>
    </i>
    <i>
      <x v="180"/>
    </i>
    <i>
      <x v="222"/>
    </i>
    <i>
      <x v="301"/>
    </i>
    <i>
      <x v="3"/>
    </i>
    <i>
      <x v="306"/>
    </i>
    <i>
      <x v="226"/>
    </i>
    <i>
      <x v="312"/>
    </i>
    <i>
      <x v="162"/>
    </i>
    <i>
      <x v="127"/>
    </i>
    <i>
      <x v="85"/>
    </i>
    <i>
      <x v="340"/>
    </i>
    <i>
      <x v="390"/>
    </i>
    <i>
      <x v="349"/>
    </i>
    <i>
      <x v="163"/>
    </i>
    <i>
      <x v="40"/>
    </i>
    <i>
      <x v="393"/>
    </i>
    <i>
      <x v="79"/>
    </i>
    <i>
      <x v="42"/>
    </i>
    <i>
      <x v="371"/>
    </i>
    <i>
      <x v="164"/>
    </i>
    <i>
      <x v="280"/>
    </i>
    <i>
      <x v="165"/>
    </i>
    <i>
      <x v="282"/>
    </i>
    <i>
      <x v="237"/>
    </i>
    <i>
      <x v="179"/>
    </i>
    <i>
      <x v="43"/>
    </i>
    <i>
      <x v="32"/>
    </i>
    <i>
      <x v="241"/>
    </i>
    <i>
      <x v="35"/>
    </i>
    <i>
      <x v="169"/>
    </i>
    <i>
      <x v="73"/>
    </i>
    <i>
      <x v="243"/>
    </i>
    <i>
      <x v="17"/>
    </i>
    <i>
      <x v="59"/>
    </i>
    <i>
      <x v="302"/>
    </i>
    <i>
      <x v="2"/>
    </i>
    <i>
      <x v="18"/>
    </i>
    <i>
      <x v="13"/>
    </i>
    <i>
      <x v="308"/>
    </i>
    <i>
      <x v="171"/>
    </i>
    <i>
      <x v="311"/>
    </i>
    <i>
      <x v="70"/>
    </i>
    <i>
      <x v="111"/>
    </i>
    <i>
      <x v="91"/>
    </i>
    <i>
      <x v="38"/>
    </i>
    <i>
      <x v="92"/>
    </i>
    <i>
      <x v="337"/>
    </i>
    <i>
      <x v="259"/>
    </i>
    <i>
      <x v="339"/>
    </i>
    <i>
      <x v="260"/>
    </i>
    <i>
      <x v="341"/>
    </i>
    <i>
      <x v="261"/>
    </i>
    <i>
      <x v="117"/>
    </i>
    <i>
      <x v="71"/>
    </i>
    <i>
      <x v="350"/>
    </i>
    <i>
      <x v="263"/>
    </i>
    <i>
      <x v="9"/>
    </i>
    <i>
      <x v="46"/>
    </i>
    <i>
      <x v="200"/>
    </i>
    <i>
      <x v="48"/>
    </i>
    <i>
      <x v="357"/>
    </i>
    <i>
      <x v="72"/>
    </i>
    <i>
      <x v="362"/>
    </i>
    <i>
      <x v="273"/>
    </i>
    <i>
      <x v="205"/>
    </i>
    <i>
      <x v="275"/>
    </i>
    <i>
      <x v="380"/>
    </i>
    <i>
      <x v="276"/>
    </i>
    <i>
      <x v="54"/>
    </i>
    <i>
      <x v="178"/>
    </i>
    <i>
      <x v="392"/>
    </i>
    <i>
      <x v="87"/>
    </i>
    <i>
      <x v="397"/>
    </i>
    <i>
      <x v="232"/>
    </i>
    <i>
      <x v="233"/>
    </i>
    <i>
      <x v="197"/>
    </i>
    <i>
      <x v="253"/>
    </i>
    <i>
      <x v="50"/>
    </i>
    <i>
      <x v="322"/>
    </i>
    <i>
      <x v="192"/>
    </i>
    <i>
      <x v="182"/>
    </i>
    <i>
      <x v="39"/>
    </i>
    <i>
      <x v="225"/>
    </i>
    <i>
      <x v="264"/>
    </i>
    <i>
      <x v="67"/>
    </i>
    <i>
      <x v="75"/>
    </i>
    <i>
      <x v="356"/>
    </i>
    <i>
      <x v="196"/>
    </i>
    <i>
      <x v="375"/>
    </i>
    <i>
      <x v="198"/>
    </i>
    <i>
      <x v="224"/>
    </i>
    <i>
      <x v="1"/>
    </i>
    <i>
      <x v="316"/>
    </i>
    <i>
      <x v="30"/>
    </i>
    <i>
      <x v="324"/>
    </i>
    <i>
      <x v="286"/>
    </i>
    <i>
      <x v="16"/>
    </i>
    <i>
      <x v="33"/>
    </i>
    <i>
      <x v="102"/>
    </i>
    <i>
      <x v="58"/>
    </i>
    <i>
      <x v="361"/>
    </i>
    <i>
      <x v="293"/>
    </i>
    <i>
      <x v="367"/>
    </i>
    <i>
      <x v="25"/>
    </i>
    <i>
      <x v="389"/>
    </i>
    <i>
      <x v="66"/>
    </i>
    <i>
      <x v="254"/>
    </i>
    <i>
      <x v="310"/>
    </i>
    <i>
      <x v="258"/>
    </i>
    <i>
      <x v="384"/>
    </i>
    <i>
      <x v="288"/>
    </i>
    <i>
      <x v="346"/>
    </i>
    <i>
      <x v="161"/>
    </i>
    <i>
      <x v="365"/>
    </i>
    <i>
      <x v="220"/>
    </i>
    <i>
      <x v="396"/>
    </i>
    <i>
      <x v="305"/>
    </i>
    <i>
      <x v="238"/>
    </i>
    <i>
      <x v="307"/>
    </i>
    <i>
      <x v="272"/>
    </i>
    <i>
      <x v="188"/>
    </i>
    <i>
      <x v="248"/>
    </i>
    <i>
      <x v="78"/>
    </i>
    <i>
      <x v="186"/>
    </i>
    <i>
      <x v="168"/>
    </i>
    <i>
      <x v="398"/>
    </i>
    <i>
      <x v="151"/>
    </i>
    <i>
      <x v="49"/>
    </i>
    <i>
      <x v="6"/>
    </i>
    <i>
      <x v="239"/>
    </i>
    <i>
      <x v="285"/>
    </i>
    <i>
      <x v="103"/>
    </i>
    <i>
      <x v="329"/>
    </i>
    <i>
      <x v="364"/>
    </i>
    <i>
      <x v="332"/>
    </i>
    <i>
      <x v="60"/>
    </i>
    <i>
      <x v="335"/>
    </i>
    <i>
      <x v="372"/>
    </i>
    <i>
      <x v="270"/>
    </i>
    <i>
      <x v="199"/>
    </i>
    <i>
      <x v="94"/>
    </i>
    <i>
      <x v="395"/>
    </i>
    <i>
      <x v="96"/>
    </i>
    <i>
      <x v="142"/>
    </i>
    <i>
      <x v="69"/>
    </i>
    <i>
      <x v="26"/>
    </i>
    <i>
      <x v="400"/>
    </i>
    <i>
      <x v="86"/>
    </i>
    <i>
      <x v="320"/>
    </i>
    <i>
      <x v="52"/>
    </i>
    <i>
      <x v="175"/>
    </i>
    <i>
      <x v="183"/>
    </i>
    <i>
      <x v="143"/>
    </i>
    <i>
      <x v="318"/>
    </i>
    <i>
      <x v="289"/>
    </i>
    <i>
      <x v="299"/>
    </i>
    <i>
      <x v="330"/>
    </i>
    <i>
      <x v="317"/>
    </i>
    <i>
      <x v="290"/>
    </i>
    <i>
      <x v="336"/>
    </i>
    <i>
      <x v="245"/>
    </i>
    <i>
      <x v="250"/>
    </i>
    <i>
      <x v="265"/>
    </i>
    <i>
      <x v="120"/>
    </i>
    <i>
      <x v="247"/>
    </i>
    <i>
      <x v="319"/>
    </i>
    <i>
      <x v="65"/>
    </i>
    <i>
      <x v="271"/>
    </i>
    <i>
      <x v="257"/>
    </i>
    <i>
      <x v="146"/>
    </i>
    <i>
      <x v="333"/>
    </i>
    <i>
      <x v="326"/>
    </i>
    <i>
      <x v="342"/>
    </i>
    <i>
      <x v="100"/>
    </i>
    <i>
      <x v="323"/>
    </i>
    <i>
      <x v="369"/>
    </i>
    <i>
      <x v="167"/>
    </i>
    <i>
      <x v="331"/>
    </i>
    <i>
      <x v="385"/>
    </i>
    <i>
      <x v="321"/>
    </i>
    <i>
      <x v="401"/>
    </i>
    <i>
      <x v="235"/>
    </i>
    <i>
      <x v="368"/>
    </i>
    <i>
      <x v="334"/>
    </i>
    <i>
      <x v="343"/>
    </i>
    <i>
      <x v="344"/>
    </i>
    <i>
      <x v="229"/>
    </i>
    <i>
      <x v="376"/>
    </i>
    <i>
      <x v="47"/>
    </i>
    <i>
      <x v="394"/>
    </i>
    <i>
      <x v="28"/>
    </i>
    <i>
      <x v="181"/>
    </i>
    <i>
      <x v="34"/>
    </i>
    <i>
      <x v="402"/>
    </i>
    <i>
      <x v="128"/>
    </i>
    <i>
      <x v="63"/>
    </i>
    <i>
      <x v="386"/>
    </i>
    <i>
      <x v="345"/>
    </i>
    <i>
      <x v="125"/>
    </i>
    <i>
      <x v="359"/>
    </i>
    <i>
      <x/>
    </i>
    <i>
      <x v="379"/>
    </i>
    <i>
      <x v="269"/>
    </i>
    <i>
      <x v="190"/>
    </i>
    <i>
      <x v="112"/>
    </i>
    <i>
      <x v="298"/>
    </i>
    <i t="grand">
      <x/>
    </i>
  </rowItems>
  <colItems count="1">
    <i/>
  </colItems>
  <pageFields count="1">
    <pageField fld="2" hier="-1"/>
  </pageFields>
  <dataFields count="1">
    <dataField name="Count of Date" fld="1" subtotal="count" baseField="0" baseItem="0"/>
  </dataFields>
  <formats count="45">
    <format dxfId="0">
      <pivotArea collapsedLevelsAreSubtotals="1" fieldPosition="0">
        <references count="1">
          <reference field="0" count="1">
            <x v="355"/>
          </reference>
        </references>
      </pivotArea>
    </format>
    <format dxfId="1">
      <pivotArea collapsedLevelsAreSubtotals="1" fieldPosition="0">
        <references count="1">
          <reference field="0" count="1">
            <x v="252"/>
          </reference>
        </references>
      </pivotArea>
    </format>
    <format dxfId="2">
      <pivotArea collapsedLevelsAreSubtotals="1" fieldPosition="0">
        <references count="1">
          <reference field="0" count="1">
            <x v="105"/>
          </reference>
        </references>
      </pivotArea>
    </format>
    <format dxfId="3">
      <pivotArea collapsedLevelsAreSubtotals="1" fieldPosition="0">
        <references count="1">
          <reference field="0" count="2">
            <x v="126"/>
            <x v="252"/>
          </reference>
        </references>
      </pivotArea>
    </format>
    <format dxfId="4">
      <pivotArea collapsedLevelsAreSubtotals="1" fieldPosition="0">
        <references count="1">
          <reference field="0" count="1">
            <x v="4"/>
          </reference>
        </references>
      </pivotArea>
    </format>
    <format dxfId="5">
      <pivotArea collapsedLevelsAreSubtotals="1" fieldPosition="0">
        <references count="1">
          <reference field="0" count="1">
            <x v="66"/>
          </reference>
        </references>
      </pivotArea>
    </format>
    <format dxfId="6">
      <pivotArea collapsedLevelsAreSubtotals="1" fieldPosition="0">
        <references count="1">
          <reference field="0" count="1">
            <x v="48"/>
          </reference>
        </references>
      </pivotArea>
    </format>
    <format dxfId="7">
      <pivotArea collapsedLevelsAreSubtotals="1" fieldPosition="0">
        <references count="1">
          <reference field="0" count="1">
            <x v="149"/>
          </reference>
        </references>
      </pivotArea>
    </format>
    <format dxfId="8">
      <pivotArea collapsedLevelsAreSubtotals="1" fieldPosition="0">
        <references count="1">
          <reference field="0" count="1">
            <x v="279"/>
          </reference>
        </references>
      </pivotArea>
    </format>
    <format dxfId="9">
      <pivotArea collapsedLevelsAreSubtotals="1" fieldPosition="0">
        <references count="1">
          <reference field="0" count="1">
            <x v="160"/>
          </reference>
        </references>
      </pivotArea>
    </format>
    <format dxfId="10">
      <pivotArea collapsedLevelsAreSubtotals="1" fieldPosition="0">
        <references count="1">
          <reference field="0" count="1">
            <x v="223"/>
          </reference>
        </references>
      </pivotArea>
    </format>
    <format dxfId="11">
      <pivotArea collapsedLevelsAreSubtotals="1" fieldPosition="0">
        <references count="1">
          <reference field="0" count="1">
            <x v="61"/>
          </reference>
        </references>
      </pivotArea>
    </format>
    <format dxfId="12">
      <pivotArea collapsedLevelsAreSubtotals="1" fieldPosition="0">
        <references count="1">
          <reference field="0" count="1">
            <x v="241"/>
          </reference>
        </references>
      </pivotArea>
    </format>
    <format dxfId="13">
      <pivotArea collapsedLevelsAreSubtotals="1" fieldPosition="0">
        <references count="1">
          <reference field="0" count="2">
            <x v="130"/>
            <x v="315"/>
          </reference>
        </references>
      </pivotArea>
    </format>
    <format dxfId="14">
      <pivotArea collapsedLevelsAreSubtotals="1" fieldPosition="0">
        <references count="1">
          <reference field="0" count="1">
            <x v="389"/>
          </reference>
        </references>
      </pivotArea>
    </format>
    <format dxfId="15">
      <pivotArea collapsedLevelsAreSubtotals="1" fieldPosition="0">
        <references count="1">
          <reference field="0" count="1">
            <x v="303"/>
          </reference>
        </references>
      </pivotArea>
    </format>
    <format dxfId="16">
      <pivotArea collapsedLevelsAreSubtotals="1" fieldPosition="0">
        <references count="1">
          <reference field="0" count="1">
            <x v="351"/>
          </reference>
        </references>
      </pivotArea>
    </format>
    <format dxfId="17">
      <pivotArea collapsedLevelsAreSubtotals="1" fieldPosition="0">
        <references count="1">
          <reference field="0" count="1">
            <x v="214"/>
          </reference>
        </references>
      </pivotArea>
    </format>
    <format dxfId="18">
      <pivotArea collapsedLevelsAreSubtotals="1" fieldPosition="0">
        <references count="1">
          <reference field="0" count="1">
            <x v="109"/>
          </reference>
        </references>
      </pivotArea>
    </format>
    <format dxfId="19">
      <pivotArea collapsedLevelsAreSubtotals="1" fieldPosition="0">
        <references count="1">
          <reference field="0" count="1">
            <x v="55"/>
          </reference>
        </references>
      </pivotArea>
    </format>
    <format dxfId="20">
      <pivotArea collapsedLevelsAreSubtotals="1" fieldPosition="0">
        <references count="1">
          <reference field="0" count="1">
            <x v="198"/>
          </reference>
        </references>
      </pivotArea>
    </format>
    <format dxfId="21">
      <pivotArea collapsedLevelsAreSubtotals="1" fieldPosition="0">
        <references count="1">
          <reference field="0" count="1">
            <x v="201"/>
          </reference>
        </references>
      </pivotArea>
    </format>
    <format dxfId="22">
      <pivotArea collapsedLevelsAreSubtotals="1" fieldPosition="0">
        <references count="1">
          <reference field="0" count="2">
            <x v="78"/>
            <x v="304"/>
          </reference>
        </references>
      </pivotArea>
    </format>
    <format dxfId="23">
      <pivotArea collapsedLevelsAreSubtotals="1" fieldPosition="0">
        <references count="1">
          <reference field="0" count="1">
            <x v="219"/>
          </reference>
        </references>
      </pivotArea>
    </format>
    <format dxfId="24">
      <pivotArea collapsedLevelsAreSubtotals="1" fieldPosition="0">
        <references count="1">
          <reference field="0" count="1">
            <x v="133"/>
          </reference>
        </references>
      </pivotArea>
    </format>
    <format dxfId="25">
      <pivotArea collapsedLevelsAreSubtotals="1" fieldPosition="0">
        <references count="1">
          <reference field="0" count="1">
            <x v="367"/>
          </reference>
        </references>
      </pivotArea>
    </format>
    <format dxfId="26">
      <pivotArea collapsedLevelsAreSubtotals="1" fieldPosition="0">
        <references count="1">
          <reference field="0" count="1">
            <x v="228"/>
          </reference>
        </references>
      </pivotArea>
    </format>
    <format dxfId="27">
      <pivotArea collapsedLevelsAreSubtotals="1" fieldPosition="0">
        <references count="1">
          <reference field="0" count="1">
            <x v="283"/>
          </reference>
        </references>
      </pivotArea>
    </format>
    <format dxfId="28">
      <pivotArea collapsedLevelsAreSubtotals="1" fieldPosition="0">
        <references count="1">
          <reference field="0" count="1">
            <x v="242"/>
          </reference>
        </references>
      </pivotArea>
    </format>
    <format dxfId="29">
      <pivotArea collapsedLevelsAreSubtotals="1" fieldPosition="0">
        <references count="1">
          <reference field="0" count="2">
            <x v="249"/>
            <x v="316"/>
          </reference>
        </references>
      </pivotArea>
    </format>
    <format dxfId="30">
      <pivotArea collapsedLevelsAreSubtotals="1" fieldPosition="0">
        <references count="1">
          <reference field="0" count="1">
            <x v="16"/>
          </reference>
        </references>
      </pivotArea>
    </format>
    <format dxfId="31">
      <pivotArea collapsedLevelsAreSubtotals="1" fieldPosition="0">
        <references count="1">
          <reference field="0" count="2">
            <x v="95"/>
            <x v="363"/>
          </reference>
        </references>
      </pivotArea>
    </format>
    <format dxfId="32">
      <pivotArea collapsedLevelsAreSubtotals="1" fieldPosition="0">
        <references count="1">
          <reference field="0" count="2">
            <x v="68"/>
            <x v="154"/>
          </reference>
        </references>
      </pivotArea>
    </format>
    <format dxfId="33">
      <pivotArea collapsedLevelsAreSubtotals="1" fieldPosition="0">
        <references count="1">
          <reference field="0" count="1">
            <x v="341"/>
          </reference>
        </references>
      </pivotArea>
    </format>
    <format dxfId="34">
      <pivotArea collapsedLevelsAreSubtotals="1" fieldPosition="0">
        <references count="1">
          <reference field="0" count="1">
            <x v="364"/>
          </reference>
        </references>
      </pivotArea>
    </format>
    <format dxfId="35">
      <pivotArea collapsedLevelsAreSubtotals="1" fieldPosition="0">
        <references count="1">
          <reference field="0" count="1">
            <x v="57"/>
          </reference>
        </references>
      </pivotArea>
    </format>
    <format dxfId="36">
      <pivotArea collapsedLevelsAreSubtotals="1" fieldPosition="0">
        <references count="1">
          <reference field="0" count="1">
            <x v="281"/>
          </reference>
        </references>
      </pivotArea>
    </format>
    <format dxfId="37">
      <pivotArea collapsedLevelsAreSubtotals="1" fieldPosition="0">
        <references count="1">
          <reference field="0" count="1">
            <x v="282"/>
          </reference>
        </references>
      </pivotArea>
    </format>
    <format dxfId="38">
      <pivotArea collapsedLevelsAreSubtotals="1" fieldPosition="0">
        <references count="1">
          <reference field="0" count="1">
            <x v="293"/>
          </reference>
        </references>
      </pivotArea>
    </format>
    <format dxfId="39">
      <pivotArea collapsedLevelsAreSubtotals="1" fieldPosition="0">
        <references count="1">
          <reference field="0" count="1">
            <x v="210"/>
          </reference>
        </references>
      </pivotArea>
    </format>
    <format dxfId="40">
      <pivotArea collapsedLevelsAreSubtotals="1" fieldPosition="0">
        <references count="1">
          <reference field="0" count="1">
            <x v="356"/>
          </reference>
        </references>
      </pivotArea>
    </format>
    <format dxfId="41">
      <pivotArea collapsedLevelsAreSubtotals="1" fieldPosition="0">
        <references count="1">
          <reference field="0" count="1">
            <x v="102"/>
          </reference>
        </references>
      </pivotArea>
    </format>
    <format dxfId="42">
      <pivotArea collapsedLevelsAreSubtotals="1" fieldPosition="0">
        <references count="1">
          <reference field="0" count="1">
            <x v="112"/>
          </reference>
        </references>
      </pivotArea>
    </format>
    <format dxfId="43">
      <pivotArea collapsedLevelsAreSubtotals="1" fieldPosition="0">
        <references count="1">
          <reference field="0" count="1">
            <x v="3"/>
          </reference>
        </references>
      </pivotArea>
    </format>
    <format dxfId="44">
      <pivotArea collapsedLevelsAreSubtotals="1" fieldPosition="0">
        <references count="1">
          <reference field="0" count="1">
            <x v="15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EE56C-3751-4B28-B03A-D6A6EACA596A}">
  <sheetPr>
    <tabColor rgb="FF92D050"/>
  </sheetPr>
  <dimension ref="A1:AM390"/>
  <sheetViews>
    <sheetView tabSelected="1" zoomScale="85" zoomScaleNormal="85" workbookViewId="0">
      <pane ySplit="7" topLeftCell="A8" activePane="bottomLeft" state="frozen"/>
      <selection activeCell="D18" sqref="D18"/>
      <selection pane="bottomLeft" activeCell="E3" sqref="E3"/>
    </sheetView>
  </sheetViews>
  <sheetFormatPr defaultRowHeight="15" x14ac:dyDescent="0.25"/>
  <cols>
    <col min="1" max="1" width="22.42578125" bestFit="1" customWidth="1"/>
    <col min="2" max="2" width="13.28515625" bestFit="1" customWidth="1"/>
    <col min="3" max="5" width="29" style="3" customWidth="1"/>
    <col min="6" max="6" width="20.5703125" customWidth="1"/>
    <col min="7" max="7" width="15.7109375" bestFit="1" customWidth="1"/>
    <col min="8" max="8" width="23.7109375" customWidth="1"/>
    <col min="9" max="9" width="13.5703125" bestFit="1" customWidth="1"/>
    <col min="10" max="10" width="12.7109375" customWidth="1"/>
    <col min="11" max="11" width="29.7109375" customWidth="1"/>
    <col min="12" max="12" width="15.7109375" customWidth="1"/>
    <col min="13" max="13" width="2.85546875" style="25" customWidth="1"/>
    <col min="14" max="14" width="20.42578125" bestFit="1" customWidth="1"/>
    <col min="15" max="15" width="8.42578125" customWidth="1"/>
    <col min="16" max="16" width="2.85546875" style="26" customWidth="1"/>
    <col min="17" max="17" width="25.140625" customWidth="1"/>
    <col min="18" max="18" width="33.5703125" customWidth="1"/>
    <col min="19" max="19" width="8.7109375" customWidth="1"/>
    <col min="20" max="20" width="2.85546875" style="26" customWidth="1"/>
    <col min="21" max="21" width="27.5703125" customWidth="1"/>
    <col min="22" max="22" width="31" bestFit="1" customWidth="1"/>
    <col min="23" max="23" width="12" bestFit="1" customWidth="1"/>
    <col min="24" max="24" width="14.28515625" customWidth="1"/>
    <col min="25" max="25" width="2.85546875" style="26" customWidth="1"/>
    <col min="26" max="26" width="9.140625" style="27"/>
    <col min="27" max="27" width="6.140625" style="27" customWidth="1"/>
    <col min="28" max="28" width="5" style="27" customWidth="1"/>
    <col min="29" max="29" width="5.140625" style="27" customWidth="1"/>
    <col min="30" max="30" width="5.42578125" style="27" customWidth="1"/>
    <col min="31" max="31" width="5.7109375" style="27" customWidth="1"/>
    <col min="32" max="38" width="9.140625" style="27"/>
    <col min="39" max="39" width="2.85546875" style="26" customWidth="1"/>
  </cols>
  <sheetData>
    <row r="1" spans="1:38" x14ac:dyDescent="0.25">
      <c r="G1" s="24" t="s">
        <v>452</v>
      </c>
    </row>
    <row r="2" spans="1:38" x14ac:dyDescent="0.25">
      <c r="G2" s="28">
        <v>44866</v>
      </c>
      <c r="H2" s="24" t="s">
        <v>453</v>
      </c>
      <c r="I2" s="29">
        <v>981750</v>
      </c>
    </row>
    <row r="3" spans="1:38" x14ac:dyDescent="0.25">
      <c r="F3" s="30"/>
      <c r="G3" s="31">
        <v>44866</v>
      </c>
      <c r="H3" s="32" t="s">
        <v>454</v>
      </c>
      <c r="I3" s="33">
        <f>SUM(D:D)</f>
        <v>409800</v>
      </c>
    </row>
    <row r="4" spans="1:38" x14ac:dyDescent="0.25">
      <c r="F4" s="30"/>
      <c r="G4" s="31">
        <v>44866</v>
      </c>
      <c r="H4" s="32" t="s">
        <v>455</v>
      </c>
      <c r="I4" s="33">
        <f>SUM(E:E)</f>
        <v>511648</v>
      </c>
      <c r="J4" s="34">
        <f>ROUNDUP(I4/(0.05*55),-2)</f>
        <v>186100</v>
      </c>
      <c r="K4" s="35" t="s">
        <v>456</v>
      </c>
    </row>
    <row r="5" spans="1:38" x14ac:dyDescent="0.25">
      <c r="A5" t="s">
        <v>28</v>
      </c>
      <c r="B5" t="s">
        <v>457</v>
      </c>
      <c r="G5" s="31">
        <v>44866</v>
      </c>
      <c r="H5" s="32" t="s">
        <v>458</v>
      </c>
      <c r="I5" s="36">
        <f>SUM(I3:I4)/I2</f>
        <v>0.93857703081232491</v>
      </c>
    </row>
    <row r="6" spans="1:38" x14ac:dyDescent="0.25">
      <c r="G6" s="28">
        <v>44866</v>
      </c>
      <c r="H6" s="24" t="s">
        <v>459</v>
      </c>
      <c r="I6" s="37">
        <f>I2-SUM(I3:I4)</f>
        <v>60302</v>
      </c>
      <c r="J6" s="38">
        <f>I6/55</f>
        <v>1096.4000000000001</v>
      </c>
    </row>
    <row r="7" spans="1:38" x14ac:dyDescent="0.25">
      <c r="A7" t="s">
        <v>460</v>
      </c>
      <c r="B7" t="s">
        <v>461</v>
      </c>
      <c r="C7" s="39" t="s">
        <v>462</v>
      </c>
      <c r="D7" s="39" t="s">
        <v>463</v>
      </c>
      <c r="E7" s="39" t="s">
        <v>464</v>
      </c>
      <c r="F7" s="40" t="s">
        <v>465</v>
      </c>
      <c r="G7" s="40" t="s">
        <v>30</v>
      </c>
      <c r="H7" s="41" t="s">
        <v>466</v>
      </c>
      <c r="I7" s="41" t="s">
        <v>467</v>
      </c>
      <c r="J7" s="40" t="s">
        <v>468</v>
      </c>
      <c r="K7" s="40" t="s">
        <v>469</v>
      </c>
      <c r="L7" s="40" t="s">
        <v>470</v>
      </c>
      <c r="N7" s="24" t="s">
        <v>471</v>
      </c>
      <c r="O7" s="24" t="s">
        <v>472</v>
      </c>
      <c r="Q7" s="24" t="s">
        <v>466</v>
      </c>
      <c r="R7" s="24" t="s">
        <v>30</v>
      </c>
      <c r="S7" s="24" t="s">
        <v>473</v>
      </c>
      <c r="U7" s="24" t="s">
        <v>474</v>
      </c>
      <c r="V7" s="24" t="s">
        <v>30</v>
      </c>
      <c r="W7" s="24" t="s">
        <v>475</v>
      </c>
      <c r="X7" s="24" t="s">
        <v>476</v>
      </c>
      <c r="Z7" s="27" t="s">
        <v>460</v>
      </c>
      <c r="AA7" s="27" t="s">
        <v>461</v>
      </c>
      <c r="AB7" s="42" t="s">
        <v>462</v>
      </c>
      <c r="AC7" s="42" t="s">
        <v>463</v>
      </c>
      <c r="AD7" s="42" t="s">
        <v>464</v>
      </c>
      <c r="AE7" s="42" t="s">
        <v>465</v>
      </c>
      <c r="AF7" s="42" t="s">
        <v>30</v>
      </c>
      <c r="AG7" s="43" t="s">
        <v>466</v>
      </c>
      <c r="AH7" s="43" t="s">
        <v>467</v>
      </c>
      <c r="AI7" s="43" t="s">
        <v>477</v>
      </c>
      <c r="AJ7" s="42" t="s">
        <v>468</v>
      </c>
      <c r="AK7" s="42" t="s">
        <v>469</v>
      </c>
      <c r="AL7" s="42" t="s">
        <v>470</v>
      </c>
    </row>
    <row r="8" spans="1:38" x14ac:dyDescent="0.25">
      <c r="A8" s="23" t="s">
        <v>48</v>
      </c>
      <c r="B8">
        <v>20</v>
      </c>
      <c r="C8" s="44" t="str">
        <f>IFERROR(VLOOKUP(A8,$N$8:$O$34,2,FALSE),"")</f>
        <v/>
      </c>
      <c r="D8" s="45">
        <f>IF(B8&gt;3,IF(C8="",200*B8,0),0)</f>
        <v>4000</v>
      </c>
      <c r="E8" s="45">
        <f t="shared" ref="E8:E71" si="0">IF(C8="",IF(AND(B8&lt;9,B8&gt;5),1888,IF(AND(B8&lt;12,B8&gt;8),2832,IF(AND(B8&lt;15,B8&gt;11),3776,IF(AND(B8&lt;18,B8&gt;14),4720,IF(AND(B8&lt;21,B8&gt;17),5664,IF(B8&gt;20,6608,0)))))),0)</f>
        <v>5664</v>
      </c>
      <c r="F8" t="str">
        <f>VLOOKUP(A8,$Z$8:$AI$380,6,FALSE)</f>
        <v>-</v>
      </c>
      <c r="G8" t="str">
        <f>VLOOKUP(A8,$Z$8:$AI$380,7,FALSE)</f>
        <v>ODC-ODC INFRA MGMT</v>
      </c>
      <c r="H8" s="44" t="str">
        <f>IFERROR(VLOOKUP(A8,$Q$8:$S$34,3,FALSE),"")</f>
        <v/>
      </c>
      <c r="I8" t="str">
        <f>VLOOKUP(A8,$Z$8:$AI$380,10,FALSE)</f>
        <v>OK</v>
      </c>
      <c r="J8" s="46" t="str">
        <f t="shared" ref="J8:J71" si="1">CONCATENATE(A8,"@accenture.com")</f>
        <v>racell.john.s.ibay@accenture.com</v>
      </c>
      <c r="K8" s="47">
        <f t="shared" ref="K8:K71" si="2">IF(H8="Yes","to award later",IF(E8=1888,1000,IF(E8=3776,2000,IF(E8=2832,"500+1000",IF(E8=6608,"500+5000",IF(E8=5664,3000,IF(E8=4720,"500+2000",0)))))))</f>
        <v>3000</v>
      </c>
      <c r="L8" s="47">
        <f t="shared" ref="L8:L71" si="3">IF(H8="Yes","to award later",IF(E8=1888,640,IF(E8=3776,1280,IF(E8=2832,"320+640",IF(E8=6608,"320+3200",IF(E8=5664,1920,IF(E8=4720,"320+1280",0)))))))</f>
        <v>1920</v>
      </c>
      <c r="N8" t="s">
        <v>235</v>
      </c>
      <c r="O8" t="s">
        <v>478</v>
      </c>
      <c r="Q8" t="s">
        <v>43</v>
      </c>
      <c r="R8" t="s">
        <v>35</v>
      </c>
      <c r="S8" t="s">
        <v>478</v>
      </c>
      <c r="U8" t="s">
        <v>479</v>
      </c>
      <c r="V8" t="s">
        <v>35</v>
      </c>
      <c r="W8" t="s">
        <v>478</v>
      </c>
      <c r="Z8" s="48" t="s">
        <v>48</v>
      </c>
      <c r="AA8" s="27">
        <v>20</v>
      </c>
      <c r="AB8" s="49" t="s">
        <v>480</v>
      </c>
      <c r="AC8" s="50">
        <v>4000</v>
      </c>
      <c r="AD8" s="50">
        <v>5664</v>
      </c>
      <c r="AE8" s="27" t="s">
        <v>49</v>
      </c>
      <c r="AF8" s="27" t="s">
        <v>50</v>
      </c>
      <c r="AG8" s="49" t="s">
        <v>480</v>
      </c>
      <c r="AH8" s="27" t="s">
        <v>481</v>
      </c>
      <c r="AI8" s="27" t="s">
        <v>481</v>
      </c>
      <c r="AJ8" s="51" t="s">
        <v>482</v>
      </c>
      <c r="AK8" s="52">
        <v>3000</v>
      </c>
      <c r="AL8" s="52">
        <v>1920</v>
      </c>
    </row>
    <row r="9" spans="1:38" x14ac:dyDescent="0.25">
      <c r="A9" s="23" t="s">
        <v>42</v>
      </c>
      <c r="B9">
        <v>18</v>
      </c>
      <c r="C9" s="44" t="str">
        <f t="shared" ref="C9:C72" si="4">IFERROR(VLOOKUP(A9,$N$8:$O$34,2,FALSE),"")</f>
        <v/>
      </c>
      <c r="D9" s="45">
        <f t="shared" ref="D9:D72" si="5">IF(B9&gt;3,IF(C9="",200*B9,0),0)</f>
        <v>3600</v>
      </c>
      <c r="E9" s="45">
        <f t="shared" si="0"/>
        <v>5664</v>
      </c>
      <c r="F9" t="str">
        <f t="shared" ref="F9:F72" si="6">VLOOKUP(A9,$Z$8:$AI$380,6,FALSE)</f>
        <v>FT</v>
      </c>
      <c r="G9" t="str">
        <f t="shared" ref="G9:G72" si="7">VLOOKUP(A9,$Z$8:$AI$380,7,FALSE)</f>
        <v>01_BE A CLIENT OF UBS</v>
      </c>
      <c r="H9" s="44" t="str">
        <f t="shared" ref="H9:H72" si="8">IFERROR(VLOOKUP(A9,$Q$8:$S$34,3,FALSE),"")</f>
        <v/>
      </c>
      <c r="I9" t="str">
        <f t="shared" ref="I9:I72" si="9">VLOOKUP(A9,$Z$8:$AI$380,10,FALSE)</f>
        <v>OK</v>
      </c>
      <c r="J9" s="46" t="str">
        <f t="shared" si="1"/>
        <v>zayldgian.s.rosete@accenture.com</v>
      </c>
      <c r="K9" s="47">
        <f t="shared" si="2"/>
        <v>3000</v>
      </c>
      <c r="L9" s="47">
        <f t="shared" si="3"/>
        <v>1920</v>
      </c>
      <c r="N9" t="s">
        <v>177</v>
      </c>
      <c r="O9" t="s">
        <v>478</v>
      </c>
      <c r="Q9" t="s">
        <v>483</v>
      </c>
      <c r="R9" t="s">
        <v>35</v>
      </c>
      <c r="S9" t="s">
        <v>478</v>
      </c>
      <c r="U9" t="s">
        <v>484</v>
      </c>
      <c r="V9" t="s">
        <v>70</v>
      </c>
      <c r="W9" t="s">
        <v>478</v>
      </c>
      <c r="Z9" s="48" t="s">
        <v>42</v>
      </c>
      <c r="AA9" s="27">
        <v>18</v>
      </c>
      <c r="AB9" s="49" t="s">
        <v>480</v>
      </c>
      <c r="AC9" s="50">
        <v>3600</v>
      </c>
      <c r="AD9" s="50">
        <v>5664</v>
      </c>
      <c r="AE9" s="27" t="s">
        <v>37</v>
      </c>
      <c r="AF9" s="27" t="s">
        <v>35</v>
      </c>
      <c r="AG9" s="49" t="s">
        <v>480</v>
      </c>
      <c r="AH9" s="27" t="s">
        <v>481</v>
      </c>
      <c r="AI9" s="27" t="s">
        <v>481</v>
      </c>
      <c r="AJ9" s="51" t="s">
        <v>485</v>
      </c>
      <c r="AK9" s="52">
        <v>3000</v>
      </c>
      <c r="AL9" s="52">
        <v>1920</v>
      </c>
    </row>
    <row r="10" spans="1:38" x14ac:dyDescent="0.25">
      <c r="A10" s="23" t="s">
        <v>36</v>
      </c>
      <c r="B10">
        <v>17</v>
      </c>
      <c r="C10" s="44" t="str">
        <f t="shared" si="4"/>
        <v/>
      </c>
      <c r="D10" s="45">
        <f t="shared" si="5"/>
        <v>3400</v>
      </c>
      <c r="E10" s="45">
        <f t="shared" si="0"/>
        <v>4720</v>
      </c>
      <c r="F10" t="str">
        <f t="shared" si="6"/>
        <v>FT</v>
      </c>
      <c r="G10" t="str">
        <f t="shared" si="7"/>
        <v>01_BE A CLIENT OF UBS</v>
      </c>
      <c r="H10" s="44" t="str">
        <f t="shared" si="8"/>
        <v/>
      </c>
      <c r="I10" t="str">
        <f t="shared" si="9"/>
        <v>OK</v>
      </c>
      <c r="J10" s="46" t="str">
        <f t="shared" si="1"/>
        <v>christopher.r.roque@accenture.com</v>
      </c>
      <c r="K10" s="47" t="str">
        <f t="shared" si="2"/>
        <v>500+2000</v>
      </c>
      <c r="L10" s="47" t="str">
        <f t="shared" si="3"/>
        <v>320+1280</v>
      </c>
      <c r="N10" t="s">
        <v>163</v>
      </c>
      <c r="O10" t="s">
        <v>478</v>
      </c>
      <c r="Q10" t="s">
        <v>135</v>
      </c>
      <c r="R10" t="s">
        <v>35</v>
      </c>
      <c r="S10" t="s">
        <v>478</v>
      </c>
      <c r="U10" t="s">
        <v>486</v>
      </c>
      <c r="V10" t="s">
        <v>39</v>
      </c>
      <c r="W10" t="s">
        <v>478</v>
      </c>
      <c r="Z10" s="48" t="s">
        <v>36</v>
      </c>
      <c r="AA10" s="27">
        <v>17</v>
      </c>
      <c r="AB10" s="49" t="s">
        <v>480</v>
      </c>
      <c r="AC10" s="50">
        <v>3400</v>
      </c>
      <c r="AD10" s="50">
        <v>4720</v>
      </c>
      <c r="AE10" s="27" t="s">
        <v>37</v>
      </c>
      <c r="AF10" s="27" t="s">
        <v>35</v>
      </c>
      <c r="AG10" s="49" t="s">
        <v>480</v>
      </c>
      <c r="AH10" s="27" t="s">
        <v>481</v>
      </c>
      <c r="AI10" s="27" t="s">
        <v>481</v>
      </c>
      <c r="AJ10" s="51" t="s">
        <v>487</v>
      </c>
      <c r="AK10" s="52" t="s">
        <v>488</v>
      </c>
      <c r="AL10" s="52" t="s">
        <v>489</v>
      </c>
    </row>
    <row r="11" spans="1:38" x14ac:dyDescent="0.25">
      <c r="A11" s="23" t="s">
        <v>78</v>
      </c>
      <c r="B11">
        <v>17</v>
      </c>
      <c r="C11" s="44" t="str">
        <f t="shared" si="4"/>
        <v/>
      </c>
      <c r="D11" s="45">
        <f t="shared" si="5"/>
        <v>3400</v>
      </c>
      <c r="E11" s="45">
        <f t="shared" si="0"/>
        <v>4720</v>
      </c>
      <c r="F11" t="str">
        <f t="shared" si="6"/>
        <v>IT PMO</v>
      </c>
      <c r="G11" t="str">
        <f t="shared" si="7"/>
        <v>COE INITIATIVE MANAGEMENT</v>
      </c>
      <c r="H11" s="44" t="str">
        <f t="shared" si="8"/>
        <v/>
      </c>
      <c r="I11" t="str">
        <f t="shared" si="9"/>
        <v>OK</v>
      </c>
      <c r="J11" s="46" t="str">
        <f t="shared" si="1"/>
        <v>sheila.c.f.gilbuena@accenture.com</v>
      </c>
      <c r="K11" s="47" t="str">
        <f t="shared" si="2"/>
        <v>500+2000</v>
      </c>
      <c r="L11" s="47" t="str">
        <f t="shared" si="3"/>
        <v>320+1280</v>
      </c>
      <c r="N11" t="s">
        <v>46</v>
      </c>
      <c r="O11" t="s">
        <v>478</v>
      </c>
      <c r="Q11" t="s">
        <v>358</v>
      </c>
      <c r="R11" t="s">
        <v>35</v>
      </c>
      <c r="S11" t="s">
        <v>478</v>
      </c>
      <c r="U11" t="s">
        <v>490</v>
      </c>
      <c r="V11" t="s">
        <v>57</v>
      </c>
      <c r="W11" t="s">
        <v>478</v>
      </c>
      <c r="Z11" s="48" t="s">
        <v>58</v>
      </c>
      <c r="AA11" s="27">
        <v>17</v>
      </c>
      <c r="AB11" s="49" t="s">
        <v>480</v>
      </c>
      <c r="AC11" s="50">
        <v>3400</v>
      </c>
      <c r="AD11" s="50">
        <v>4720</v>
      </c>
      <c r="AE11" s="27" t="s">
        <v>34</v>
      </c>
      <c r="AF11" s="27" t="s">
        <v>39</v>
      </c>
      <c r="AG11" s="49" t="s">
        <v>480</v>
      </c>
      <c r="AH11" s="27" t="s">
        <v>491</v>
      </c>
      <c r="AI11" s="27" t="s">
        <v>492</v>
      </c>
      <c r="AJ11" s="51" t="s">
        <v>493</v>
      </c>
      <c r="AK11" s="52" t="s">
        <v>488</v>
      </c>
      <c r="AL11" s="52" t="s">
        <v>489</v>
      </c>
    </row>
    <row r="12" spans="1:38" x14ac:dyDescent="0.25">
      <c r="A12" s="23" t="s">
        <v>77</v>
      </c>
      <c r="B12">
        <v>15</v>
      </c>
      <c r="C12" s="44" t="str">
        <f t="shared" si="4"/>
        <v/>
      </c>
      <c r="D12" s="45">
        <f t="shared" si="5"/>
        <v>3000</v>
      </c>
      <c r="E12" s="45">
        <f t="shared" si="0"/>
        <v>4720</v>
      </c>
      <c r="F12" t="str">
        <f t="shared" si="6"/>
        <v>IT PMO</v>
      </c>
      <c r="G12" t="str">
        <f t="shared" si="7"/>
        <v>COE INITIATIVE MANAGEMENT</v>
      </c>
      <c r="H12" s="44" t="str">
        <f t="shared" si="8"/>
        <v/>
      </c>
      <c r="I12" t="str">
        <f t="shared" si="9"/>
        <v>OK</v>
      </c>
      <c r="J12" s="46" t="str">
        <f t="shared" si="1"/>
        <v>mark.s.catahina@accenture.com</v>
      </c>
      <c r="K12" s="47" t="str">
        <f t="shared" si="2"/>
        <v>500+2000</v>
      </c>
      <c r="L12" s="47" t="str">
        <f t="shared" si="3"/>
        <v>320+1280</v>
      </c>
      <c r="N12" t="s">
        <v>44</v>
      </c>
      <c r="O12" t="s">
        <v>478</v>
      </c>
      <c r="Q12" t="s">
        <v>262</v>
      </c>
      <c r="R12" t="s">
        <v>35</v>
      </c>
      <c r="S12" t="s">
        <v>478</v>
      </c>
      <c r="U12" t="s">
        <v>494</v>
      </c>
      <c r="V12" t="s">
        <v>57</v>
      </c>
      <c r="W12" t="s">
        <v>478</v>
      </c>
      <c r="Z12" s="48" t="s">
        <v>78</v>
      </c>
      <c r="AA12" s="27">
        <v>17</v>
      </c>
      <c r="AB12" s="49" t="s">
        <v>480</v>
      </c>
      <c r="AC12" s="50">
        <v>3400</v>
      </c>
      <c r="AD12" s="50">
        <v>4720</v>
      </c>
      <c r="AE12" s="27" t="s">
        <v>67</v>
      </c>
      <c r="AF12" s="27" t="s">
        <v>68</v>
      </c>
      <c r="AG12" s="49" t="s">
        <v>480</v>
      </c>
      <c r="AH12" s="27" t="s">
        <v>495</v>
      </c>
      <c r="AI12" s="27" t="s">
        <v>481</v>
      </c>
      <c r="AJ12" s="51" t="s">
        <v>496</v>
      </c>
      <c r="AK12" s="52" t="s">
        <v>488</v>
      </c>
      <c r="AL12" s="52" t="s">
        <v>489</v>
      </c>
    </row>
    <row r="13" spans="1:38" x14ac:dyDescent="0.25">
      <c r="A13" s="23" t="s">
        <v>51</v>
      </c>
      <c r="B13">
        <v>15</v>
      </c>
      <c r="C13" s="44" t="str">
        <f t="shared" si="4"/>
        <v/>
      </c>
      <c r="D13" s="45">
        <f t="shared" si="5"/>
        <v>3000</v>
      </c>
      <c r="E13" s="45">
        <f t="shared" si="0"/>
        <v>4720</v>
      </c>
      <c r="F13" t="str">
        <f t="shared" si="6"/>
        <v>ID</v>
      </c>
      <c r="G13" t="str">
        <f t="shared" si="7"/>
        <v>01_BE A CLIENT OF UBS</v>
      </c>
      <c r="H13" s="44" t="str">
        <f t="shared" si="8"/>
        <v/>
      </c>
      <c r="I13" t="str">
        <f t="shared" si="9"/>
        <v>OK</v>
      </c>
      <c r="J13" s="46" t="str">
        <f t="shared" si="1"/>
        <v>hezron.m.peralta@accenture.com</v>
      </c>
      <c r="K13" s="47" t="str">
        <f t="shared" si="2"/>
        <v>500+2000</v>
      </c>
      <c r="L13" s="47" t="str">
        <f t="shared" si="3"/>
        <v>320+1280</v>
      </c>
      <c r="N13" t="s">
        <v>108</v>
      </c>
      <c r="O13" t="s">
        <v>478</v>
      </c>
      <c r="Q13" t="s">
        <v>228</v>
      </c>
      <c r="R13" t="s">
        <v>35</v>
      </c>
      <c r="S13" t="s">
        <v>478</v>
      </c>
      <c r="U13" t="s">
        <v>497</v>
      </c>
      <c r="V13" t="s">
        <v>57</v>
      </c>
      <c r="W13" t="s">
        <v>478</v>
      </c>
      <c r="Z13" s="48" t="s">
        <v>77</v>
      </c>
      <c r="AA13" s="27">
        <v>15</v>
      </c>
      <c r="AB13" s="49" t="s">
        <v>480</v>
      </c>
      <c r="AC13" s="50">
        <v>3000</v>
      </c>
      <c r="AD13" s="50">
        <v>4720</v>
      </c>
      <c r="AE13" s="27" t="s">
        <v>67</v>
      </c>
      <c r="AF13" s="27" t="s">
        <v>68</v>
      </c>
      <c r="AG13" s="49" t="s">
        <v>480</v>
      </c>
      <c r="AH13" s="27" t="s">
        <v>495</v>
      </c>
      <c r="AI13" s="27" t="s">
        <v>481</v>
      </c>
      <c r="AJ13" s="51" t="s">
        <v>498</v>
      </c>
      <c r="AK13" s="52" t="s">
        <v>488</v>
      </c>
      <c r="AL13" s="52" t="s">
        <v>489</v>
      </c>
    </row>
    <row r="14" spans="1:38" x14ac:dyDescent="0.25">
      <c r="A14" s="23" t="s">
        <v>62</v>
      </c>
      <c r="B14">
        <v>15</v>
      </c>
      <c r="C14" s="44" t="str">
        <f t="shared" si="4"/>
        <v/>
      </c>
      <c r="D14" s="45">
        <f t="shared" si="5"/>
        <v>3000</v>
      </c>
      <c r="E14" s="45">
        <f t="shared" si="0"/>
        <v>4720</v>
      </c>
      <c r="F14" t="str">
        <f t="shared" si="6"/>
        <v>ID</v>
      </c>
      <c r="G14" t="str">
        <f t="shared" si="7"/>
        <v>01_BE A CLIENT OF UBS</v>
      </c>
      <c r="H14" s="44" t="str">
        <f t="shared" si="8"/>
        <v/>
      </c>
      <c r="I14" t="str">
        <f t="shared" si="9"/>
        <v>OK</v>
      </c>
      <c r="J14" s="46" t="str">
        <f t="shared" si="1"/>
        <v>jairus.s.perez@accenture.com</v>
      </c>
      <c r="K14" s="47" t="str">
        <f t="shared" si="2"/>
        <v>500+2000</v>
      </c>
      <c r="L14" s="47" t="str">
        <f t="shared" si="3"/>
        <v>320+1280</v>
      </c>
      <c r="N14" t="s">
        <v>499</v>
      </c>
      <c r="O14" t="s">
        <v>478</v>
      </c>
      <c r="Q14" t="s">
        <v>210</v>
      </c>
      <c r="R14" t="s">
        <v>70</v>
      </c>
      <c r="S14" t="s">
        <v>478</v>
      </c>
      <c r="U14" t="s">
        <v>500</v>
      </c>
      <c r="V14" t="s">
        <v>57</v>
      </c>
      <c r="W14" t="s">
        <v>478</v>
      </c>
      <c r="Z14" s="48" t="s">
        <v>51</v>
      </c>
      <c r="AA14" s="27">
        <v>15</v>
      </c>
      <c r="AB14" s="49" t="s">
        <v>480</v>
      </c>
      <c r="AC14" s="50">
        <v>3000</v>
      </c>
      <c r="AD14" s="50">
        <v>4720</v>
      </c>
      <c r="AE14" s="27" t="s">
        <v>34</v>
      </c>
      <c r="AF14" s="27" t="s">
        <v>35</v>
      </c>
      <c r="AG14" s="49" t="s">
        <v>480</v>
      </c>
      <c r="AH14" s="27" t="s">
        <v>501</v>
      </c>
      <c r="AI14" s="27" t="s">
        <v>481</v>
      </c>
      <c r="AJ14" s="51" t="s">
        <v>502</v>
      </c>
      <c r="AK14" s="52" t="s">
        <v>488</v>
      </c>
      <c r="AL14" s="52" t="s">
        <v>489</v>
      </c>
    </row>
    <row r="15" spans="1:38" x14ac:dyDescent="0.25">
      <c r="A15" s="23" t="s">
        <v>127</v>
      </c>
      <c r="B15">
        <v>14</v>
      </c>
      <c r="C15" s="44" t="str">
        <f t="shared" si="4"/>
        <v/>
      </c>
      <c r="D15" s="45">
        <f t="shared" si="5"/>
        <v>2800</v>
      </c>
      <c r="E15" s="45">
        <f t="shared" si="0"/>
        <v>3776</v>
      </c>
      <c r="F15" t="str">
        <f t="shared" si="6"/>
        <v>ID</v>
      </c>
      <c r="G15" t="str">
        <f t="shared" si="7"/>
        <v>01_BE A CLIENT OF UBS</v>
      </c>
      <c r="H15" s="44" t="str">
        <f t="shared" si="8"/>
        <v/>
      </c>
      <c r="I15" t="str">
        <f t="shared" si="9"/>
        <v>OK</v>
      </c>
      <c r="J15" s="46" t="str">
        <f t="shared" si="1"/>
        <v>georgieanne.d.dayap@accenture.com</v>
      </c>
      <c r="K15" s="47">
        <f t="shared" si="2"/>
        <v>2000</v>
      </c>
      <c r="L15" s="47">
        <f t="shared" si="3"/>
        <v>1280</v>
      </c>
      <c r="N15" t="s">
        <v>53</v>
      </c>
      <c r="O15" t="s">
        <v>478</v>
      </c>
      <c r="Q15" t="s">
        <v>69</v>
      </c>
      <c r="R15" t="s">
        <v>70</v>
      </c>
      <c r="S15" t="s">
        <v>478</v>
      </c>
      <c r="U15" t="s">
        <v>503</v>
      </c>
      <c r="V15" t="s">
        <v>189</v>
      </c>
      <c r="W15" t="s">
        <v>478</v>
      </c>
      <c r="Z15" s="48" t="s">
        <v>62</v>
      </c>
      <c r="AA15" s="27">
        <v>15</v>
      </c>
      <c r="AB15" s="49" t="s">
        <v>480</v>
      </c>
      <c r="AC15" s="50">
        <v>3000</v>
      </c>
      <c r="AD15" s="50">
        <v>4720</v>
      </c>
      <c r="AE15" s="27" t="s">
        <v>34</v>
      </c>
      <c r="AF15" s="27" t="s">
        <v>35</v>
      </c>
      <c r="AG15" s="49" t="s">
        <v>480</v>
      </c>
      <c r="AH15" s="27" t="s">
        <v>501</v>
      </c>
      <c r="AI15" s="27" t="s">
        <v>481</v>
      </c>
      <c r="AJ15" s="51" t="s">
        <v>504</v>
      </c>
      <c r="AK15" s="52" t="s">
        <v>488</v>
      </c>
      <c r="AL15" s="52" t="s">
        <v>489</v>
      </c>
    </row>
    <row r="16" spans="1:38" x14ac:dyDescent="0.25">
      <c r="A16" s="23" t="s">
        <v>58</v>
      </c>
      <c r="B16" s="53">
        <v>14</v>
      </c>
      <c r="C16" s="44" t="str">
        <f t="shared" si="4"/>
        <v/>
      </c>
      <c r="D16" s="45">
        <f t="shared" si="5"/>
        <v>2800</v>
      </c>
      <c r="E16" s="45">
        <f t="shared" si="0"/>
        <v>3776</v>
      </c>
      <c r="F16" t="str">
        <f t="shared" si="6"/>
        <v>ID</v>
      </c>
      <c r="G16" t="str">
        <f t="shared" si="7"/>
        <v>04_TRADE AND TRANSFER ASSETS 2</v>
      </c>
      <c r="H16" s="44" t="str">
        <f t="shared" si="8"/>
        <v/>
      </c>
      <c r="I16" t="str">
        <f t="shared" si="9"/>
        <v>14 RTO</v>
      </c>
      <c r="J16" s="46" t="str">
        <f t="shared" si="1"/>
        <v>angelic.g.bojangin@accenture.com</v>
      </c>
      <c r="K16" s="47">
        <f t="shared" si="2"/>
        <v>2000</v>
      </c>
      <c r="L16" s="47">
        <f t="shared" si="3"/>
        <v>1280</v>
      </c>
      <c r="N16" t="s">
        <v>188</v>
      </c>
      <c r="O16" t="s">
        <v>478</v>
      </c>
      <c r="Q16" t="s">
        <v>362</v>
      </c>
      <c r="R16" t="s">
        <v>64</v>
      </c>
      <c r="S16" t="s">
        <v>478</v>
      </c>
      <c r="Z16" s="48" t="s">
        <v>127</v>
      </c>
      <c r="AA16" s="27">
        <v>14</v>
      </c>
      <c r="AB16" s="49" t="s">
        <v>480</v>
      </c>
      <c r="AC16" s="50">
        <v>2800</v>
      </c>
      <c r="AD16" s="50">
        <v>3776</v>
      </c>
      <c r="AE16" s="27" t="s">
        <v>34</v>
      </c>
      <c r="AF16" s="27" t="s">
        <v>35</v>
      </c>
      <c r="AG16" s="49" t="s">
        <v>480</v>
      </c>
      <c r="AH16" s="27" t="s">
        <v>501</v>
      </c>
      <c r="AI16" s="27" t="s">
        <v>481</v>
      </c>
      <c r="AJ16" s="51" t="s">
        <v>505</v>
      </c>
      <c r="AK16" s="52">
        <v>2000</v>
      </c>
      <c r="AL16" s="52">
        <v>1280</v>
      </c>
    </row>
    <row r="17" spans="1:38" x14ac:dyDescent="0.25">
      <c r="A17" s="23" t="s">
        <v>113</v>
      </c>
      <c r="B17">
        <v>12</v>
      </c>
      <c r="C17" s="44" t="str">
        <f t="shared" si="4"/>
        <v/>
      </c>
      <c r="D17" s="45">
        <f t="shared" si="5"/>
        <v>2400</v>
      </c>
      <c r="E17" s="45">
        <f t="shared" si="0"/>
        <v>3776</v>
      </c>
      <c r="F17" t="str">
        <f t="shared" si="6"/>
        <v>ID</v>
      </c>
      <c r="G17" t="str">
        <f t="shared" si="7"/>
        <v>04_TRADE AND TRANSFER ASSETS 2</v>
      </c>
      <c r="H17" s="44" t="str">
        <f t="shared" si="8"/>
        <v/>
      </c>
      <c r="I17" t="str">
        <f t="shared" si="9"/>
        <v>OK</v>
      </c>
      <c r="J17" s="46" t="str">
        <f t="shared" si="1"/>
        <v>peter.p.m.estoesta@accenture.com</v>
      </c>
      <c r="K17" s="47">
        <f t="shared" si="2"/>
        <v>2000</v>
      </c>
      <c r="L17" s="47">
        <f t="shared" si="3"/>
        <v>1280</v>
      </c>
      <c r="N17" t="s">
        <v>248</v>
      </c>
      <c r="O17" t="s">
        <v>478</v>
      </c>
      <c r="Q17" t="s">
        <v>285</v>
      </c>
      <c r="R17" t="s">
        <v>64</v>
      </c>
      <c r="S17" t="s">
        <v>478</v>
      </c>
      <c r="Z17" s="48" t="s">
        <v>90</v>
      </c>
      <c r="AA17" s="27">
        <v>13</v>
      </c>
      <c r="AB17" s="49" t="s">
        <v>480</v>
      </c>
      <c r="AC17" s="50">
        <v>2600</v>
      </c>
      <c r="AD17" s="50">
        <v>3776</v>
      </c>
      <c r="AE17" s="27" t="s">
        <v>34</v>
      </c>
      <c r="AF17" s="27" t="s">
        <v>39</v>
      </c>
      <c r="AG17" s="49" t="s">
        <v>480</v>
      </c>
      <c r="AH17" s="27" t="s">
        <v>506</v>
      </c>
      <c r="AI17" s="27" t="s">
        <v>507</v>
      </c>
      <c r="AJ17" s="51" t="s">
        <v>508</v>
      </c>
      <c r="AK17" s="52">
        <v>2000</v>
      </c>
      <c r="AL17" s="52">
        <v>1280</v>
      </c>
    </row>
    <row r="18" spans="1:38" x14ac:dyDescent="0.25">
      <c r="A18" s="23" t="s">
        <v>61</v>
      </c>
      <c r="B18">
        <v>12</v>
      </c>
      <c r="C18" s="44" t="str">
        <f t="shared" si="4"/>
        <v/>
      </c>
      <c r="D18" s="45">
        <f t="shared" si="5"/>
        <v>2400</v>
      </c>
      <c r="E18" s="45">
        <f t="shared" si="0"/>
        <v>3776</v>
      </c>
      <c r="F18" t="str">
        <f t="shared" si="6"/>
        <v>ID</v>
      </c>
      <c r="G18" t="str">
        <f t="shared" si="7"/>
        <v>01_BE A CLIENT OF UBS</v>
      </c>
      <c r="H18" s="44" t="str">
        <f t="shared" si="8"/>
        <v/>
      </c>
      <c r="I18" t="str">
        <f t="shared" si="9"/>
        <v>OK</v>
      </c>
      <c r="J18" s="46" t="str">
        <f t="shared" si="1"/>
        <v>arivian.l.mangilaya@accenture.com</v>
      </c>
      <c r="K18" s="47">
        <f t="shared" si="2"/>
        <v>2000</v>
      </c>
      <c r="L18" s="47">
        <f t="shared" si="3"/>
        <v>1280</v>
      </c>
      <c r="N18" t="s">
        <v>509</v>
      </c>
      <c r="O18" t="s">
        <v>478</v>
      </c>
      <c r="Q18" t="s">
        <v>259</v>
      </c>
      <c r="R18" t="s">
        <v>64</v>
      </c>
      <c r="S18" t="s">
        <v>478</v>
      </c>
      <c r="Z18" s="48" t="s">
        <v>113</v>
      </c>
      <c r="AA18" s="27">
        <v>12</v>
      </c>
      <c r="AB18" s="49" t="s">
        <v>480</v>
      </c>
      <c r="AC18" s="50">
        <v>2400</v>
      </c>
      <c r="AD18" s="50">
        <v>3776</v>
      </c>
      <c r="AE18" s="27" t="s">
        <v>34</v>
      </c>
      <c r="AF18" s="27" t="s">
        <v>39</v>
      </c>
      <c r="AG18" s="49" t="s">
        <v>480</v>
      </c>
      <c r="AH18" s="27" t="s">
        <v>510</v>
      </c>
      <c r="AI18" s="27" t="s">
        <v>481</v>
      </c>
      <c r="AJ18" s="51" t="s">
        <v>511</v>
      </c>
      <c r="AK18" s="52">
        <v>2000</v>
      </c>
      <c r="AL18" s="52">
        <v>1280</v>
      </c>
    </row>
    <row r="19" spans="1:38" x14ac:dyDescent="0.25">
      <c r="A19" s="23" t="s">
        <v>79</v>
      </c>
      <c r="B19">
        <v>12</v>
      </c>
      <c r="C19" s="44" t="str">
        <f t="shared" si="4"/>
        <v/>
      </c>
      <c r="D19" s="45">
        <f t="shared" si="5"/>
        <v>2400</v>
      </c>
      <c r="E19" s="45">
        <f t="shared" si="0"/>
        <v>3776</v>
      </c>
      <c r="F19" t="str">
        <f t="shared" si="6"/>
        <v>IT PMO</v>
      </c>
      <c r="G19" t="str">
        <f t="shared" si="7"/>
        <v>COE INITIATIVE MANAGEMENT</v>
      </c>
      <c r="H19" s="44" t="str">
        <f t="shared" si="8"/>
        <v/>
      </c>
      <c r="I19" t="str">
        <f t="shared" si="9"/>
        <v>OK</v>
      </c>
      <c r="J19" s="46" t="str">
        <f t="shared" si="1"/>
        <v>janice.r.lunar@accenture.com</v>
      </c>
      <c r="K19" s="47">
        <f t="shared" si="2"/>
        <v>2000</v>
      </c>
      <c r="L19" s="47">
        <f t="shared" si="3"/>
        <v>1280</v>
      </c>
      <c r="N19" t="s">
        <v>178</v>
      </c>
      <c r="O19" t="s">
        <v>478</v>
      </c>
      <c r="Q19" t="s">
        <v>512</v>
      </c>
      <c r="R19" t="s">
        <v>57</v>
      </c>
      <c r="S19" t="s">
        <v>478</v>
      </c>
      <c r="Z19" s="48" t="s">
        <v>101</v>
      </c>
      <c r="AA19" s="27">
        <v>12</v>
      </c>
      <c r="AB19" s="49" t="s">
        <v>480</v>
      </c>
      <c r="AC19" s="50">
        <v>2400</v>
      </c>
      <c r="AD19" s="50">
        <v>3776</v>
      </c>
      <c r="AE19" s="27" t="s">
        <v>34</v>
      </c>
      <c r="AF19" s="27" t="s">
        <v>35</v>
      </c>
      <c r="AG19" s="49" t="s">
        <v>480</v>
      </c>
      <c r="AH19" s="27" t="s">
        <v>501</v>
      </c>
      <c r="AI19" s="27" t="s">
        <v>481</v>
      </c>
      <c r="AJ19" s="51" t="s">
        <v>513</v>
      </c>
      <c r="AK19" s="52">
        <v>2000</v>
      </c>
      <c r="AL19" s="52">
        <v>1280</v>
      </c>
    </row>
    <row r="20" spans="1:38" x14ac:dyDescent="0.25">
      <c r="A20" s="23" t="s">
        <v>101</v>
      </c>
      <c r="B20">
        <v>12</v>
      </c>
      <c r="C20" s="44" t="str">
        <f t="shared" si="4"/>
        <v/>
      </c>
      <c r="D20" s="45">
        <f t="shared" si="5"/>
        <v>2400</v>
      </c>
      <c r="E20" s="45">
        <f t="shared" si="0"/>
        <v>3776</v>
      </c>
      <c r="F20" t="str">
        <f t="shared" si="6"/>
        <v>ID</v>
      </c>
      <c r="G20" t="str">
        <f t="shared" si="7"/>
        <v>01_BE A CLIENT OF UBS</v>
      </c>
      <c r="H20" s="44" t="str">
        <f t="shared" si="8"/>
        <v/>
      </c>
      <c r="I20" t="str">
        <f t="shared" si="9"/>
        <v>OK</v>
      </c>
      <c r="J20" s="46" t="str">
        <f t="shared" si="1"/>
        <v>jon.joseph.g.chew@accenture.com</v>
      </c>
      <c r="K20" s="47">
        <f t="shared" si="2"/>
        <v>2000</v>
      </c>
      <c r="L20" s="47">
        <f t="shared" si="3"/>
        <v>1280</v>
      </c>
      <c r="N20" t="s">
        <v>514</v>
      </c>
      <c r="O20" t="s">
        <v>478</v>
      </c>
      <c r="Q20" t="s">
        <v>227</v>
      </c>
      <c r="R20" t="s">
        <v>57</v>
      </c>
      <c r="S20" t="s">
        <v>478</v>
      </c>
      <c r="Z20" s="48" t="s">
        <v>80</v>
      </c>
      <c r="AA20" s="27">
        <v>12</v>
      </c>
      <c r="AB20" s="49" t="s">
        <v>480</v>
      </c>
      <c r="AC20" s="50">
        <v>2400</v>
      </c>
      <c r="AD20" s="50">
        <v>3776</v>
      </c>
      <c r="AE20" s="27" t="s">
        <v>67</v>
      </c>
      <c r="AF20" s="27" t="s">
        <v>68</v>
      </c>
      <c r="AG20" s="49" t="s">
        <v>480</v>
      </c>
      <c r="AH20" s="27" t="s">
        <v>495</v>
      </c>
      <c r="AI20" s="27" t="s">
        <v>481</v>
      </c>
      <c r="AJ20" s="51" t="s">
        <v>515</v>
      </c>
      <c r="AK20" s="52">
        <v>2000</v>
      </c>
      <c r="AL20" s="52">
        <v>1280</v>
      </c>
    </row>
    <row r="21" spans="1:38" x14ac:dyDescent="0.25">
      <c r="A21" s="23" t="s">
        <v>80</v>
      </c>
      <c r="B21">
        <v>12</v>
      </c>
      <c r="C21" s="44" t="str">
        <f t="shared" si="4"/>
        <v/>
      </c>
      <c r="D21" s="45">
        <f t="shared" si="5"/>
        <v>2400</v>
      </c>
      <c r="E21" s="45">
        <f t="shared" si="0"/>
        <v>3776</v>
      </c>
      <c r="F21" t="str">
        <f t="shared" si="6"/>
        <v>IT PMO</v>
      </c>
      <c r="G21" t="str">
        <f t="shared" si="7"/>
        <v>COE INITIATIVE MANAGEMENT</v>
      </c>
      <c r="H21" s="44" t="str">
        <f t="shared" si="8"/>
        <v/>
      </c>
      <c r="I21" t="str">
        <f t="shared" si="9"/>
        <v>OK</v>
      </c>
      <c r="J21" s="46" t="str">
        <f t="shared" si="1"/>
        <v>joab.m.r.clarion@accenture.com</v>
      </c>
      <c r="K21" s="47">
        <f t="shared" si="2"/>
        <v>2000</v>
      </c>
      <c r="L21" s="47">
        <f t="shared" si="3"/>
        <v>1280</v>
      </c>
      <c r="N21" t="s">
        <v>71</v>
      </c>
      <c r="O21" t="s">
        <v>478</v>
      </c>
      <c r="Q21" t="s">
        <v>301</v>
      </c>
      <c r="R21" t="s">
        <v>57</v>
      </c>
      <c r="S21" t="s">
        <v>478</v>
      </c>
      <c r="Z21" s="48" t="s">
        <v>61</v>
      </c>
      <c r="AA21" s="27">
        <v>12</v>
      </c>
      <c r="AB21" s="49" t="s">
        <v>480</v>
      </c>
      <c r="AC21" s="50">
        <v>2400</v>
      </c>
      <c r="AD21" s="50">
        <v>3776</v>
      </c>
      <c r="AE21" s="27" t="s">
        <v>34</v>
      </c>
      <c r="AF21" s="27" t="s">
        <v>35</v>
      </c>
      <c r="AG21" s="49" t="s">
        <v>480</v>
      </c>
      <c r="AH21" s="27" t="s">
        <v>501</v>
      </c>
      <c r="AI21" s="27" t="s">
        <v>481</v>
      </c>
      <c r="AJ21" s="51" t="s">
        <v>516</v>
      </c>
      <c r="AK21" s="52">
        <v>2000</v>
      </c>
      <c r="AL21" s="52">
        <v>1280</v>
      </c>
    </row>
    <row r="22" spans="1:38" x14ac:dyDescent="0.25">
      <c r="A22" s="23" t="s">
        <v>258</v>
      </c>
      <c r="B22">
        <v>12</v>
      </c>
      <c r="C22" s="44" t="str">
        <f t="shared" si="4"/>
        <v/>
      </c>
      <c r="D22" s="45">
        <f t="shared" si="5"/>
        <v>2400</v>
      </c>
      <c r="E22" s="45">
        <f t="shared" si="0"/>
        <v>3776</v>
      </c>
      <c r="F22" t="str">
        <f t="shared" si="6"/>
        <v>ID</v>
      </c>
      <c r="G22" t="str">
        <f t="shared" si="7"/>
        <v>01_BE A CLIENT OF UBS</v>
      </c>
      <c r="H22" s="44" t="str">
        <f t="shared" si="8"/>
        <v/>
      </c>
      <c r="I22" t="str">
        <f t="shared" si="9"/>
        <v>OK</v>
      </c>
      <c r="J22" s="46" t="str">
        <f t="shared" si="1"/>
        <v>john.samuel.s.jusay@accenture.com</v>
      </c>
      <c r="K22" s="47">
        <f t="shared" si="2"/>
        <v>2000</v>
      </c>
      <c r="L22" s="47">
        <f t="shared" si="3"/>
        <v>1280</v>
      </c>
      <c r="N22" t="s">
        <v>109</v>
      </c>
      <c r="O22" t="s">
        <v>478</v>
      </c>
      <c r="Q22" t="s">
        <v>517</v>
      </c>
      <c r="R22" t="s">
        <v>138</v>
      </c>
      <c r="S22" t="s">
        <v>478</v>
      </c>
      <c r="Z22" s="48" t="s">
        <v>79</v>
      </c>
      <c r="AA22" s="27">
        <v>12</v>
      </c>
      <c r="AB22" s="49" t="s">
        <v>480</v>
      </c>
      <c r="AC22" s="50">
        <v>2400</v>
      </c>
      <c r="AD22" s="50">
        <v>3776</v>
      </c>
      <c r="AE22" s="27" t="s">
        <v>67</v>
      </c>
      <c r="AF22" s="27" t="s">
        <v>68</v>
      </c>
      <c r="AG22" s="49" t="s">
        <v>480</v>
      </c>
      <c r="AH22" s="27" t="s">
        <v>495</v>
      </c>
      <c r="AI22" s="27" t="s">
        <v>481</v>
      </c>
      <c r="AJ22" s="51" t="s">
        <v>518</v>
      </c>
      <c r="AK22" s="52">
        <v>2000</v>
      </c>
      <c r="AL22" s="52">
        <v>1280</v>
      </c>
    </row>
    <row r="23" spans="1:38" x14ac:dyDescent="0.25">
      <c r="A23" s="23" t="s">
        <v>165</v>
      </c>
      <c r="B23">
        <v>12</v>
      </c>
      <c r="C23" s="44" t="str">
        <f t="shared" si="4"/>
        <v/>
      </c>
      <c r="D23" s="45">
        <f t="shared" si="5"/>
        <v>2400</v>
      </c>
      <c r="E23" s="45">
        <f t="shared" si="0"/>
        <v>3776</v>
      </c>
      <c r="F23" t="str">
        <f t="shared" si="6"/>
        <v>ID</v>
      </c>
      <c r="G23" t="str">
        <f t="shared" si="7"/>
        <v>04_TRADE AND TRANSFER ASSETS 2</v>
      </c>
      <c r="H23" s="44" t="str">
        <f t="shared" si="8"/>
        <v/>
      </c>
      <c r="I23" t="str">
        <f t="shared" si="9"/>
        <v>OK</v>
      </c>
      <c r="J23" s="46" t="str">
        <f t="shared" si="1"/>
        <v>john.brian.a.pasilan@accenture.com</v>
      </c>
      <c r="K23" s="47">
        <f t="shared" si="2"/>
        <v>2000</v>
      </c>
      <c r="L23" s="47">
        <f t="shared" si="3"/>
        <v>1280</v>
      </c>
      <c r="N23" t="s">
        <v>519</v>
      </c>
      <c r="O23" t="s">
        <v>478</v>
      </c>
      <c r="Q23" t="s">
        <v>172</v>
      </c>
      <c r="R23" t="s">
        <v>103</v>
      </c>
      <c r="S23" t="s">
        <v>478</v>
      </c>
      <c r="Z23" s="48" t="s">
        <v>182</v>
      </c>
      <c r="AA23" s="27">
        <v>12</v>
      </c>
      <c r="AB23" s="49" t="s">
        <v>480</v>
      </c>
      <c r="AC23" s="50">
        <v>2400</v>
      </c>
      <c r="AD23" s="50">
        <v>3776</v>
      </c>
      <c r="AE23" s="27" t="s">
        <v>37</v>
      </c>
      <c r="AF23" s="27" t="s">
        <v>35</v>
      </c>
      <c r="AG23" s="49" t="s">
        <v>480</v>
      </c>
      <c r="AH23" s="27" t="s">
        <v>520</v>
      </c>
      <c r="AI23" s="27" t="s">
        <v>521</v>
      </c>
      <c r="AJ23" s="51" t="s">
        <v>522</v>
      </c>
      <c r="AK23" s="52">
        <v>2000</v>
      </c>
      <c r="AL23" s="52">
        <v>1280</v>
      </c>
    </row>
    <row r="24" spans="1:38" x14ac:dyDescent="0.25">
      <c r="A24" s="23" t="s">
        <v>116</v>
      </c>
      <c r="B24" s="53">
        <v>12</v>
      </c>
      <c r="C24" s="44" t="str">
        <f t="shared" si="4"/>
        <v/>
      </c>
      <c r="D24" s="45">
        <f t="shared" si="5"/>
        <v>2400</v>
      </c>
      <c r="E24" s="45">
        <f t="shared" si="0"/>
        <v>3776</v>
      </c>
      <c r="F24" t="str">
        <f t="shared" si="6"/>
        <v>ID</v>
      </c>
      <c r="G24" t="str">
        <f t="shared" si="7"/>
        <v>04_TRADE AND TRANSFER ASSETS 2</v>
      </c>
      <c r="H24" s="44" t="str">
        <f t="shared" si="8"/>
        <v/>
      </c>
      <c r="I24" t="str">
        <f t="shared" si="9"/>
        <v>12 RTO</v>
      </c>
      <c r="J24" s="46" t="str">
        <f t="shared" si="1"/>
        <v>john.dave.g.vargas@accenture.com</v>
      </c>
      <c r="K24" s="47">
        <f t="shared" si="2"/>
        <v>2000</v>
      </c>
      <c r="L24" s="47">
        <f t="shared" si="3"/>
        <v>1280</v>
      </c>
      <c r="N24" t="s">
        <v>331</v>
      </c>
      <c r="O24" t="s">
        <v>478</v>
      </c>
      <c r="Z24" s="48" t="s">
        <v>131</v>
      </c>
      <c r="AA24" s="27">
        <v>12</v>
      </c>
      <c r="AB24" s="49" t="s">
        <v>480</v>
      </c>
      <c r="AC24" s="50">
        <v>2400</v>
      </c>
      <c r="AD24" s="50">
        <v>3776</v>
      </c>
      <c r="AE24" s="27" t="s">
        <v>34</v>
      </c>
      <c r="AF24" s="27" t="s">
        <v>35</v>
      </c>
      <c r="AG24" s="49" t="s">
        <v>480</v>
      </c>
      <c r="AH24" s="27" t="s">
        <v>501</v>
      </c>
      <c r="AI24" s="27" t="s">
        <v>481</v>
      </c>
      <c r="AJ24" s="51" t="s">
        <v>523</v>
      </c>
      <c r="AK24" s="52">
        <v>2000</v>
      </c>
      <c r="AL24" s="52">
        <v>1280</v>
      </c>
    </row>
    <row r="25" spans="1:38" x14ac:dyDescent="0.25">
      <c r="A25" s="23" t="s">
        <v>131</v>
      </c>
      <c r="B25">
        <v>12</v>
      </c>
      <c r="C25" s="44" t="str">
        <f t="shared" si="4"/>
        <v/>
      </c>
      <c r="D25" s="45">
        <f t="shared" si="5"/>
        <v>2400</v>
      </c>
      <c r="E25" s="45">
        <f t="shared" si="0"/>
        <v>3776</v>
      </c>
      <c r="F25" t="str">
        <f t="shared" si="6"/>
        <v>ID</v>
      </c>
      <c r="G25" t="str">
        <f t="shared" si="7"/>
        <v>01_BE A CLIENT OF UBS</v>
      </c>
      <c r="H25" s="44" t="str">
        <f t="shared" si="8"/>
        <v/>
      </c>
      <c r="I25" t="str">
        <f t="shared" si="9"/>
        <v>OK</v>
      </c>
      <c r="J25" s="46" t="str">
        <f t="shared" si="1"/>
        <v>just.adriel.saoy@accenture.com</v>
      </c>
      <c r="K25" s="47">
        <f t="shared" si="2"/>
        <v>2000</v>
      </c>
      <c r="L25" s="47">
        <f t="shared" si="3"/>
        <v>1280</v>
      </c>
      <c r="N25" t="s">
        <v>63</v>
      </c>
      <c r="O25" t="s">
        <v>478</v>
      </c>
      <c r="Z25" s="48" t="s">
        <v>165</v>
      </c>
      <c r="AA25" s="27">
        <v>12</v>
      </c>
      <c r="AB25" s="49" t="s">
        <v>480</v>
      </c>
      <c r="AC25" s="50">
        <v>2400</v>
      </c>
      <c r="AD25" s="50">
        <v>3776</v>
      </c>
      <c r="AE25" s="27" t="s">
        <v>34</v>
      </c>
      <c r="AF25" s="27" t="s">
        <v>39</v>
      </c>
      <c r="AG25" s="49" t="s">
        <v>480</v>
      </c>
      <c r="AH25" s="27" t="s">
        <v>510</v>
      </c>
      <c r="AI25" s="27" t="s">
        <v>481</v>
      </c>
      <c r="AJ25" s="51" t="s">
        <v>524</v>
      </c>
      <c r="AK25" s="52">
        <v>2000</v>
      </c>
      <c r="AL25" s="52">
        <v>1280</v>
      </c>
    </row>
    <row r="26" spans="1:38" x14ac:dyDescent="0.25">
      <c r="A26" s="23" t="s">
        <v>94</v>
      </c>
      <c r="B26">
        <v>11</v>
      </c>
      <c r="C26" s="44" t="str">
        <f t="shared" si="4"/>
        <v/>
      </c>
      <c r="D26" s="45">
        <f t="shared" si="5"/>
        <v>2200</v>
      </c>
      <c r="E26" s="45">
        <f t="shared" si="0"/>
        <v>2832</v>
      </c>
      <c r="F26" t="str">
        <f t="shared" si="6"/>
        <v>ID</v>
      </c>
      <c r="G26" t="str">
        <f t="shared" si="7"/>
        <v>01_BE A CLIENT OF UBS</v>
      </c>
      <c r="H26" s="44" t="str">
        <f t="shared" si="8"/>
        <v/>
      </c>
      <c r="I26" t="str">
        <f t="shared" si="9"/>
        <v>OK</v>
      </c>
      <c r="J26" s="46" t="str">
        <f t="shared" si="1"/>
        <v>aristotle.ruan@accenture.com</v>
      </c>
      <c r="K26" s="47" t="str">
        <f t="shared" si="2"/>
        <v>500+1000</v>
      </c>
      <c r="L26" s="47" t="str">
        <f t="shared" si="3"/>
        <v>320+640</v>
      </c>
      <c r="N26" t="s">
        <v>267</v>
      </c>
      <c r="O26" t="s">
        <v>478</v>
      </c>
      <c r="Z26" s="48" t="s">
        <v>258</v>
      </c>
      <c r="AA26" s="27">
        <v>12</v>
      </c>
      <c r="AB26" s="49" t="s">
        <v>480</v>
      </c>
      <c r="AC26" s="50">
        <v>2400</v>
      </c>
      <c r="AD26" s="50">
        <v>3776</v>
      </c>
      <c r="AE26" s="27" t="s">
        <v>34</v>
      </c>
      <c r="AF26" s="27" t="s">
        <v>35</v>
      </c>
      <c r="AG26" s="49" t="s">
        <v>480</v>
      </c>
      <c r="AH26" s="27" t="s">
        <v>501</v>
      </c>
      <c r="AI26" s="27" t="s">
        <v>481</v>
      </c>
      <c r="AJ26" s="51" t="s">
        <v>525</v>
      </c>
      <c r="AK26" s="52">
        <v>2000</v>
      </c>
      <c r="AL26" s="52">
        <v>1280</v>
      </c>
    </row>
    <row r="27" spans="1:38" x14ac:dyDescent="0.25">
      <c r="A27" s="23" t="s">
        <v>90</v>
      </c>
      <c r="B27" s="53">
        <v>11</v>
      </c>
      <c r="C27" s="44" t="str">
        <f t="shared" si="4"/>
        <v/>
      </c>
      <c r="D27" s="45">
        <f t="shared" si="5"/>
        <v>2200</v>
      </c>
      <c r="E27" s="45">
        <f t="shared" si="0"/>
        <v>2832</v>
      </c>
      <c r="F27" t="str">
        <f t="shared" si="6"/>
        <v>ID</v>
      </c>
      <c r="G27" t="str">
        <f t="shared" si="7"/>
        <v>04_TRADE AND TRANSFER ASSETS 2</v>
      </c>
      <c r="H27" s="44" t="str">
        <f t="shared" si="8"/>
        <v/>
      </c>
      <c r="I27" t="str">
        <f t="shared" si="9"/>
        <v>11 RTO</v>
      </c>
      <c r="J27" s="46" t="str">
        <f t="shared" si="1"/>
        <v>s.cabibijan@accenture.com</v>
      </c>
      <c r="K27" s="47" t="str">
        <f t="shared" si="2"/>
        <v>500+1000</v>
      </c>
      <c r="L27" s="47" t="str">
        <f t="shared" si="3"/>
        <v>320+640</v>
      </c>
      <c r="N27" t="s">
        <v>526</v>
      </c>
      <c r="O27" t="s">
        <v>478</v>
      </c>
      <c r="Z27" s="48" t="s">
        <v>94</v>
      </c>
      <c r="AA27" s="27">
        <v>11</v>
      </c>
      <c r="AB27" s="49" t="s">
        <v>480</v>
      </c>
      <c r="AC27" s="50">
        <v>2200</v>
      </c>
      <c r="AD27" s="50">
        <v>2832</v>
      </c>
      <c r="AE27" s="27" t="s">
        <v>34</v>
      </c>
      <c r="AF27" s="27" t="s">
        <v>35</v>
      </c>
      <c r="AG27" s="49" t="s">
        <v>480</v>
      </c>
      <c r="AH27" s="27" t="s">
        <v>501</v>
      </c>
      <c r="AI27" s="27" t="s">
        <v>481</v>
      </c>
      <c r="AJ27" s="51" t="s">
        <v>527</v>
      </c>
      <c r="AK27" s="52" t="s">
        <v>528</v>
      </c>
      <c r="AL27" s="52" t="s">
        <v>529</v>
      </c>
    </row>
    <row r="28" spans="1:38" x14ac:dyDescent="0.25">
      <c r="A28" s="23" t="s">
        <v>99</v>
      </c>
      <c r="B28">
        <v>11</v>
      </c>
      <c r="C28" s="44" t="str">
        <f t="shared" si="4"/>
        <v/>
      </c>
      <c r="D28" s="45">
        <f t="shared" si="5"/>
        <v>2200</v>
      </c>
      <c r="E28" s="45">
        <f t="shared" si="0"/>
        <v>2832</v>
      </c>
      <c r="F28" t="str">
        <f t="shared" si="6"/>
        <v>-</v>
      </c>
      <c r="G28" t="str">
        <f t="shared" si="7"/>
        <v>SDC GLOBAL CONTROL AND EXECUTION</v>
      </c>
      <c r="H28" s="44" t="str">
        <f t="shared" si="8"/>
        <v/>
      </c>
      <c r="I28" t="str">
        <f t="shared" si="9"/>
        <v>OK</v>
      </c>
      <c r="J28" s="46" t="str">
        <f t="shared" si="1"/>
        <v>lalaine.t.magalpoc@accenture.com</v>
      </c>
      <c r="K28" s="47" t="str">
        <f t="shared" si="2"/>
        <v>500+1000</v>
      </c>
      <c r="L28" s="47" t="str">
        <f t="shared" si="3"/>
        <v>320+640</v>
      </c>
      <c r="N28" t="s">
        <v>391</v>
      </c>
      <c r="O28" t="s">
        <v>478</v>
      </c>
      <c r="Z28" s="48" t="s">
        <v>116</v>
      </c>
      <c r="AA28" s="27">
        <v>11</v>
      </c>
      <c r="AB28" s="49" t="s">
        <v>480</v>
      </c>
      <c r="AC28" s="50">
        <v>2200</v>
      </c>
      <c r="AD28" s="50">
        <v>2832</v>
      </c>
      <c r="AE28" s="27" t="s">
        <v>34</v>
      </c>
      <c r="AF28" s="27" t="s">
        <v>39</v>
      </c>
      <c r="AG28" s="49" t="s">
        <v>480</v>
      </c>
      <c r="AH28" s="27" t="s">
        <v>530</v>
      </c>
      <c r="AI28" s="27" t="s">
        <v>531</v>
      </c>
      <c r="AJ28" s="51" t="s">
        <v>532</v>
      </c>
      <c r="AK28" s="52" t="s">
        <v>528</v>
      </c>
      <c r="AL28" s="52" t="s">
        <v>529</v>
      </c>
    </row>
    <row r="29" spans="1:38" x14ac:dyDescent="0.25">
      <c r="A29" s="23" t="s">
        <v>247</v>
      </c>
      <c r="B29">
        <v>10</v>
      </c>
      <c r="C29" s="44" t="str">
        <f t="shared" si="4"/>
        <v/>
      </c>
      <c r="D29" s="45">
        <f t="shared" si="5"/>
        <v>2000</v>
      </c>
      <c r="E29" s="45">
        <f t="shared" si="0"/>
        <v>2832</v>
      </c>
      <c r="F29" t="str">
        <f t="shared" si="6"/>
        <v>ID</v>
      </c>
      <c r="G29" t="str">
        <f t="shared" si="7"/>
        <v>01_BE A CLIENT OF UBS</v>
      </c>
      <c r="H29" s="44" t="str">
        <f t="shared" si="8"/>
        <v/>
      </c>
      <c r="I29" t="str">
        <f t="shared" si="9"/>
        <v>OK</v>
      </c>
      <c r="J29" s="46" t="str">
        <f t="shared" si="1"/>
        <v>jennifer.t.orense@accenture.com</v>
      </c>
      <c r="K29" s="47" t="str">
        <f t="shared" si="2"/>
        <v>500+1000</v>
      </c>
      <c r="L29" s="47" t="str">
        <f t="shared" si="3"/>
        <v>320+640</v>
      </c>
      <c r="N29" t="s">
        <v>291</v>
      </c>
      <c r="O29" t="s">
        <v>478</v>
      </c>
      <c r="Z29" s="48" t="s">
        <v>99</v>
      </c>
      <c r="AA29" s="27">
        <v>11</v>
      </c>
      <c r="AB29" s="49" t="s">
        <v>480</v>
      </c>
      <c r="AC29" s="50">
        <v>2200</v>
      </c>
      <c r="AD29" s="50">
        <v>2832</v>
      </c>
      <c r="AE29" s="27" t="s">
        <v>49</v>
      </c>
      <c r="AF29" s="27" t="s">
        <v>100</v>
      </c>
      <c r="AG29" s="49" t="s">
        <v>480</v>
      </c>
      <c r="AH29" s="27" t="s">
        <v>481</v>
      </c>
      <c r="AI29" s="27" t="s">
        <v>481</v>
      </c>
      <c r="AJ29" s="51" t="s">
        <v>533</v>
      </c>
      <c r="AK29" s="52" t="s">
        <v>528</v>
      </c>
      <c r="AL29" s="52" t="s">
        <v>529</v>
      </c>
    </row>
    <row r="30" spans="1:38" x14ac:dyDescent="0.25">
      <c r="A30" s="23" t="s">
        <v>226</v>
      </c>
      <c r="B30">
        <v>10</v>
      </c>
      <c r="C30" s="44" t="str">
        <f t="shared" si="4"/>
        <v/>
      </c>
      <c r="D30" s="45">
        <f t="shared" si="5"/>
        <v>2000</v>
      </c>
      <c r="E30" s="45">
        <f t="shared" si="0"/>
        <v>2832</v>
      </c>
      <c r="F30" t="str">
        <f t="shared" si="6"/>
        <v>ID</v>
      </c>
      <c r="G30" t="str">
        <f t="shared" si="7"/>
        <v>01_BE A CLIENT OF UBS</v>
      </c>
      <c r="H30" s="44" t="str">
        <f t="shared" si="8"/>
        <v/>
      </c>
      <c r="I30" t="str">
        <f t="shared" si="9"/>
        <v>OK</v>
      </c>
      <c r="J30" s="46" t="str">
        <f t="shared" si="1"/>
        <v>yves.j.f.manalastas@accenture.com</v>
      </c>
      <c r="K30" s="47" t="str">
        <f t="shared" si="2"/>
        <v>500+1000</v>
      </c>
      <c r="L30" s="47" t="str">
        <f t="shared" si="3"/>
        <v>320+640</v>
      </c>
      <c r="N30" t="s">
        <v>534</v>
      </c>
      <c r="O30" t="s">
        <v>478</v>
      </c>
      <c r="Z30" s="48" t="s">
        <v>115</v>
      </c>
      <c r="AA30" s="27">
        <v>10</v>
      </c>
      <c r="AB30" s="49" t="s">
        <v>480</v>
      </c>
      <c r="AC30" s="50">
        <v>2000</v>
      </c>
      <c r="AD30" s="50">
        <v>2832</v>
      </c>
      <c r="AE30" s="27" t="s">
        <v>34</v>
      </c>
      <c r="AF30" s="27" t="s">
        <v>35</v>
      </c>
      <c r="AG30" s="49" t="s">
        <v>480</v>
      </c>
      <c r="AH30" s="27" t="s">
        <v>501</v>
      </c>
      <c r="AI30" s="27" t="s">
        <v>481</v>
      </c>
      <c r="AJ30" s="51" t="s">
        <v>535</v>
      </c>
      <c r="AK30" s="52" t="s">
        <v>528</v>
      </c>
      <c r="AL30" s="52" t="s">
        <v>529</v>
      </c>
    </row>
    <row r="31" spans="1:38" x14ac:dyDescent="0.25">
      <c r="A31" s="23" t="s">
        <v>41</v>
      </c>
      <c r="B31">
        <v>10</v>
      </c>
      <c r="C31" s="44" t="str">
        <f t="shared" si="4"/>
        <v/>
      </c>
      <c r="D31" s="45">
        <f t="shared" si="5"/>
        <v>2000</v>
      </c>
      <c r="E31" s="45">
        <f t="shared" si="0"/>
        <v>2832</v>
      </c>
      <c r="F31" t="str">
        <f t="shared" si="6"/>
        <v>FT</v>
      </c>
      <c r="G31" t="str">
        <f t="shared" si="7"/>
        <v>01_BE A CLIENT OF UBS</v>
      </c>
      <c r="H31" s="44" t="str">
        <f t="shared" si="8"/>
        <v/>
      </c>
      <c r="I31" t="str">
        <f t="shared" si="9"/>
        <v>OK</v>
      </c>
      <c r="J31" s="46" t="str">
        <f t="shared" si="1"/>
        <v>jessie.g.capidos@accenture.com</v>
      </c>
      <c r="K31" s="47" t="str">
        <f t="shared" si="2"/>
        <v>500+1000</v>
      </c>
      <c r="L31" s="47" t="str">
        <f t="shared" si="3"/>
        <v>320+640</v>
      </c>
      <c r="N31" t="s">
        <v>192</v>
      </c>
      <c r="O31" t="s">
        <v>478</v>
      </c>
      <c r="Z31" s="48" t="s">
        <v>243</v>
      </c>
      <c r="AA31" s="27">
        <v>10</v>
      </c>
      <c r="AB31" s="49" t="s">
        <v>480</v>
      </c>
      <c r="AC31" s="50">
        <v>2000</v>
      </c>
      <c r="AD31" s="50">
        <v>2832</v>
      </c>
      <c r="AE31" s="27" t="s">
        <v>34</v>
      </c>
      <c r="AF31" s="27" t="s">
        <v>35</v>
      </c>
      <c r="AG31" s="49" t="s">
        <v>480</v>
      </c>
      <c r="AH31" s="27" t="s">
        <v>501</v>
      </c>
      <c r="AI31" s="27" t="s">
        <v>481</v>
      </c>
      <c r="AJ31" s="51" t="s">
        <v>536</v>
      </c>
      <c r="AK31" s="52" t="s">
        <v>528</v>
      </c>
      <c r="AL31" s="52" t="s">
        <v>529</v>
      </c>
    </row>
    <row r="32" spans="1:38" x14ac:dyDescent="0.25">
      <c r="A32" s="23" t="s">
        <v>243</v>
      </c>
      <c r="B32">
        <v>10</v>
      </c>
      <c r="C32" s="44" t="str">
        <f t="shared" si="4"/>
        <v/>
      </c>
      <c r="D32" s="45">
        <f t="shared" si="5"/>
        <v>2000</v>
      </c>
      <c r="E32" s="45">
        <f t="shared" si="0"/>
        <v>2832</v>
      </c>
      <c r="F32" t="str">
        <f t="shared" si="6"/>
        <v>ID</v>
      </c>
      <c r="G32" t="str">
        <f t="shared" si="7"/>
        <v>01_BE A CLIENT OF UBS</v>
      </c>
      <c r="H32" s="44" t="str">
        <f t="shared" si="8"/>
        <v/>
      </c>
      <c r="I32" t="str">
        <f t="shared" si="9"/>
        <v>OK</v>
      </c>
      <c r="J32" s="46" t="str">
        <f t="shared" si="1"/>
        <v>dexter.t.dizon@accenture.com</v>
      </c>
      <c r="K32" s="47" t="str">
        <f t="shared" si="2"/>
        <v>500+1000</v>
      </c>
      <c r="L32" s="47" t="str">
        <f t="shared" si="3"/>
        <v>320+640</v>
      </c>
      <c r="N32" t="s">
        <v>60</v>
      </c>
      <c r="O32" t="s">
        <v>478</v>
      </c>
      <c r="Z32" s="48" t="s">
        <v>247</v>
      </c>
      <c r="AA32" s="27">
        <v>10</v>
      </c>
      <c r="AB32" s="49" t="s">
        <v>480</v>
      </c>
      <c r="AC32" s="50">
        <v>2000</v>
      </c>
      <c r="AD32" s="50">
        <v>2832</v>
      </c>
      <c r="AE32" s="27" t="s">
        <v>34</v>
      </c>
      <c r="AF32" s="27" t="s">
        <v>35</v>
      </c>
      <c r="AG32" s="49" t="s">
        <v>480</v>
      </c>
      <c r="AH32" s="27" t="s">
        <v>501</v>
      </c>
      <c r="AI32" s="27" t="s">
        <v>481</v>
      </c>
      <c r="AJ32" s="51" t="s">
        <v>537</v>
      </c>
      <c r="AK32" s="52" t="s">
        <v>528</v>
      </c>
      <c r="AL32" s="52" t="s">
        <v>529</v>
      </c>
    </row>
    <row r="33" spans="1:38" x14ac:dyDescent="0.25">
      <c r="A33" s="23" t="s">
        <v>367</v>
      </c>
      <c r="B33">
        <v>10</v>
      </c>
      <c r="C33" s="44" t="str">
        <f t="shared" si="4"/>
        <v/>
      </c>
      <c r="D33" s="45">
        <f t="shared" si="5"/>
        <v>2000</v>
      </c>
      <c r="E33" s="45">
        <f t="shared" si="0"/>
        <v>2832</v>
      </c>
      <c r="F33" t="str">
        <f t="shared" si="6"/>
        <v>ID</v>
      </c>
      <c r="G33" t="str">
        <f t="shared" si="7"/>
        <v>13_API BANKING AND CLIENT REPORTING</v>
      </c>
      <c r="H33" s="44" t="str">
        <f t="shared" si="8"/>
        <v/>
      </c>
      <c r="I33" t="str">
        <f t="shared" si="9"/>
        <v>OK</v>
      </c>
      <c r="J33" s="46" t="str">
        <f t="shared" si="1"/>
        <v>luisito.a.rosete.jr@accenture.com</v>
      </c>
      <c r="K33" s="47" t="str">
        <f t="shared" si="2"/>
        <v>500+1000</v>
      </c>
      <c r="L33" s="47" t="str">
        <f t="shared" si="3"/>
        <v>320+640</v>
      </c>
      <c r="N33" t="s">
        <v>72</v>
      </c>
      <c r="O33" t="s">
        <v>478</v>
      </c>
      <c r="Z33" s="48" t="s">
        <v>41</v>
      </c>
      <c r="AA33" s="27">
        <v>10</v>
      </c>
      <c r="AB33" s="49" t="s">
        <v>480</v>
      </c>
      <c r="AC33" s="50">
        <v>2000</v>
      </c>
      <c r="AD33" s="50">
        <v>2832</v>
      </c>
      <c r="AE33" s="27" t="s">
        <v>37</v>
      </c>
      <c r="AF33" s="27" t="s">
        <v>35</v>
      </c>
      <c r="AG33" s="49" t="s">
        <v>480</v>
      </c>
      <c r="AH33" s="27" t="s">
        <v>481</v>
      </c>
      <c r="AI33" s="27" t="s">
        <v>481</v>
      </c>
      <c r="AJ33" s="51" t="s">
        <v>538</v>
      </c>
      <c r="AK33" s="52" t="s">
        <v>528</v>
      </c>
      <c r="AL33" s="52" t="s">
        <v>529</v>
      </c>
    </row>
    <row r="34" spans="1:38" x14ac:dyDescent="0.25">
      <c r="A34" s="23" t="s">
        <v>84</v>
      </c>
      <c r="B34" s="53">
        <v>10</v>
      </c>
      <c r="C34" s="44" t="str">
        <f t="shared" si="4"/>
        <v/>
      </c>
      <c r="D34" s="45">
        <f t="shared" si="5"/>
        <v>2000</v>
      </c>
      <c r="E34" s="45">
        <f t="shared" si="0"/>
        <v>2832</v>
      </c>
      <c r="F34" t="str">
        <f t="shared" si="6"/>
        <v>ID</v>
      </c>
      <c r="G34" t="str">
        <f t="shared" si="7"/>
        <v>05_PAY &amp; MANAGE LIQUIDITY</v>
      </c>
      <c r="H34" s="44" t="str">
        <f t="shared" si="8"/>
        <v/>
      </c>
      <c r="I34" t="str">
        <f t="shared" si="9"/>
        <v>10 RTO</v>
      </c>
      <c r="J34" s="46" t="str">
        <f t="shared" si="1"/>
        <v>rommel.salalila@accenture.com</v>
      </c>
      <c r="K34" s="47" t="str">
        <f t="shared" si="2"/>
        <v>500+1000</v>
      </c>
      <c r="L34" s="47" t="str">
        <f t="shared" si="3"/>
        <v>320+640</v>
      </c>
      <c r="N34" t="s">
        <v>282</v>
      </c>
      <c r="O34" t="s">
        <v>478</v>
      </c>
      <c r="Z34" s="48" t="s">
        <v>192</v>
      </c>
      <c r="AA34" s="27">
        <v>10</v>
      </c>
      <c r="AB34" s="49" t="s">
        <v>478</v>
      </c>
      <c r="AC34" s="50">
        <v>0</v>
      </c>
      <c r="AD34" s="50">
        <v>0</v>
      </c>
      <c r="AE34" s="27" t="s">
        <v>34</v>
      </c>
      <c r="AF34" s="27" t="s">
        <v>35</v>
      </c>
      <c r="AG34" s="49" t="s">
        <v>480</v>
      </c>
      <c r="AH34" s="27" t="s">
        <v>501</v>
      </c>
      <c r="AI34" s="27" t="s">
        <v>481</v>
      </c>
      <c r="AJ34" s="51" t="s">
        <v>539</v>
      </c>
      <c r="AK34" s="52">
        <v>0</v>
      </c>
      <c r="AL34" s="52">
        <v>0</v>
      </c>
    </row>
    <row r="35" spans="1:38" x14ac:dyDescent="0.25">
      <c r="A35" s="23" t="s">
        <v>115</v>
      </c>
      <c r="B35">
        <v>10</v>
      </c>
      <c r="C35" s="44" t="str">
        <f t="shared" si="4"/>
        <v/>
      </c>
      <c r="D35" s="45">
        <f t="shared" si="5"/>
        <v>2000</v>
      </c>
      <c r="E35" s="45">
        <f t="shared" si="0"/>
        <v>2832</v>
      </c>
      <c r="F35" t="str">
        <f t="shared" si="6"/>
        <v>ID</v>
      </c>
      <c r="G35" t="str">
        <f t="shared" si="7"/>
        <v>01_BE A CLIENT OF UBS</v>
      </c>
      <c r="H35" s="44" t="str">
        <f t="shared" si="8"/>
        <v/>
      </c>
      <c r="I35" t="str">
        <f t="shared" si="9"/>
        <v>OK</v>
      </c>
      <c r="J35" s="46" t="str">
        <f t="shared" si="1"/>
        <v>neil.gabriel.verzosa@accenture.com</v>
      </c>
      <c r="K35" s="47" t="str">
        <f t="shared" si="2"/>
        <v>500+1000</v>
      </c>
      <c r="L35" s="47" t="str">
        <f t="shared" si="3"/>
        <v>320+640</v>
      </c>
      <c r="Z35" s="48" t="s">
        <v>208</v>
      </c>
      <c r="AA35" s="27">
        <v>10</v>
      </c>
      <c r="AB35" s="49" t="s">
        <v>480</v>
      </c>
      <c r="AC35" s="50">
        <v>2000</v>
      </c>
      <c r="AD35" s="50">
        <v>2832</v>
      </c>
      <c r="AE35" s="27" t="s">
        <v>37</v>
      </c>
      <c r="AF35" s="27" t="s">
        <v>35</v>
      </c>
      <c r="AG35" s="49" t="s">
        <v>480</v>
      </c>
      <c r="AH35" s="27" t="s">
        <v>540</v>
      </c>
      <c r="AI35" s="27" t="s">
        <v>541</v>
      </c>
      <c r="AJ35" s="51" t="s">
        <v>542</v>
      </c>
      <c r="AK35" s="52" t="s">
        <v>528</v>
      </c>
      <c r="AL35" s="52" t="s">
        <v>529</v>
      </c>
    </row>
    <row r="36" spans="1:38" x14ac:dyDescent="0.25">
      <c r="A36" s="23" t="s">
        <v>192</v>
      </c>
      <c r="B36">
        <v>10</v>
      </c>
      <c r="C36" s="44" t="str">
        <f t="shared" si="4"/>
        <v>Yes</v>
      </c>
      <c r="D36" s="45">
        <f t="shared" si="5"/>
        <v>0</v>
      </c>
      <c r="E36" s="45">
        <f t="shared" si="0"/>
        <v>0</v>
      </c>
      <c r="F36" t="str">
        <f t="shared" si="6"/>
        <v>ID</v>
      </c>
      <c r="G36" t="str">
        <f t="shared" si="7"/>
        <v>01_BE A CLIENT OF UBS</v>
      </c>
      <c r="H36" s="44" t="str">
        <f t="shared" si="8"/>
        <v/>
      </c>
      <c r="I36" t="str">
        <f t="shared" si="9"/>
        <v>OK</v>
      </c>
      <c r="J36" s="46" t="str">
        <f t="shared" si="1"/>
        <v>michelle.p.sumariba@accenture.com</v>
      </c>
      <c r="K36" s="47">
        <f t="shared" si="2"/>
        <v>0</v>
      </c>
      <c r="L36" s="47">
        <f t="shared" si="3"/>
        <v>0</v>
      </c>
      <c r="Z36" s="48" t="s">
        <v>226</v>
      </c>
      <c r="AA36" s="27">
        <v>10</v>
      </c>
      <c r="AB36" s="49" t="s">
        <v>480</v>
      </c>
      <c r="AC36" s="50">
        <v>2000</v>
      </c>
      <c r="AD36" s="50">
        <v>2832</v>
      </c>
      <c r="AE36" s="27" t="s">
        <v>34</v>
      </c>
      <c r="AF36" s="27" t="s">
        <v>35</v>
      </c>
      <c r="AG36" s="49" t="s">
        <v>480</v>
      </c>
      <c r="AH36" s="27" t="s">
        <v>501</v>
      </c>
      <c r="AI36" s="27" t="s">
        <v>481</v>
      </c>
      <c r="AJ36" s="51" t="s">
        <v>543</v>
      </c>
      <c r="AK36" s="52" t="s">
        <v>528</v>
      </c>
      <c r="AL36" s="52" t="s">
        <v>529</v>
      </c>
    </row>
    <row r="37" spans="1:38" x14ac:dyDescent="0.25">
      <c r="A37" s="23" t="s">
        <v>147</v>
      </c>
      <c r="B37">
        <v>10</v>
      </c>
      <c r="C37" s="44" t="str">
        <f t="shared" si="4"/>
        <v/>
      </c>
      <c r="D37" s="45">
        <f t="shared" si="5"/>
        <v>2000</v>
      </c>
      <c r="E37" s="45">
        <f t="shared" si="0"/>
        <v>2832</v>
      </c>
      <c r="F37" t="str">
        <f t="shared" si="6"/>
        <v>-</v>
      </c>
      <c r="G37" t="str">
        <f t="shared" si="7"/>
        <v>ODC-ODC INFRA MGMT</v>
      </c>
      <c r="H37" s="44" t="str">
        <f t="shared" si="8"/>
        <v/>
      </c>
      <c r="I37" t="str">
        <f t="shared" si="9"/>
        <v>OK</v>
      </c>
      <c r="J37" s="46" t="str">
        <f t="shared" si="1"/>
        <v>arnelle.t.lardizabal@accenture.com</v>
      </c>
      <c r="K37" s="47" t="str">
        <f t="shared" si="2"/>
        <v>500+1000</v>
      </c>
      <c r="L37" s="47" t="str">
        <f t="shared" si="3"/>
        <v>320+640</v>
      </c>
      <c r="Z37" s="48" t="s">
        <v>147</v>
      </c>
      <c r="AA37" s="27">
        <v>10</v>
      </c>
      <c r="AB37" s="49" t="s">
        <v>480</v>
      </c>
      <c r="AC37" s="50">
        <v>2000</v>
      </c>
      <c r="AD37" s="50">
        <v>2832</v>
      </c>
      <c r="AE37" s="27" t="s">
        <v>49</v>
      </c>
      <c r="AF37" s="27" t="s">
        <v>50</v>
      </c>
      <c r="AG37" s="49" t="s">
        <v>480</v>
      </c>
      <c r="AH37" s="27" t="s">
        <v>481</v>
      </c>
      <c r="AI37" s="27" t="s">
        <v>481</v>
      </c>
      <c r="AJ37" s="51" t="s">
        <v>544</v>
      </c>
      <c r="AK37" s="52" t="s">
        <v>528</v>
      </c>
      <c r="AL37" s="52" t="s">
        <v>529</v>
      </c>
    </row>
    <row r="38" spans="1:38" x14ac:dyDescent="0.25">
      <c r="A38" s="23" t="s">
        <v>44</v>
      </c>
      <c r="B38">
        <v>9</v>
      </c>
      <c r="C38" s="44" t="str">
        <f t="shared" si="4"/>
        <v>Yes</v>
      </c>
      <c r="D38" s="45">
        <f t="shared" si="5"/>
        <v>0</v>
      </c>
      <c r="E38" s="45">
        <f t="shared" si="0"/>
        <v>0</v>
      </c>
      <c r="F38" t="str">
        <f t="shared" si="6"/>
        <v>ID</v>
      </c>
      <c r="G38" t="str">
        <f t="shared" si="7"/>
        <v>ARCHITECTURE COE</v>
      </c>
      <c r="H38" s="44" t="str">
        <f t="shared" si="8"/>
        <v/>
      </c>
      <c r="I38">
        <f t="shared" si="9"/>
        <v>0</v>
      </c>
      <c r="J38" s="46" t="str">
        <f t="shared" si="1"/>
        <v>carlo.n.l.bamba@accenture.com</v>
      </c>
      <c r="K38" s="47">
        <f t="shared" si="2"/>
        <v>0</v>
      </c>
      <c r="L38" s="47">
        <f t="shared" si="3"/>
        <v>0</v>
      </c>
      <c r="Z38" s="48" t="s">
        <v>367</v>
      </c>
      <c r="AA38" s="27">
        <v>10</v>
      </c>
      <c r="AB38" s="49" t="s">
        <v>480</v>
      </c>
      <c r="AC38" s="50">
        <v>2000</v>
      </c>
      <c r="AD38" s="50">
        <v>2832</v>
      </c>
      <c r="AE38" s="27" t="s">
        <v>34</v>
      </c>
      <c r="AF38" s="27" t="s">
        <v>138</v>
      </c>
      <c r="AG38" s="49" t="s">
        <v>480</v>
      </c>
      <c r="AH38" s="27" t="s">
        <v>545</v>
      </c>
      <c r="AI38" s="27" t="s">
        <v>481</v>
      </c>
      <c r="AJ38" s="51" t="s">
        <v>546</v>
      </c>
      <c r="AK38" s="52" t="s">
        <v>528</v>
      </c>
      <c r="AL38" s="52" t="s">
        <v>529</v>
      </c>
    </row>
    <row r="39" spans="1:38" x14ac:dyDescent="0.25">
      <c r="A39" s="23" t="s">
        <v>125</v>
      </c>
      <c r="B39">
        <v>9</v>
      </c>
      <c r="C39" s="44" t="str">
        <f t="shared" si="4"/>
        <v/>
      </c>
      <c r="D39" s="45">
        <f t="shared" si="5"/>
        <v>1800</v>
      </c>
      <c r="E39" s="45">
        <f t="shared" si="0"/>
        <v>2832</v>
      </c>
      <c r="F39" t="str">
        <f t="shared" si="6"/>
        <v>ID</v>
      </c>
      <c r="G39" t="str">
        <f t="shared" si="7"/>
        <v>12_ANALYTICS &amp; SALES PLATFORM</v>
      </c>
      <c r="H39" s="44" t="str">
        <f t="shared" si="8"/>
        <v/>
      </c>
      <c r="I39" t="str">
        <f t="shared" si="9"/>
        <v>OK</v>
      </c>
      <c r="J39" s="46" t="str">
        <f t="shared" si="1"/>
        <v>jose.luis.o.domingo@accenture.com</v>
      </c>
      <c r="K39" s="47" t="str">
        <f t="shared" si="2"/>
        <v>500+1000</v>
      </c>
      <c r="L39" s="47" t="str">
        <f t="shared" si="3"/>
        <v>320+640</v>
      </c>
      <c r="N39">
        <f>640*16</f>
        <v>10240</v>
      </c>
      <c r="Z39" s="48" t="s">
        <v>91</v>
      </c>
      <c r="AA39" s="27">
        <v>9</v>
      </c>
      <c r="AB39" s="49" t="s">
        <v>480</v>
      </c>
      <c r="AC39" s="50">
        <v>1800</v>
      </c>
      <c r="AD39" s="50">
        <v>2832</v>
      </c>
      <c r="AE39" s="27" t="s">
        <v>34</v>
      </c>
      <c r="AF39" s="27" t="s">
        <v>39</v>
      </c>
      <c r="AG39" s="49" t="s">
        <v>480</v>
      </c>
      <c r="AH39" s="27" t="s">
        <v>547</v>
      </c>
      <c r="AI39" s="27" t="s">
        <v>548</v>
      </c>
      <c r="AJ39" s="51" t="s">
        <v>549</v>
      </c>
      <c r="AK39" s="52" t="s">
        <v>528</v>
      </c>
      <c r="AL39" s="52" t="s">
        <v>529</v>
      </c>
    </row>
    <row r="40" spans="1:38" x14ac:dyDescent="0.25">
      <c r="A40" s="23" t="s">
        <v>128</v>
      </c>
      <c r="B40">
        <v>9</v>
      </c>
      <c r="C40" s="44" t="str">
        <f t="shared" si="4"/>
        <v/>
      </c>
      <c r="D40" s="45">
        <f t="shared" si="5"/>
        <v>1800</v>
      </c>
      <c r="E40" s="45">
        <f t="shared" si="0"/>
        <v>2832</v>
      </c>
      <c r="F40" t="str">
        <f t="shared" si="6"/>
        <v>ID</v>
      </c>
      <c r="G40" t="str">
        <f t="shared" si="7"/>
        <v>01_BE A CLIENT OF UBS</v>
      </c>
      <c r="H40" s="44" t="str">
        <f t="shared" si="8"/>
        <v/>
      </c>
      <c r="I40" t="str">
        <f t="shared" si="9"/>
        <v>OK</v>
      </c>
      <c r="J40" s="46" t="str">
        <f t="shared" si="1"/>
        <v>aya.b.sato@accenture.com</v>
      </c>
      <c r="K40" s="47" t="str">
        <f t="shared" si="2"/>
        <v>500+1000</v>
      </c>
      <c r="L40" s="47" t="str">
        <f t="shared" si="3"/>
        <v>320+640</v>
      </c>
      <c r="N40">
        <f>73*640</f>
        <v>46720</v>
      </c>
      <c r="Z40" s="48" t="s">
        <v>260</v>
      </c>
      <c r="AA40" s="27">
        <v>9</v>
      </c>
      <c r="AB40" s="49" t="s">
        <v>480</v>
      </c>
      <c r="AC40" s="50">
        <v>1800</v>
      </c>
      <c r="AD40" s="50">
        <v>2832</v>
      </c>
      <c r="AE40" s="27" t="s">
        <v>67</v>
      </c>
      <c r="AF40" s="27" t="s">
        <v>68</v>
      </c>
      <c r="AG40" s="49" t="s">
        <v>480</v>
      </c>
      <c r="AH40" s="27" t="s">
        <v>495</v>
      </c>
      <c r="AI40" s="27" t="s">
        <v>481</v>
      </c>
      <c r="AJ40" s="51" t="s">
        <v>550</v>
      </c>
      <c r="AK40" s="52" t="s">
        <v>528</v>
      </c>
      <c r="AL40" s="52" t="s">
        <v>529</v>
      </c>
    </row>
    <row r="41" spans="1:38" x14ac:dyDescent="0.25">
      <c r="A41" s="23" t="s">
        <v>160</v>
      </c>
      <c r="B41">
        <v>9</v>
      </c>
      <c r="C41" s="44" t="str">
        <f t="shared" si="4"/>
        <v/>
      </c>
      <c r="D41" s="45">
        <f t="shared" si="5"/>
        <v>1800</v>
      </c>
      <c r="E41" s="45">
        <f t="shared" si="0"/>
        <v>2832</v>
      </c>
      <c r="F41" t="str">
        <f t="shared" si="6"/>
        <v>-</v>
      </c>
      <c r="G41" t="str">
        <f t="shared" si="7"/>
        <v>VENDOR MANAGEMENT/ODC-ODC INFRA MGMT</v>
      </c>
      <c r="H41" s="44" t="str">
        <f t="shared" si="8"/>
        <v/>
      </c>
      <c r="I41" t="str">
        <f t="shared" si="9"/>
        <v>OK</v>
      </c>
      <c r="J41" s="46" t="str">
        <f t="shared" si="1"/>
        <v>m.v.montemayor@accenture.com</v>
      </c>
      <c r="K41" s="47" t="str">
        <f t="shared" si="2"/>
        <v>500+1000</v>
      </c>
      <c r="L41" s="47" t="str">
        <f t="shared" si="3"/>
        <v>320+640</v>
      </c>
      <c r="Z41" s="48" t="s">
        <v>125</v>
      </c>
      <c r="AA41" s="27">
        <v>9</v>
      </c>
      <c r="AB41" s="49" t="s">
        <v>480</v>
      </c>
      <c r="AC41" s="50">
        <v>1800</v>
      </c>
      <c r="AD41" s="50">
        <v>2832</v>
      </c>
      <c r="AE41" s="27" t="s">
        <v>34</v>
      </c>
      <c r="AF41" s="27" t="s">
        <v>47</v>
      </c>
      <c r="AG41" s="49" t="s">
        <v>480</v>
      </c>
      <c r="AH41" s="27" t="s">
        <v>481</v>
      </c>
      <c r="AI41" s="27" t="s">
        <v>481</v>
      </c>
      <c r="AJ41" s="51" t="s">
        <v>551</v>
      </c>
      <c r="AK41" s="52" t="s">
        <v>528</v>
      </c>
      <c r="AL41" s="52" t="s">
        <v>529</v>
      </c>
    </row>
    <row r="42" spans="1:38" x14ac:dyDescent="0.25">
      <c r="A42" s="23" t="s">
        <v>146</v>
      </c>
      <c r="B42">
        <v>9</v>
      </c>
      <c r="C42" s="44" t="str">
        <f t="shared" si="4"/>
        <v/>
      </c>
      <c r="D42" s="45">
        <f t="shared" si="5"/>
        <v>1800</v>
      </c>
      <c r="E42" s="45">
        <f t="shared" si="0"/>
        <v>2832</v>
      </c>
      <c r="F42" t="str">
        <f t="shared" si="6"/>
        <v>-</v>
      </c>
      <c r="G42" t="str">
        <f t="shared" si="7"/>
        <v>ODC-ODC INFRA MGMT</v>
      </c>
      <c r="H42" s="44" t="str">
        <f t="shared" si="8"/>
        <v/>
      </c>
      <c r="I42" t="str">
        <f t="shared" si="9"/>
        <v>OK</v>
      </c>
      <c r="J42" s="46" t="str">
        <f t="shared" si="1"/>
        <v>jocela.m.alcantara@accenture.com</v>
      </c>
      <c r="K42" s="47" t="str">
        <f t="shared" si="2"/>
        <v>500+1000</v>
      </c>
      <c r="L42" s="47" t="str">
        <f t="shared" si="3"/>
        <v>320+640</v>
      </c>
      <c r="N42">
        <f>6*640</f>
        <v>3840</v>
      </c>
      <c r="Z42" s="48" t="s">
        <v>223</v>
      </c>
      <c r="AA42" s="27">
        <v>9</v>
      </c>
      <c r="AB42" s="49" t="s">
        <v>480</v>
      </c>
      <c r="AC42" s="50">
        <v>1800</v>
      </c>
      <c r="AD42" s="50">
        <v>2832</v>
      </c>
      <c r="AE42" s="27" t="s">
        <v>34</v>
      </c>
      <c r="AF42" s="27" t="s">
        <v>39</v>
      </c>
      <c r="AG42" s="49" t="s">
        <v>480</v>
      </c>
      <c r="AH42" s="27" t="s">
        <v>552</v>
      </c>
      <c r="AI42" s="27" t="s">
        <v>553</v>
      </c>
      <c r="AJ42" s="51" t="s">
        <v>554</v>
      </c>
      <c r="AK42" s="52" t="s">
        <v>528</v>
      </c>
      <c r="AL42" s="52" t="s">
        <v>529</v>
      </c>
    </row>
    <row r="43" spans="1:38" x14ac:dyDescent="0.25">
      <c r="A43" s="23" t="s">
        <v>369</v>
      </c>
      <c r="B43">
        <v>9</v>
      </c>
      <c r="C43" s="44" t="str">
        <f t="shared" si="4"/>
        <v/>
      </c>
      <c r="D43" s="45">
        <f t="shared" si="5"/>
        <v>1800</v>
      </c>
      <c r="E43" s="45">
        <f t="shared" si="0"/>
        <v>2832</v>
      </c>
      <c r="F43" t="str">
        <f t="shared" si="6"/>
        <v>IT PMO</v>
      </c>
      <c r="G43" t="str">
        <f t="shared" si="7"/>
        <v>COE INITIATIVE MANAGEMENT</v>
      </c>
      <c r="H43" s="44" t="str">
        <f t="shared" si="8"/>
        <v/>
      </c>
      <c r="I43" t="str">
        <f t="shared" si="9"/>
        <v>OK</v>
      </c>
      <c r="J43" s="46" t="str">
        <f t="shared" si="1"/>
        <v>ma.katrina.a.costelo@accenture.com</v>
      </c>
      <c r="K43" s="47" t="str">
        <f t="shared" si="2"/>
        <v>500+1000</v>
      </c>
      <c r="L43" s="47" t="str">
        <f t="shared" si="3"/>
        <v>320+640</v>
      </c>
      <c r="Z43" s="48" t="s">
        <v>146</v>
      </c>
      <c r="AA43" s="27">
        <v>9</v>
      </c>
      <c r="AB43" s="49" t="s">
        <v>480</v>
      </c>
      <c r="AC43" s="50">
        <v>1800</v>
      </c>
      <c r="AD43" s="50">
        <v>2832</v>
      </c>
      <c r="AE43" s="27" t="s">
        <v>49</v>
      </c>
      <c r="AF43" s="27" t="s">
        <v>50</v>
      </c>
      <c r="AG43" s="49" t="s">
        <v>480</v>
      </c>
      <c r="AH43" s="27" t="s">
        <v>481</v>
      </c>
      <c r="AI43" s="27" t="s">
        <v>481</v>
      </c>
      <c r="AJ43" s="51" t="s">
        <v>555</v>
      </c>
      <c r="AK43" s="52" t="s">
        <v>528</v>
      </c>
      <c r="AL43" s="52" t="s">
        <v>529</v>
      </c>
    </row>
    <row r="44" spans="1:38" x14ac:dyDescent="0.25">
      <c r="A44" s="23" t="s">
        <v>40</v>
      </c>
      <c r="B44">
        <v>9</v>
      </c>
      <c r="C44" s="44" t="str">
        <f t="shared" si="4"/>
        <v/>
      </c>
      <c r="D44" s="45">
        <f t="shared" si="5"/>
        <v>1800</v>
      </c>
      <c r="E44" s="45">
        <f t="shared" si="0"/>
        <v>2832</v>
      </c>
      <c r="F44" t="str">
        <f t="shared" si="6"/>
        <v>FT</v>
      </c>
      <c r="G44" t="str">
        <f t="shared" si="7"/>
        <v>01_BE A CLIENT OF UBS</v>
      </c>
      <c r="H44" s="44" t="str">
        <f t="shared" si="8"/>
        <v/>
      </c>
      <c r="I44" t="str">
        <f t="shared" si="9"/>
        <v>OK</v>
      </c>
      <c r="J44" s="46" t="str">
        <f t="shared" si="1"/>
        <v>john.raffy.hinayo@accenture.com</v>
      </c>
      <c r="K44" s="47" t="str">
        <f t="shared" si="2"/>
        <v>500+1000</v>
      </c>
      <c r="L44" s="47" t="str">
        <f t="shared" si="3"/>
        <v>320+640</v>
      </c>
      <c r="N44">
        <f>1280*8</f>
        <v>10240</v>
      </c>
      <c r="Z44" s="48" t="s">
        <v>180</v>
      </c>
      <c r="AA44" s="27">
        <v>9</v>
      </c>
      <c r="AB44" s="49" t="s">
        <v>480</v>
      </c>
      <c r="AC44" s="50">
        <v>1800</v>
      </c>
      <c r="AD44" s="50">
        <v>2832</v>
      </c>
      <c r="AE44" s="27" t="s">
        <v>37</v>
      </c>
      <c r="AF44" s="27" t="s">
        <v>35</v>
      </c>
      <c r="AG44" s="49" t="s">
        <v>480</v>
      </c>
      <c r="AH44" s="27" t="s">
        <v>540</v>
      </c>
      <c r="AI44" s="27" t="s">
        <v>541</v>
      </c>
      <c r="AJ44" s="51" t="s">
        <v>556</v>
      </c>
      <c r="AK44" s="52" t="s">
        <v>528</v>
      </c>
      <c r="AL44" s="52" t="s">
        <v>529</v>
      </c>
    </row>
    <row r="45" spans="1:38" x14ac:dyDescent="0.25">
      <c r="A45" s="23" t="s">
        <v>271</v>
      </c>
      <c r="B45">
        <v>9</v>
      </c>
      <c r="C45" s="44" t="str">
        <f t="shared" si="4"/>
        <v/>
      </c>
      <c r="D45" s="45">
        <f t="shared" si="5"/>
        <v>1800</v>
      </c>
      <c r="E45" s="45">
        <f t="shared" si="0"/>
        <v>2832</v>
      </c>
      <c r="F45" t="str">
        <f t="shared" si="6"/>
        <v>ID</v>
      </c>
      <c r="G45" t="str">
        <f t="shared" si="7"/>
        <v>12_ANALYTICS &amp; SALES PLATFORM</v>
      </c>
      <c r="H45" s="44" t="str">
        <f t="shared" si="8"/>
        <v/>
      </c>
      <c r="I45" t="str">
        <f t="shared" si="9"/>
        <v>OK</v>
      </c>
      <c r="J45" s="46" t="str">
        <f t="shared" si="1"/>
        <v>marc.r.c.almonte@accenture.com</v>
      </c>
      <c r="K45" s="47" t="str">
        <f t="shared" si="2"/>
        <v>500+1000</v>
      </c>
      <c r="L45" s="47" t="str">
        <f t="shared" si="3"/>
        <v>320+640</v>
      </c>
      <c r="N45">
        <v>320</v>
      </c>
      <c r="Z45" s="48" t="s">
        <v>55</v>
      </c>
      <c r="AA45" s="27">
        <v>9</v>
      </c>
      <c r="AB45" s="49" t="s">
        <v>480</v>
      </c>
      <c r="AC45" s="50">
        <v>1800</v>
      </c>
      <c r="AD45" s="50">
        <v>2832</v>
      </c>
      <c r="AE45" s="27" t="s">
        <v>34</v>
      </c>
      <c r="AF45" s="27" t="s">
        <v>35</v>
      </c>
      <c r="AG45" s="49" t="s">
        <v>480</v>
      </c>
      <c r="AH45" s="27" t="s">
        <v>501</v>
      </c>
      <c r="AI45" s="27" t="s">
        <v>481</v>
      </c>
      <c r="AJ45" s="51" t="s">
        <v>557</v>
      </c>
      <c r="AK45" s="52" t="s">
        <v>528</v>
      </c>
      <c r="AL45" s="52" t="s">
        <v>529</v>
      </c>
    </row>
    <row r="46" spans="1:38" x14ac:dyDescent="0.25">
      <c r="A46" s="23" t="s">
        <v>148</v>
      </c>
      <c r="B46">
        <v>9</v>
      </c>
      <c r="C46" s="44" t="str">
        <f t="shared" si="4"/>
        <v/>
      </c>
      <c r="D46" s="45">
        <f t="shared" si="5"/>
        <v>1800</v>
      </c>
      <c r="E46" s="45">
        <f t="shared" si="0"/>
        <v>2832</v>
      </c>
      <c r="F46" t="str">
        <f t="shared" si="6"/>
        <v>IT PMO</v>
      </c>
      <c r="G46" t="str">
        <f t="shared" si="7"/>
        <v>COE INITIATIVE MANAGEMENT</v>
      </c>
      <c r="H46" s="44" t="str">
        <f t="shared" si="8"/>
        <v/>
      </c>
      <c r="I46" t="str">
        <f t="shared" si="9"/>
        <v>OK</v>
      </c>
      <c r="J46" s="46" t="str">
        <f t="shared" si="1"/>
        <v>anacelle.p.tolentino@accenture.com</v>
      </c>
      <c r="K46" s="47" t="str">
        <f t="shared" si="2"/>
        <v>500+1000</v>
      </c>
      <c r="L46" s="47" t="str">
        <f t="shared" si="3"/>
        <v>320+640</v>
      </c>
      <c r="N46">
        <f>33*640</f>
        <v>21120</v>
      </c>
      <c r="Z46" s="48" t="s">
        <v>234</v>
      </c>
      <c r="AA46" s="27">
        <v>9</v>
      </c>
      <c r="AB46" s="49" t="s">
        <v>480</v>
      </c>
      <c r="AC46" s="50">
        <v>1800</v>
      </c>
      <c r="AD46" s="50">
        <v>2832</v>
      </c>
      <c r="AE46" s="27" t="s">
        <v>34</v>
      </c>
      <c r="AF46" s="27" t="s">
        <v>35</v>
      </c>
      <c r="AG46" s="49" t="s">
        <v>480</v>
      </c>
      <c r="AH46" s="27" t="s">
        <v>501</v>
      </c>
      <c r="AI46" s="27" t="s">
        <v>481</v>
      </c>
      <c r="AJ46" s="51" t="s">
        <v>558</v>
      </c>
      <c r="AK46" s="52" t="s">
        <v>528</v>
      </c>
      <c r="AL46" s="52" t="s">
        <v>529</v>
      </c>
    </row>
    <row r="47" spans="1:38" x14ac:dyDescent="0.25">
      <c r="A47" s="23" t="s">
        <v>71</v>
      </c>
      <c r="B47">
        <v>9</v>
      </c>
      <c r="C47" s="44" t="str">
        <f t="shared" si="4"/>
        <v>Yes</v>
      </c>
      <c r="D47" s="45">
        <f t="shared" si="5"/>
        <v>0</v>
      </c>
      <c r="E47" s="45">
        <f t="shared" si="0"/>
        <v>0</v>
      </c>
      <c r="F47" t="str">
        <f t="shared" si="6"/>
        <v>IT PMO</v>
      </c>
      <c r="G47" t="str">
        <f t="shared" si="7"/>
        <v>COE INITIATIVE MANAGEMENT</v>
      </c>
      <c r="H47" s="44" t="str">
        <f t="shared" si="8"/>
        <v/>
      </c>
      <c r="I47" t="str">
        <f t="shared" si="9"/>
        <v>OK</v>
      </c>
      <c r="J47" s="46" t="str">
        <f t="shared" si="1"/>
        <v>amabelle.d.de.jesus@accenture.com</v>
      </c>
      <c r="K47" s="47">
        <f t="shared" si="2"/>
        <v>0</v>
      </c>
      <c r="L47" s="47">
        <f t="shared" si="3"/>
        <v>0</v>
      </c>
      <c r="Z47" s="48" t="s">
        <v>44</v>
      </c>
      <c r="AA47" s="27">
        <v>9</v>
      </c>
      <c r="AB47" s="49" t="s">
        <v>478</v>
      </c>
      <c r="AC47" s="50">
        <v>0</v>
      </c>
      <c r="AD47" s="50">
        <v>0</v>
      </c>
      <c r="AE47" s="27" t="s">
        <v>34</v>
      </c>
      <c r="AF47" s="27" t="s">
        <v>45</v>
      </c>
      <c r="AG47" s="49" t="s">
        <v>480</v>
      </c>
      <c r="AJ47" s="51" t="s">
        <v>559</v>
      </c>
      <c r="AK47" s="52">
        <v>0</v>
      </c>
      <c r="AL47" s="52">
        <v>0</v>
      </c>
    </row>
    <row r="48" spans="1:38" x14ac:dyDescent="0.25">
      <c r="A48" s="23" t="s">
        <v>122</v>
      </c>
      <c r="B48">
        <v>9</v>
      </c>
      <c r="C48" s="44" t="str">
        <f t="shared" si="4"/>
        <v/>
      </c>
      <c r="D48" s="45">
        <f t="shared" si="5"/>
        <v>1800</v>
      </c>
      <c r="E48" s="45">
        <f t="shared" si="0"/>
        <v>2832</v>
      </c>
      <c r="F48" t="str">
        <f t="shared" si="6"/>
        <v>IT PMO</v>
      </c>
      <c r="G48" t="str">
        <f t="shared" si="7"/>
        <v>COE INITIATIVE MANAGEMENT</v>
      </c>
      <c r="H48" s="44" t="str">
        <f t="shared" si="8"/>
        <v/>
      </c>
      <c r="I48" t="str">
        <f t="shared" si="9"/>
        <v>OK</v>
      </c>
      <c r="J48" s="46" t="str">
        <f t="shared" si="1"/>
        <v>roniell.p.duenas@accenture.com</v>
      </c>
      <c r="K48" s="47" t="str">
        <f t="shared" si="2"/>
        <v>500+1000</v>
      </c>
      <c r="L48" s="47" t="str">
        <f t="shared" si="3"/>
        <v>320+640</v>
      </c>
      <c r="N48">
        <f>12*320</f>
        <v>3840</v>
      </c>
      <c r="Z48" s="48" t="s">
        <v>166</v>
      </c>
      <c r="AA48" s="27">
        <v>9</v>
      </c>
      <c r="AB48" s="49" t="s">
        <v>480</v>
      </c>
      <c r="AC48" s="50">
        <v>1800</v>
      </c>
      <c r="AD48" s="50">
        <v>2832</v>
      </c>
      <c r="AE48" s="27" t="s">
        <v>34</v>
      </c>
      <c r="AF48" s="27" t="s">
        <v>57</v>
      </c>
      <c r="AG48" s="49" t="s">
        <v>480</v>
      </c>
      <c r="AH48" s="27" t="s">
        <v>481</v>
      </c>
      <c r="AI48" s="27" t="s">
        <v>481</v>
      </c>
      <c r="AJ48" s="51" t="s">
        <v>560</v>
      </c>
      <c r="AK48" s="52" t="s">
        <v>528</v>
      </c>
      <c r="AL48" s="52" t="s">
        <v>529</v>
      </c>
    </row>
    <row r="49" spans="1:38" x14ac:dyDescent="0.25">
      <c r="A49" s="23" t="s">
        <v>239</v>
      </c>
      <c r="B49">
        <v>9</v>
      </c>
      <c r="C49" s="44" t="str">
        <f t="shared" si="4"/>
        <v/>
      </c>
      <c r="D49" s="45">
        <f t="shared" si="5"/>
        <v>1800</v>
      </c>
      <c r="E49" s="45">
        <f t="shared" si="0"/>
        <v>2832</v>
      </c>
      <c r="F49" t="str">
        <f t="shared" si="6"/>
        <v>IT PMO</v>
      </c>
      <c r="G49" t="str">
        <f t="shared" si="7"/>
        <v>COE INITIATIVE MANAGEMENT</v>
      </c>
      <c r="H49" s="44" t="str">
        <f t="shared" si="8"/>
        <v/>
      </c>
      <c r="I49" t="str">
        <f t="shared" si="9"/>
        <v>OK</v>
      </c>
      <c r="J49" s="46" t="str">
        <f t="shared" si="1"/>
        <v>chester.w.m.gonzales@accenture.com</v>
      </c>
      <c r="K49" s="47" t="str">
        <f t="shared" si="2"/>
        <v>500+1000</v>
      </c>
      <c r="L49" s="47" t="str">
        <f t="shared" si="3"/>
        <v>320+640</v>
      </c>
      <c r="N49">
        <f>2*1280</f>
        <v>2560</v>
      </c>
      <c r="Z49" s="48" t="s">
        <v>140</v>
      </c>
      <c r="AA49" s="27">
        <v>9</v>
      </c>
      <c r="AB49" s="49" t="s">
        <v>480</v>
      </c>
      <c r="AC49" s="50">
        <v>1800</v>
      </c>
      <c r="AD49" s="50">
        <v>2832</v>
      </c>
      <c r="AE49" s="27" t="s">
        <v>67</v>
      </c>
      <c r="AF49" s="27" t="s">
        <v>68</v>
      </c>
      <c r="AG49" s="49" t="s">
        <v>480</v>
      </c>
      <c r="AH49" s="27" t="s">
        <v>495</v>
      </c>
      <c r="AI49" s="27" t="s">
        <v>481</v>
      </c>
      <c r="AJ49" s="51" t="s">
        <v>561</v>
      </c>
      <c r="AK49" s="52" t="s">
        <v>528</v>
      </c>
      <c r="AL49" s="52" t="s">
        <v>529</v>
      </c>
    </row>
    <row r="50" spans="1:38" x14ac:dyDescent="0.25">
      <c r="A50" s="23" t="s">
        <v>136</v>
      </c>
      <c r="B50">
        <v>9</v>
      </c>
      <c r="C50" s="44" t="str">
        <f t="shared" si="4"/>
        <v/>
      </c>
      <c r="D50" s="45">
        <f t="shared" si="5"/>
        <v>1800</v>
      </c>
      <c r="E50" s="45">
        <f t="shared" si="0"/>
        <v>2832</v>
      </c>
      <c r="F50" t="str">
        <f t="shared" si="6"/>
        <v>ID</v>
      </c>
      <c r="G50" t="str">
        <f t="shared" si="7"/>
        <v>12_ANALYTICS &amp; SALES PLATFORM</v>
      </c>
      <c r="H50" s="44" t="str">
        <f t="shared" si="8"/>
        <v/>
      </c>
      <c r="I50" t="str">
        <f t="shared" si="9"/>
        <v>OK</v>
      </c>
      <c r="J50" s="46" t="str">
        <f t="shared" si="1"/>
        <v>aries.jayson.molina@accenture.com</v>
      </c>
      <c r="K50" s="47" t="str">
        <f t="shared" si="2"/>
        <v>500+1000</v>
      </c>
      <c r="L50" s="47" t="str">
        <f t="shared" si="3"/>
        <v>320+640</v>
      </c>
      <c r="Z50" s="48" t="s">
        <v>38</v>
      </c>
      <c r="AA50" s="27">
        <v>9</v>
      </c>
      <c r="AB50" s="49" t="s">
        <v>480</v>
      </c>
      <c r="AC50" s="50">
        <v>1800</v>
      </c>
      <c r="AD50" s="50">
        <v>2832</v>
      </c>
      <c r="AE50" s="27" t="s">
        <v>34</v>
      </c>
      <c r="AF50" s="27" t="s">
        <v>39</v>
      </c>
      <c r="AG50" s="49" t="s">
        <v>480</v>
      </c>
      <c r="AH50" s="27" t="s">
        <v>562</v>
      </c>
      <c r="AI50" s="27" t="s">
        <v>541</v>
      </c>
      <c r="AJ50" s="51" t="s">
        <v>563</v>
      </c>
      <c r="AK50" s="52" t="s">
        <v>528</v>
      </c>
      <c r="AL50" s="52" t="s">
        <v>529</v>
      </c>
    </row>
    <row r="51" spans="1:38" x14ac:dyDescent="0.25">
      <c r="A51" s="23" t="s">
        <v>55</v>
      </c>
      <c r="B51">
        <v>9</v>
      </c>
      <c r="C51" s="44" t="str">
        <f t="shared" si="4"/>
        <v/>
      </c>
      <c r="D51" s="45">
        <f t="shared" si="5"/>
        <v>1800</v>
      </c>
      <c r="E51" s="45">
        <f t="shared" si="0"/>
        <v>2832</v>
      </c>
      <c r="F51" t="str">
        <f t="shared" si="6"/>
        <v>ID</v>
      </c>
      <c r="G51" t="str">
        <f t="shared" si="7"/>
        <v>01_BE A CLIENT OF UBS</v>
      </c>
      <c r="H51" s="44" t="str">
        <f t="shared" si="8"/>
        <v/>
      </c>
      <c r="I51" t="str">
        <f t="shared" si="9"/>
        <v>OK</v>
      </c>
      <c r="J51" s="46" t="str">
        <f t="shared" si="1"/>
        <v>allan.c.tan@accenture.com</v>
      </c>
      <c r="K51" s="47" t="str">
        <f t="shared" si="2"/>
        <v>500+1000</v>
      </c>
      <c r="L51" s="47" t="str">
        <f t="shared" si="3"/>
        <v>320+640</v>
      </c>
      <c r="N51">
        <f>320*15</f>
        <v>4800</v>
      </c>
      <c r="Z51" s="48" t="s">
        <v>365</v>
      </c>
      <c r="AA51" s="27">
        <v>9</v>
      </c>
      <c r="AB51" s="49" t="s">
        <v>480</v>
      </c>
      <c r="AC51" s="50">
        <v>1800</v>
      </c>
      <c r="AD51" s="50">
        <v>2832</v>
      </c>
      <c r="AE51" s="27" t="s">
        <v>67</v>
      </c>
      <c r="AF51" s="27" t="s">
        <v>68</v>
      </c>
      <c r="AG51" s="49" t="s">
        <v>480</v>
      </c>
      <c r="AH51" s="27" t="s">
        <v>495</v>
      </c>
      <c r="AI51" s="27" t="s">
        <v>481</v>
      </c>
      <c r="AJ51" s="51" t="s">
        <v>564</v>
      </c>
      <c r="AK51" s="52" t="s">
        <v>528</v>
      </c>
      <c r="AL51" s="52" t="s">
        <v>529</v>
      </c>
    </row>
    <row r="52" spans="1:38" x14ac:dyDescent="0.25">
      <c r="A52" s="23" t="s">
        <v>166</v>
      </c>
      <c r="B52">
        <v>9</v>
      </c>
      <c r="C52" s="44" t="str">
        <f t="shared" si="4"/>
        <v/>
      </c>
      <c r="D52" s="45">
        <f t="shared" si="5"/>
        <v>1800</v>
      </c>
      <c r="E52" s="45">
        <f t="shared" si="0"/>
        <v>2832</v>
      </c>
      <c r="F52" t="str">
        <f t="shared" si="6"/>
        <v>ID</v>
      </c>
      <c r="G52" t="str">
        <f t="shared" si="7"/>
        <v>11_TOUCHPOINT</v>
      </c>
      <c r="H52" s="44" t="str">
        <f t="shared" si="8"/>
        <v/>
      </c>
      <c r="I52" t="str">
        <f t="shared" si="9"/>
        <v>OK</v>
      </c>
      <c r="J52" s="46" t="str">
        <f t="shared" si="1"/>
        <v>ma.angelica.n.capuz@accenture.com</v>
      </c>
      <c r="K52" s="47" t="str">
        <f t="shared" si="2"/>
        <v>500+1000</v>
      </c>
      <c r="L52" s="47" t="str">
        <f t="shared" si="3"/>
        <v>320+640</v>
      </c>
      <c r="Z52" s="48" t="s">
        <v>148</v>
      </c>
      <c r="AA52" s="27">
        <v>9</v>
      </c>
      <c r="AB52" s="49" t="s">
        <v>480</v>
      </c>
      <c r="AC52" s="50">
        <v>1800</v>
      </c>
      <c r="AD52" s="50">
        <v>2832</v>
      </c>
      <c r="AE52" s="27" t="s">
        <v>67</v>
      </c>
      <c r="AF52" s="27" t="s">
        <v>68</v>
      </c>
      <c r="AG52" s="49" t="s">
        <v>480</v>
      </c>
      <c r="AH52" s="27" t="s">
        <v>495</v>
      </c>
      <c r="AI52" s="27" t="s">
        <v>481</v>
      </c>
      <c r="AJ52" s="51" t="s">
        <v>565</v>
      </c>
      <c r="AK52" s="52" t="s">
        <v>528</v>
      </c>
      <c r="AL52" s="52" t="s">
        <v>529</v>
      </c>
    </row>
    <row r="53" spans="1:38" x14ac:dyDescent="0.25">
      <c r="A53" s="23" t="s">
        <v>140</v>
      </c>
      <c r="B53">
        <v>9</v>
      </c>
      <c r="C53" s="44" t="str">
        <f t="shared" si="4"/>
        <v/>
      </c>
      <c r="D53" s="45">
        <f t="shared" si="5"/>
        <v>1800</v>
      </c>
      <c r="E53" s="45">
        <f t="shared" si="0"/>
        <v>2832</v>
      </c>
      <c r="F53" t="str">
        <f t="shared" si="6"/>
        <v>IT PMO</v>
      </c>
      <c r="G53" t="str">
        <f t="shared" si="7"/>
        <v>COE INITIATIVE MANAGEMENT</v>
      </c>
      <c r="H53" s="44" t="str">
        <f t="shared" si="8"/>
        <v/>
      </c>
      <c r="I53" t="str">
        <f t="shared" si="9"/>
        <v>OK</v>
      </c>
      <c r="J53" s="46" t="str">
        <f t="shared" si="1"/>
        <v>meshiel.o.longos@accenture.com</v>
      </c>
      <c r="K53" s="47" t="str">
        <f t="shared" si="2"/>
        <v>500+1000</v>
      </c>
      <c r="L53" s="47" t="str">
        <f t="shared" si="3"/>
        <v>320+640</v>
      </c>
      <c r="Z53" s="48" t="s">
        <v>122</v>
      </c>
      <c r="AA53" s="27">
        <v>9</v>
      </c>
      <c r="AB53" s="49" t="s">
        <v>480</v>
      </c>
      <c r="AC53" s="50">
        <v>1800</v>
      </c>
      <c r="AD53" s="50">
        <v>2832</v>
      </c>
      <c r="AE53" s="27" t="s">
        <v>67</v>
      </c>
      <c r="AF53" s="27" t="s">
        <v>68</v>
      </c>
      <c r="AG53" s="49" t="s">
        <v>480</v>
      </c>
      <c r="AH53" s="27" t="s">
        <v>495</v>
      </c>
      <c r="AI53" s="27" t="s">
        <v>481</v>
      </c>
      <c r="AJ53" s="51" t="s">
        <v>566</v>
      </c>
      <c r="AK53" s="52" t="s">
        <v>528</v>
      </c>
      <c r="AL53" s="52" t="s">
        <v>529</v>
      </c>
    </row>
    <row r="54" spans="1:38" x14ac:dyDescent="0.25">
      <c r="A54" s="23" t="s">
        <v>254</v>
      </c>
      <c r="B54">
        <v>9</v>
      </c>
      <c r="C54" s="44" t="str">
        <f t="shared" si="4"/>
        <v/>
      </c>
      <c r="D54" s="45">
        <f t="shared" si="5"/>
        <v>1800</v>
      </c>
      <c r="E54" s="45">
        <f t="shared" si="0"/>
        <v>2832</v>
      </c>
      <c r="F54" t="str">
        <f t="shared" si="6"/>
        <v>IT PMO</v>
      </c>
      <c r="G54" t="str">
        <f t="shared" si="7"/>
        <v>COE INITIATIVE MANAGEMENT</v>
      </c>
      <c r="H54" s="44" t="str">
        <f t="shared" si="8"/>
        <v/>
      </c>
      <c r="I54" t="str">
        <f t="shared" si="9"/>
        <v>OK</v>
      </c>
      <c r="J54" s="46" t="str">
        <f t="shared" si="1"/>
        <v>angela.mae.campo@accenture.com</v>
      </c>
      <c r="K54" s="47" t="str">
        <f t="shared" si="2"/>
        <v>500+1000</v>
      </c>
      <c r="L54" s="47" t="str">
        <f t="shared" si="3"/>
        <v>320+640</v>
      </c>
      <c r="Z54" s="48" t="s">
        <v>369</v>
      </c>
      <c r="AA54" s="27">
        <v>9</v>
      </c>
      <c r="AB54" s="49" t="s">
        <v>480</v>
      </c>
      <c r="AC54" s="50">
        <v>1800</v>
      </c>
      <c r="AD54" s="50">
        <v>2832</v>
      </c>
      <c r="AE54" s="27" t="s">
        <v>67</v>
      </c>
      <c r="AF54" s="27" t="s">
        <v>68</v>
      </c>
      <c r="AG54" s="49" t="s">
        <v>480</v>
      </c>
      <c r="AH54" s="27" t="s">
        <v>495</v>
      </c>
      <c r="AI54" s="27" t="s">
        <v>481</v>
      </c>
      <c r="AJ54" s="51" t="s">
        <v>567</v>
      </c>
      <c r="AK54" s="52" t="s">
        <v>528</v>
      </c>
      <c r="AL54" s="52" t="s">
        <v>529</v>
      </c>
    </row>
    <row r="55" spans="1:38" x14ac:dyDescent="0.25">
      <c r="A55" s="23" t="s">
        <v>75</v>
      </c>
      <c r="B55">
        <v>9</v>
      </c>
      <c r="C55" s="44" t="str">
        <f t="shared" si="4"/>
        <v/>
      </c>
      <c r="D55" s="45">
        <f t="shared" si="5"/>
        <v>1800</v>
      </c>
      <c r="E55" s="45">
        <f t="shared" si="0"/>
        <v>2832</v>
      </c>
      <c r="F55" t="str">
        <f t="shared" si="6"/>
        <v>IT PMO</v>
      </c>
      <c r="G55" t="str">
        <f t="shared" si="7"/>
        <v>COE INITIATIVE MANAGEMENT</v>
      </c>
      <c r="H55" s="44" t="str">
        <f t="shared" si="8"/>
        <v/>
      </c>
      <c r="I55" t="str">
        <f t="shared" si="9"/>
        <v>OK</v>
      </c>
      <c r="J55" s="46" t="str">
        <f t="shared" si="1"/>
        <v>j.d.reyes@accenture.com</v>
      </c>
      <c r="K55" s="47" t="str">
        <f t="shared" si="2"/>
        <v>500+1000</v>
      </c>
      <c r="L55" s="47" t="str">
        <f t="shared" si="3"/>
        <v>320+640</v>
      </c>
      <c r="Z55" s="48" t="s">
        <v>71</v>
      </c>
      <c r="AA55" s="27">
        <v>9</v>
      </c>
      <c r="AB55" s="49" t="s">
        <v>478</v>
      </c>
      <c r="AC55" s="50">
        <v>0</v>
      </c>
      <c r="AD55" s="50">
        <v>0</v>
      </c>
      <c r="AE55" s="27" t="s">
        <v>67</v>
      </c>
      <c r="AF55" s="27" t="s">
        <v>68</v>
      </c>
      <c r="AG55" s="49" t="s">
        <v>480</v>
      </c>
      <c r="AH55" s="27" t="s">
        <v>495</v>
      </c>
      <c r="AI55" s="27" t="s">
        <v>481</v>
      </c>
      <c r="AJ55" s="51" t="s">
        <v>568</v>
      </c>
      <c r="AK55" s="52">
        <v>0</v>
      </c>
      <c r="AL55" s="52">
        <v>0</v>
      </c>
    </row>
    <row r="56" spans="1:38" x14ac:dyDescent="0.25">
      <c r="A56" s="23" t="s">
        <v>234</v>
      </c>
      <c r="B56">
        <v>9</v>
      </c>
      <c r="C56" s="44" t="str">
        <f t="shared" si="4"/>
        <v/>
      </c>
      <c r="D56" s="45">
        <f t="shared" si="5"/>
        <v>1800</v>
      </c>
      <c r="E56" s="45">
        <f t="shared" si="0"/>
        <v>2832</v>
      </c>
      <c r="F56" t="str">
        <f t="shared" si="6"/>
        <v>ID</v>
      </c>
      <c r="G56" t="str">
        <f t="shared" si="7"/>
        <v>01_BE A CLIENT OF UBS</v>
      </c>
      <c r="H56" s="44" t="str">
        <f t="shared" si="8"/>
        <v/>
      </c>
      <c r="I56" t="str">
        <f t="shared" si="9"/>
        <v>OK</v>
      </c>
      <c r="J56" s="46" t="str">
        <f t="shared" si="1"/>
        <v>alener-joe.s.sotelo@accenture.com</v>
      </c>
      <c r="K56" s="47" t="str">
        <f t="shared" si="2"/>
        <v>500+1000</v>
      </c>
      <c r="L56" s="47" t="str">
        <f t="shared" si="3"/>
        <v>320+640</v>
      </c>
      <c r="N56">
        <v>1920</v>
      </c>
      <c r="Z56" s="48" t="s">
        <v>271</v>
      </c>
      <c r="AA56" s="27">
        <v>9</v>
      </c>
      <c r="AB56" s="49" t="s">
        <v>480</v>
      </c>
      <c r="AC56" s="50">
        <v>1800</v>
      </c>
      <c r="AD56" s="50">
        <v>2832</v>
      </c>
      <c r="AE56" s="27" t="s">
        <v>34</v>
      </c>
      <c r="AF56" s="27" t="s">
        <v>47</v>
      </c>
      <c r="AG56" s="49" t="s">
        <v>480</v>
      </c>
      <c r="AH56" s="27" t="s">
        <v>481</v>
      </c>
      <c r="AI56" s="27" t="s">
        <v>481</v>
      </c>
      <c r="AJ56" s="51" t="s">
        <v>569</v>
      </c>
      <c r="AK56" s="52" t="s">
        <v>528</v>
      </c>
      <c r="AL56" s="52" t="s">
        <v>529</v>
      </c>
    </row>
    <row r="57" spans="1:38" x14ac:dyDescent="0.25">
      <c r="A57" s="23" t="s">
        <v>96</v>
      </c>
      <c r="B57">
        <v>9</v>
      </c>
      <c r="C57" s="44" t="str">
        <f t="shared" si="4"/>
        <v/>
      </c>
      <c r="D57" s="45">
        <f t="shared" si="5"/>
        <v>1800</v>
      </c>
      <c r="E57" s="45">
        <f t="shared" si="0"/>
        <v>2832</v>
      </c>
      <c r="F57" t="str">
        <f t="shared" si="6"/>
        <v>ID</v>
      </c>
      <c r="G57" t="str">
        <f t="shared" si="7"/>
        <v>01_BE A CLIENT OF UBS</v>
      </c>
      <c r="H57" s="44" t="str">
        <f t="shared" si="8"/>
        <v/>
      </c>
      <c r="I57" t="str">
        <f t="shared" si="9"/>
        <v>OK</v>
      </c>
      <c r="J57" s="46" t="str">
        <f t="shared" si="1"/>
        <v>j.l.baldono.jr@accenture.com</v>
      </c>
      <c r="K57" s="47" t="str">
        <f t="shared" si="2"/>
        <v>500+1000</v>
      </c>
      <c r="L57" s="47" t="str">
        <f t="shared" si="3"/>
        <v>320+640</v>
      </c>
      <c r="Z57" s="48" t="s">
        <v>75</v>
      </c>
      <c r="AA57" s="27">
        <v>9</v>
      </c>
      <c r="AB57" s="49" t="s">
        <v>480</v>
      </c>
      <c r="AC57" s="50">
        <v>1800</v>
      </c>
      <c r="AD57" s="50">
        <v>2832</v>
      </c>
      <c r="AE57" s="27" t="s">
        <v>67</v>
      </c>
      <c r="AF57" s="27" t="s">
        <v>68</v>
      </c>
      <c r="AG57" s="49" t="s">
        <v>480</v>
      </c>
      <c r="AH57" s="27" t="s">
        <v>495</v>
      </c>
      <c r="AI57" s="27" t="s">
        <v>481</v>
      </c>
      <c r="AJ57" s="51" t="s">
        <v>570</v>
      </c>
      <c r="AK57" s="52" t="s">
        <v>528</v>
      </c>
      <c r="AL57" s="52" t="s">
        <v>529</v>
      </c>
    </row>
    <row r="58" spans="1:38" x14ac:dyDescent="0.25">
      <c r="A58" s="23" t="s">
        <v>117</v>
      </c>
      <c r="B58" s="53">
        <v>9</v>
      </c>
      <c r="C58" s="44" t="str">
        <f t="shared" si="4"/>
        <v/>
      </c>
      <c r="D58" s="45">
        <f t="shared" si="5"/>
        <v>1800</v>
      </c>
      <c r="E58" s="45">
        <f t="shared" si="0"/>
        <v>2832</v>
      </c>
      <c r="F58" t="str">
        <f t="shared" si="6"/>
        <v>ID</v>
      </c>
      <c r="G58" t="str">
        <f t="shared" si="7"/>
        <v>04_TRADE AND TRANSFER ASSETS 2</v>
      </c>
      <c r="H58" s="44" t="str">
        <f t="shared" si="8"/>
        <v/>
      </c>
      <c r="I58" t="str">
        <f t="shared" si="9"/>
        <v>9 RTO</v>
      </c>
      <c r="J58" s="46" t="str">
        <f t="shared" si="1"/>
        <v>yvette.d.jeremias@accenture.com</v>
      </c>
      <c r="K58" s="47" t="str">
        <f t="shared" si="2"/>
        <v>500+1000</v>
      </c>
      <c r="L58" s="47" t="str">
        <f t="shared" si="3"/>
        <v>320+640</v>
      </c>
      <c r="Z58" s="48" t="s">
        <v>283</v>
      </c>
      <c r="AA58" s="27">
        <v>9</v>
      </c>
      <c r="AB58" s="49" t="s">
        <v>480</v>
      </c>
      <c r="AC58" s="50">
        <v>1800</v>
      </c>
      <c r="AD58" s="50">
        <v>2832</v>
      </c>
      <c r="AE58" s="27" t="s">
        <v>67</v>
      </c>
      <c r="AF58" s="27" t="s">
        <v>68</v>
      </c>
      <c r="AG58" s="49" t="s">
        <v>480</v>
      </c>
      <c r="AH58" s="27" t="s">
        <v>495</v>
      </c>
      <c r="AI58" s="27" t="s">
        <v>481</v>
      </c>
      <c r="AJ58" s="51" t="s">
        <v>571</v>
      </c>
      <c r="AK58" s="52" t="s">
        <v>528</v>
      </c>
      <c r="AL58" s="52" t="s">
        <v>529</v>
      </c>
    </row>
    <row r="59" spans="1:38" x14ac:dyDescent="0.25">
      <c r="A59" s="23" t="s">
        <v>92</v>
      </c>
      <c r="B59" s="53">
        <v>9</v>
      </c>
      <c r="C59" s="44" t="str">
        <f t="shared" si="4"/>
        <v/>
      </c>
      <c r="D59" s="45">
        <f t="shared" si="5"/>
        <v>1800</v>
      </c>
      <c r="E59" s="45">
        <f t="shared" si="0"/>
        <v>2832</v>
      </c>
      <c r="F59" t="str">
        <f t="shared" si="6"/>
        <v>ID</v>
      </c>
      <c r="G59" t="str">
        <f t="shared" si="7"/>
        <v>04_TRADE AND TRANSFER ASSETS 2</v>
      </c>
      <c r="H59" s="44" t="str">
        <f t="shared" si="8"/>
        <v/>
      </c>
      <c r="I59" t="str">
        <f t="shared" si="9"/>
        <v>9 RTO</v>
      </c>
      <c r="J59" s="46" t="str">
        <f t="shared" si="1"/>
        <v>pamela.de.castro@accenture.com</v>
      </c>
      <c r="K59" s="47" t="str">
        <f t="shared" si="2"/>
        <v>500+1000</v>
      </c>
      <c r="L59" s="47" t="str">
        <f t="shared" si="3"/>
        <v>320+640</v>
      </c>
      <c r="Z59" s="48" t="s">
        <v>136</v>
      </c>
      <c r="AA59" s="27">
        <v>9</v>
      </c>
      <c r="AB59" s="49" t="s">
        <v>480</v>
      </c>
      <c r="AC59" s="50">
        <v>1800</v>
      </c>
      <c r="AD59" s="50">
        <v>2832</v>
      </c>
      <c r="AE59" s="27" t="s">
        <v>34</v>
      </c>
      <c r="AF59" s="27" t="s">
        <v>47</v>
      </c>
      <c r="AG59" s="49" t="s">
        <v>480</v>
      </c>
      <c r="AH59" s="27" t="s">
        <v>481</v>
      </c>
      <c r="AI59" s="27" t="s">
        <v>481</v>
      </c>
      <c r="AJ59" s="51" t="s">
        <v>572</v>
      </c>
      <c r="AK59" s="52" t="s">
        <v>528</v>
      </c>
      <c r="AL59" s="52" t="s">
        <v>529</v>
      </c>
    </row>
    <row r="60" spans="1:38" ht="128.25" x14ac:dyDescent="0.25">
      <c r="A60" s="23" t="s">
        <v>182</v>
      </c>
      <c r="B60" s="53">
        <v>9</v>
      </c>
      <c r="C60" s="44" t="str">
        <f t="shared" si="4"/>
        <v/>
      </c>
      <c r="D60" s="45">
        <f t="shared" si="5"/>
        <v>1800</v>
      </c>
      <c r="E60" s="45">
        <f t="shared" si="0"/>
        <v>2832</v>
      </c>
      <c r="F60" t="str">
        <f t="shared" si="6"/>
        <v>FT</v>
      </c>
      <c r="G60" t="str">
        <f t="shared" si="7"/>
        <v>01_BE A CLIENT OF UBS</v>
      </c>
      <c r="H60" s="44" t="str">
        <f t="shared" si="8"/>
        <v/>
      </c>
      <c r="I60" t="str">
        <f t="shared" si="9"/>
        <v>9 RTO</v>
      </c>
      <c r="J60" s="46" t="str">
        <f t="shared" si="1"/>
        <v>jeffrey.roy.m.lee@accenture.com</v>
      </c>
      <c r="K60" s="47" t="str">
        <f t="shared" si="2"/>
        <v>500+1000</v>
      </c>
      <c r="L60" s="47" t="str">
        <f t="shared" si="3"/>
        <v>320+640</v>
      </c>
      <c r="Z60" s="48" t="s">
        <v>128</v>
      </c>
      <c r="AA60" s="27">
        <v>9</v>
      </c>
      <c r="AB60" s="49" t="s">
        <v>480</v>
      </c>
      <c r="AC60" s="50">
        <v>1800</v>
      </c>
      <c r="AD60" s="50">
        <v>2832</v>
      </c>
      <c r="AE60" s="27" t="s">
        <v>34</v>
      </c>
      <c r="AF60" s="27" t="s">
        <v>35</v>
      </c>
      <c r="AG60" s="49" t="s">
        <v>480</v>
      </c>
      <c r="AH60" s="54" t="s">
        <v>573</v>
      </c>
      <c r="AI60" s="54" t="s">
        <v>481</v>
      </c>
      <c r="AJ60" s="51" t="s">
        <v>574</v>
      </c>
      <c r="AK60" s="52" t="s">
        <v>528</v>
      </c>
      <c r="AL60" s="52" t="s">
        <v>529</v>
      </c>
    </row>
    <row r="61" spans="1:38" x14ac:dyDescent="0.25">
      <c r="A61" s="23" t="s">
        <v>365</v>
      </c>
      <c r="B61">
        <v>9</v>
      </c>
      <c r="C61" s="44" t="str">
        <f t="shared" si="4"/>
        <v/>
      </c>
      <c r="D61" s="45">
        <f t="shared" si="5"/>
        <v>1800</v>
      </c>
      <c r="E61" s="45">
        <f t="shared" si="0"/>
        <v>2832</v>
      </c>
      <c r="F61" t="str">
        <f t="shared" si="6"/>
        <v>IT PMO</v>
      </c>
      <c r="G61" t="str">
        <f t="shared" si="7"/>
        <v>COE INITIATIVE MANAGEMENT</v>
      </c>
      <c r="H61" s="44" t="str">
        <f t="shared" si="8"/>
        <v/>
      </c>
      <c r="I61" t="str">
        <f t="shared" si="9"/>
        <v>OK</v>
      </c>
      <c r="J61" s="46" t="str">
        <f t="shared" si="1"/>
        <v>bernadeth.t.edos@accenture.com</v>
      </c>
      <c r="K61" s="47" t="str">
        <f t="shared" si="2"/>
        <v>500+1000</v>
      </c>
      <c r="L61" s="47" t="str">
        <f t="shared" si="3"/>
        <v>320+640</v>
      </c>
      <c r="Z61" s="48" t="s">
        <v>254</v>
      </c>
      <c r="AA61" s="27">
        <v>9</v>
      </c>
      <c r="AB61" s="49" t="s">
        <v>480</v>
      </c>
      <c r="AC61" s="50">
        <v>1800</v>
      </c>
      <c r="AD61" s="50">
        <v>2832</v>
      </c>
      <c r="AE61" s="27" t="s">
        <v>67</v>
      </c>
      <c r="AF61" s="27" t="s">
        <v>68</v>
      </c>
      <c r="AG61" s="49" t="s">
        <v>480</v>
      </c>
      <c r="AH61" s="27" t="s">
        <v>495</v>
      </c>
      <c r="AI61" s="27" t="s">
        <v>481</v>
      </c>
      <c r="AJ61" s="51" t="s">
        <v>575</v>
      </c>
      <c r="AK61" s="52" t="s">
        <v>528</v>
      </c>
      <c r="AL61" s="52" t="s">
        <v>529</v>
      </c>
    </row>
    <row r="62" spans="1:38" x14ac:dyDescent="0.25">
      <c r="A62" s="23" t="s">
        <v>260</v>
      </c>
      <c r="B62">
        <v>9</v>
      </c>
      <c r="C62" s="44" t="str">
        <f t="shared" si="4"/>
        <v/>
      </c>
      <c r="D62" s="45">
        <f t="shared" si="5"/>
        <v>1800</v>
      </c>
      <c r="E62" s="45">
        <f t="shared" si="0"/>
        <v>2832</v>
      </c>
      <c r="F62" t="str">
        <f t="shared" si="6"/>
        <v>IT PMO</v>
      </c>
      <c r="G62" t="str">
        <f t="shared" si="7"/>
        <v>COE INITIATIVE MANAGEMENT</v>
      </c>
      <c r="H62" s="44" t="str">
        <f t="shared" si="8"/>
        <v/>
      </c>
      <c r="I62" t="str">
        <f t="shared" si="9"/>
        <v>OK</v>
      </c>
      <c r="J62" s="46" t="str">
        <f t="shared" si="1"/>
        <v>mary-grace.kasilag@accenture.com</v>
      </c>
      <c r="K62" s="47" t="str">
        <f t="shared" si="2"/>
        <v>500+1000</v>
      </c>
      <c r="L62" s="47" t="str">
        <f t="shared" si="3"/>
        <v>320+640</v>
      </c>
      <c r="Z62" s="48" t="s">
        <v>88</v>
      </c>
      <c r="AA62" s="27">
        <v>9</v>
      </c>
      <c r="AB62" s="49" t="s">
        <v>480</v>
      </c>
      <c r="AC62" s="50">
        <v>1800</v>
      </c>
      <c r="AD62" s="50">
        <v>2832</v>
      </c>
      <c r="AE62" s="27" t="s">
        <v>34</v>
      </c>
      <c r="AF62" s="27" t="s">
        <v>39</v>
      </c>
      <c r="AG62" s="49" t="s">
        <v>480</v>
      </c>
      <c r="AH62" s="27" t="s">
        <v>552</v>
      </c>
      <c r="AI62" s="27" t="s">
        <v>553</v>
      </c>
      <c r="AJ62" s="51" t="s">
        <v>576</v>
      </c>
      <c r="AK62" s="52" t="s">
        <v>528</v>
      </c>
      <c r="AL62" s="52" t="s">
        <v>529</v>
      </c>
    </row>
    <row r="63" spans="1:38" x14ac:dyDescent="0.25">
      <c r="A63" s="23" t="s">
        <v>283</v>
      </c>
      <c r="B63">
        <v>9</v>
      </c>
      <c r="C63" s="44" t="str">
        <f t="shared" si="4"/>
        <v/>
      </c>
      <c r="D63" s="45">
        <f t="shared" si="5"/>
        <v>1800</v>
      </c>
      <c r="E63" s="45">
        <f t="shared" si="0"/>
        <v>2832</v>
      </c>
      <c r="F63" t="str">
        <f t="shared" si="6"/>
        <v>IT PMO</v>
      </c>
      <c r="G63" t="str">
        <f t="shared" si="7"/>
        <v>COE INITIATIVE MANAGEMENT</v>
      </c>
      <c r="H63" s="44" t="str">
        <f t="shared" si="8"/>
        <v/>
      </c>
      <c r="I63" t="str">
        <f t="shared" si="9"/>
        <v>OK</v>
      </c>
      <c r="J63" s="46" t="str">
        <f t="shared" si="1"/>
        <v>marjo.g.saldajeno@accenture.com</v>
      </c>
      <c r="K63" s="47" t="str">
        <f t="shared" si="2"/>
        <v>500+1000</v>
      </c>
      <c r="L63" s="47" t="str">
        <f t="shared" si="3"/>
        <v>320+640</v>
      </c>
      <c r="Z63" s="48" t="s">
        <v>96</v>
      </c>
      <c r="AA63" s="27">
        <v>9</v>
      </c>
      <c r="AB63" s="49" t="s">
        <v>480</v>
      </c>
      <c r="AC63" s="50">
        <v>1800</v>
      </c>
      <c r="AD63" s="50">
        <v>2832</v>
      </c>
      <c r="AE63" s="27" t="s">
        <v>34</v>
      </c>
      <c r="AF63" s="27" t="s">
        <v>35</v>
      </c>
      <c r="AG63" s="49" t="s">
        <v>480</v>
      </c>
      <c r="AH63" s="27" t="s">
        <v>501</v>
      </c>
      <c r="AI63" s="27" t="s">
        <v>481</v>
      </c>
      <c r="AJ63" s="51" t="s">
        <v>577</v>
      </c>
      <c r="AK63" s="52" t="s">
        <v>528</v>
      </c>
      <c r="AL63" s="52" t="s">
        <v>529</v>
      </c>
    </row>
    <row r="64" spans="1:38" x14ac:dyDescent="0.25">
      <c r="A64" s="23" t="s">
        <v>145</v>
      </c>
      <c r="B64">
        <v>8</v>
      </c>
      <c r="C64" s="44" t="str">
        <f t="shared" si="4"/>
        <v/>
      </c>
      <c r="D64" s="45">
        <f t="shared" si="5"/>
        <v>1600</v>
      </c>
      <c r="E64" s="45">
        <f t="shared" si="0"/>
        <v>1888</v>
      </c>
      <c r="F64" t="str">
        <f t="shared" si="6"/>
        <v>ID</v>
      </c>
      <c r="G64" t="str">
        <f t="shared" si="7"/>
        <v>01_BE A CLIENT OF UBS</v>
      </c>
      <c r="H64" s="44" t="str">
        <f t="shared" si="8"/>
        <v/>
      </c>
      <c r="I64" t="str">
        <f t="shared" si="9"/>
        <v>OK</v>
      </c>
      <c r="J64" s="46" t="str">
        <f t="shared" si="1"/>
        <v>jann.strauss.hulleza@accenture.com</v>
      </c>
      <c r="K64" s="47">
        <f t="shared" si="2"/>
        <v>1000</v>
      </c>
      <c r="L64" s="47">
        <f t="shared" si="3"/>
        <v>640</v>
      </c>
      <c r="Z64" s="48" t="s">
        <v>160</v>
      </c>
      <c r="AA64" s="27">
        <v>9</v>
      </c>
      <c r="AB64" s="49" t="s">
        <v>480</v>
      </c>
      <c r="AC64" s="50">
        <v>1800</v>
      </c>
      <c r="AD64" s="50">
        <v>2832</v>
      </c>
      <c r="AE64" s="27" t="s">
        <v>49</v>
      </c>
      <c r="AF64" s="27" t="s">
        <v>158</v>
      </c>
      <c r="AG64" s="49" t="s">
        <v>480</v>
      </c>
      <c r="AH64" s="27" t="s">
        <v>481</v>
      </c>
      <c r="AI64" s="27" t="s">
        <v>481</v>
      </c>
      <c r="AJ64" s="51" t="s">
        <v>578</v>
      </c>
      <c r="AK64" s="52" t="s">
        <v>528</v>
      </c>
      <c r="AL64" s="52" t="s">
        <v>529</v>
      </c>
    </row>
    <row r="65" spans="1:38" x14ac:dyDescent="0.25">
      <c r="A65" s="23" t="s">
        <v>134</v>
      </c>
      <c r="B65">
        <v>8</v>
      </c>
      <c r="C65" s="44" t="str">
        <f t="shared" si="4"/>
        <v/>
      </c>
      <c r="D65" s="45">
        <f t="shared" si="5"/>
        <v>1600</v>
      </c>
      <c r="E65" s="45">
        <f t="shared" si="0"/>
        <v>1888</v>
      </c>
      <c r="F65" t="str">
        <f t="shared" si="6"/>
        <v>ID</v>
      </c>
      <c r="G65" t="str">
        <f t="shared" si="7"/>
        <v>01_BE A CLIENT OF UBS</v>
      </c>
      <c r="H65" s="44" t="str">
        <f t="shared" si="8"/>
        <v/>
      </c>
      <c r="I65" t="str">
        <f t="shared" si="9"/>
        <v>OK</v>
      </c>
      <c r="J65" s="46" t="str">
        <f t="shared" si="1"/>
        <v>michael.a.valencia@accenture.com</v>
      </c>
      <c r="K65" s="47">
        <f t="shared" si="2"/>
        <v>1000</v>
      </c>
      <c r="L65" s="47">
        <f t="shared" si="3"/>
        <v>640</v>
      </c>
      <c r="Z65" s="48" t="s">
        <v>40</v>
      </c>
      <c r="AA65" s="27">
        <v>9</v>
      </c>
      <c r="AB65" s="49" t="s">
        <v>480</v>
      </c>
      <c r="AC65" s="50">
        <v>1800</v>
      </c>
      <c r="AD65" s="50">
        <v>2832</v>
      </c>
      <c r="AE65" s="27" t="s">
        <v>37</v>
      </c>
      <c r="AF65" s="27" t="s">
        <v>35</v>
      </c>
      <c r="AG65" s="49" t="s">
        <v>480</v>
      </c>
      <c r="AH65" s="27" t="s">
        <v>481</v>
      </c>
      <c r="AI65" s="27" t="s">
        <v>481</v>
      </c>
      <c r="AJ65" s="51" t="s">
        <v>579</v>
      </c>
      <c r="AK65" s="52" t="s">
        <v>528</v>
      </c>
      <c r="AL65" s="52" t="s">
        <v>529</v>
      </c>
    </row>
    <row r="66" spans="1:38" x14ac:dyDescent="0.25">
      <c r="A66" s="23" t="s">
        <v>315</v>
      </c>
      <c r="B66">
        <v>8</v>
      </c>
      <c r="C66" s="44" t="str">
        <f t="shared" si="4"/>
        <v/>
      </c>
      <c r="D66" s="45">
        <f t="shared" si="5"/>
        <v>1600</v>
      </c>
      <c r="E66" s="45">
        <f t="shared" si="0"/>
        <v>1888</v>
      </c>
      <c r="F66" t="str">
        <f t="shared" si="6"/>
        <v>IT PMO</v>
      </c>
      <c r="G66" t="str">
        <f t="shared" si="7"/>
        <v>COE INITIATIVE MANAGEMENT</v>
      </c>
      <c r="H66" s="44" t="str">
        <f t="shared" si="8"/>
        <v/>
      </c>
      <c r="I66" t="str">
        <f t="shared" si="9"/>
        <v>OK</v>
      </c>
      <c r="J66" s="46" t="str">
        <f t="shared" si="1"/>
        <v>ray.l.saldua@accenture.com</v>
      </c>
      <c r="K66" s="47">
        <f t="shared" si="2"/>
        <v>1000</v>
      </c>
      <c r="L66" s="47">
        <f t="shared" si="3"/>
        <v>640</v>
      </c>
      <c r="Z66" s="48" t="s">
        <v>239</v>
      </c>
      <c r="AA66" s="27">
        <v>9</v>
      </c>
      <c r="AB66" s="49" t="s">
        <v>480</v>
      </c>
      <c r="AC66" s="50">
        <v>1800</v>
      </c>
      <c r="AD66" s="50">
        <v>2832</v>
      </c>
      <c r="AE66" s="27" t="s">
        <v>67</v>
      </c>
      <c r="AF66" s="27" t="s">
        <v>68</v>
      </c>
      <c r="AG66" s="49" t="s">
        <v>480</v>
      </c>
      <c r="AH66" s="27" t="s">
        <v>495</v>
      </c>
      <c r="AI66" s="27" t="s">
        <v>481</v>
      </c>
      <c r="AJ66" s="51" t="s">
        <v>580</v>
      </c>
      <c r="AK66" s="52" t="s">
        <v>528</v>
      </c>
      <c r="AL66" s="52" t="s">
        <v>529</v>
      </c>
    </row>
    <row r="67" spans="1:38" x14ac:dyDescent="0.25">
      <c r="A67" s="23" t="s">
        <v>262</v>
      </c>
      <c r="B67">
        <v>8</v>
      </c>
      <c r="C67" s="44" t="str">
        <f t="shared" si="4"/>
        <v/>
      </c>
      <c r="D67" s="45">
        <f t="shared" si="5"/>
        <v>1600</v>
      </c>
      <c r="E67" s="45">
        <f t="shared" si="0"/>
        <v>1888</v>
      </c>
      <c r="F67" t="str">
        <f t="shared" si="6"/>
        <v>ID</v>
      </c>
      <c r="G67" t="str">
        <f t="shared" si="7"/>
        <v>01_BE A CLIENT OF UBS</v>
      </c>
      <c r="H67" s="44" t="str">
        <f t="shared" si="8"/>
        <v>Yes</v>
      </c>
      <c r="I67" t="str">
        <f t="shared" si="9"/>
        <v>OK</v>
      </c>
      <c r="J67" s="46" t="str">
        <f t="shared" si="1"/>
        <v>julius.mc.g.valdezco@accenture.com</v>
      </c>
      <c r="K67" s="47" t="str">
        <f t="shared" si="2"/>
        <v>to award later</v>
      </c>
      <c r="L67" s="47" t="str">
        <f t="shared" si="3"/>
        <v>to award later</v>
      </c>
      <c r="Z67" s="48" t="s">
        <v>124</v>
      </c>
      <c r="AA67" s="27">
        <v>8</v>
      </c>
      <c r="AB67" s="49" t="s">
        <v>480</v>
      </c>
      <c r="AC67" s="50">
        <v>1600</v>
      </c>
      <c r="AD67" s="50">
        <v>1888</v>
      </c>
      <c r="AE67" s="27" t="s">
        <v>34</v>
      </c>
      <c r="AF67" s="27" t="s">
        <v>35</v>
      </c>
      <c r="AG67" s="49" t="s">
        <v>480</v>
      </c>
      <c r="AH67" s="27" t="s">
        <v>501</v>
      </c>
      <c r="AI67" s="27" t="s">
        <v>481</v>
      </c>
      <c r="AJ67" s="51" t="s">
        <v>581</v>
      </c>
      <c r="AK67" s="52">
        <v>1000</v>
      </c>
      <c r="AL67" s="52">
        <v>640</v>
      </c>
    </row>
    <row r="68" spans="1:38" x14ac:dyDescent="0.25">
      <c r="A68" s="23" t="s">
        <v>112</v>
      </c>
      <c r="B68">
        <v>8</v>
      </c>
      <c r="C68" s="44" t="str">
        <f t="shared" si="4"/>
        <v/>
      </c>
      <c r="D68" s="45">
        <f t="shared" si="5"/>
        <v>1600</v>
      </c>
      <c r="E68" s="45">
        <f t="shared" si="0"/>
        <v>1888</v>
      </c>
      <c r="F68" t="str">
        <f t="shared" si="6"/>
        <v>ID</v>
      </c>
      <c r="G68" t="str">
        <f t="shared" si="7"/>
        <v>04_TRADE AND TRANSFER ASSETS 2</v>
      </c>
      <c r="H68" s="44" t="str">
        <f t="shared" si="8"/>
        <v/>
      </c>
      <c r="I68" t="str">
        <f t="shared" si="9"/>
        <v>OK</v>
      </c>
      <c r="J68" s="46" t="str">
        <f t="shared" si="1"/>
        <v>juan.c.u.castillo@accenture.com</v>
      </c>
      <c r="K68" s="47">
        <f t="shared" si="2"/>
        <v>1000</v>
      </c>
      <c r="L68" s="47">
        <f t="shared" si="3"/>
        <v>640</v>
      </c>
      <c r="Z68" s="48" t="s">
        <v>270</v>
      </c>
      <c r="AA68" s="27">
        <v>8</v>
      </c>
      <c r="AB68" s="49" t="s">
        <v>480</v>
      </c>
      <c r="AC68" s="50">
        <v>1600</v>
      </c>
      <c r="AD68" s="50">
        <v>1888</v>
      </c>
      <c r="AE68" s="27" t="s">
        <v>34</v>
      </c>
      <c r="AF68" s="27" t="s">
        <v>35</v>
      </c>
      <c r="AG68" s="49" t="s">
        <v>480</v>
      </c>
      <c r="AH68" s="27" t="s">
        <v>501</v>
      </c>
      <c r="AI68" s="27" t="s">
        <v>481</v>
      </c>
      <c r="AJ68" s="51" t="s">
        <v>582</v>
      </c>
      <c r="AK68" s="52">
        <v>1000</v>
      </c>
      <c r="AL68" s="52">
        <v>640</v>
      </c>
    </row>
    <row r="69" spans="1:38" x14ac:dyDescent="0.25">
      <c r="A69" s="23" t="s">
        <v>214</v>
      </c>
      <c r="B69" s="53">
        <v>8</v>
      </c>
      <c r="C69" s="44" t="str">
        <f t="shared" si="4"/>
        <v/>
      </c>
      <c r="D69" s="45">
        <f t="shared" si="5"/>
        <v>1600</v>
      </c>
      <c r="E69" s="45">
        <f t="shared" si="0"/>
        <v>1888</v>
      </c>
      <c r="F69" t="str">
        <f t="shared" si="6"/>
        <v>ID</v>
      </c>
      <c r="G69" t="str">
        <f t="shared" si="7"/>
        <v>05_PAY &amp; MANAGE LIQUIDITY</v>
      </c>
      <c r="H69" s="44" t="str">
        <f t="shared" si="8"/>
        <v/>
      </c>
      <c r="I69" t="str">
        <f t="shared" si="9"/>
        <v>8 RTO</v>
      </c>
      <c r="J69" s="46" t="str">
        <f t="shared" si="1"/>
        <v>peewee.b.wee@accenture.com</v>
      </c>
      <c r="K69" s="47">
        <f t="shared" si="2"/>
        <v>1000</v>
      </c>
      <c r="L69" s="47">
        <f t="shared" si="3"/>
        <v>640</v>
      </c>
      <c r="Z69" s="48" t="s">
        <v>262</v>
      </c>
      <c r="AA69" s="27">
        <v>8</v>
      </c>
      <c r="AB69" s="49" t="s">
        <v>480</v>
      </c>
      <c r="AC69" s="50">
        <v>1600</v>
      </c>
      <c r="AD69" s="50">
        <v>1888</v>
      </c>
      <c r="AE69" s="27" t="s">
        <v>34</v>
      </c>
      <c r="AF69" s="27" t="s">
        <v>35</v>
      </c>
      <c r="AG69" s="49" t="s">
        <v>478</v>
      </c>
      <c r="AH69" s="27" t="s">
        <v>501</v>
      </c>
      <c r="AI69" s="27" t="s">
        <v>481</v>
      </c>
      <c r="AJ69" s="51" t="s">
        <v>583</v>
      </c>
      <c r="AK69" s="52" t="s">
        <v>584</v>
      </c>
      <c r="AL69" s="52" t="s">
        <v>584</v>
      </c>
    </row>
    <row r="70" spans="1:38" x14ac:dyDescent="0.25">
      <c r="A70" s="23" t="s">
        <v>130</v>
      </c>
      <c r="B70" s="53">
        <v>8</v>
      </c>
      <c r="C70" s="44" t="str">
        <f t="shared" si="4"/>
        <v/>
      </c>
      <c r="D70" s="45">
        <f t="shared" si="5"/>
        <v>1600</v>
      </c>
      <c r="E70" s="45">
        <f t="shared" si="0"/>
        <v>1888</v>
      </c>
      <c r="F70" t="str">
        <f t="shared" si="6"/>
        <v>ID</v>
      </c>
      <c r="G70" t="str">
        <f t="shared" si="7"/>
        <v>05_PAY &amp; MANAGE LIQUIDITY</v>
      </c>
      <c r="H70" s="44" t="str">
        <f t="shared" si="8"/>
        <v/>
      </c>
      <c r="I70" t="str">
        <f t="shared" si="9"/>
        <v>8 RTO</v>
      </c>
      <c r="J70" s="46" t="str">
        <f t="shared" si="1"/>
        <v>dheya.kristalyn.lat@accenture.com</v>
      </c>
      <c r="K70" s="47">
        <f t="shared" si="2"/>
        <v>1000</v>
      </c>
      <c r="L70" s="47">
        <f t="shared" si="3"/>
        <v>640</v>
      </c>
      <c r="N70">
        <f>640*18</f>
        <v>11520</v>
      </c>
      <c r="Z70" s="48" t="s">
        <v>225</v>
      </c>
      <c r="AA70" s="27">
        <v>8</v>
      </c>
      <c r="AB70" s="49" t="s">
        <v>480</v>
      </c>
      <c r="AC70" s="50">
        <v>1600</v>
      </c>
      <c r="AD70" s="50">
        <v>1888</v>
      </c>
      <c r="AE70" s="27" t="s">
        <v>34</v>
      </c>
      <c r="AF70" s="27" t="s">
        <v>35</v>
      </c>
      <c r="AG70" s="49" t="s">
        <v>480</v>
      </c>
      <c r="AH70" s="27" t="s">
        <v>501</v>
      </c>
      <c r="AI70" s="27" t="s">
        <v>481</v>
      </c>
      <c r="AJ70" s="51" t="s">
        <v>585</v>
      </c>
      <c r="AK70" s="52">
        <v>1000</v>
      </c>
      <c r="AL70" s="52">
        <v>640</v>
      </c>
    </row>
    <row r="71" spans="1:38" x14ac:dyDescent="0.25">
      <c r="A71" s="23" t="s">
        <v>83</v>
      </c>
      <c r="B71">
        <v>8</v>
      </c>
      <c r="C71" s="44" t="str">
        <f t="shared" si="4"/>
        <v/>
      </c>
      <c r="D71" s="45">
        <f t="shared" si="5"/>
        <v>1600</v>
      </c>
      <c r="E71" s="45">
        <f t="shared" si="0"/>
        <v>1888</v>
      </c>
      <c r="F71" t="str">
        <f t="shared" si="6"/>
        <v>FT</v>
      </c>
      <c r="G71" t="str">
        <f t="shared" si="7"/>
        <v>06_OBTAIN &amp; MAINTAIN FINANCING</v>
      </c>
      <c r="H71" s="44" t="str">
        <f t="shared" si="8"/>
        <v/>
      </c>
      <c r="I71" t="str">
        <f t="shared" si="9"/>
        <v>OK</v>
      </c>
      <c r="J71" s="46" t="str">
        <f t="shared" si="1"/>
        <v>b.g.parinas.jr@accenture.com</v>
      </c>
      <c r="K71" s="47">
        <f t="shared" si="2"/>
        <v>1000</v>
      </c>
      <c r="L71" s="47">
        <f t="shared" si="3"/>
        <v>640</v>
      </c>
      <c r="Z71" s="48" t="s">
        <v>235</v>
      </c>
      <c r="AA71" s="27">
        <v>8</v>
      </c>
      <c r="AB71" s="49" t="s">
        <v>478</v>
      </c>
      <c r="AC71" s="50">
        <v>0</v>
      </c>
      <c r="AD71" s="50">
        <v>0</v>
      </c>
      <c r="AE71" s="27" t="s">
        <v>49</v>
      </c>
      <c r="AF71" s="27" t="s">
        <v>158</v>
      </c>
      <c r="AG71" s="49" t="s">
        <v>480</v>
      </c>
      <c r="AJ71" s="51" t="s">
        <v>586</v>
      </c>
      <c r="AK71" s="52">
        <v>0</v>
      </c>
      <c r="AL71" s="52">
        <v>0</v>
      </c>
    </row>
    <row r="72" spans="1:38" x14ac:dyDescent="0.25">
      <c r="A72" s="23" t="s">
        <v>72</v>
      </c>
      <c r="B72">
        <v>8</v>
      </c>
      <c r="C72" s="44" t="str">
        <f t="shared" si="4"/>
        <v>Yes</v>
      </c>
      <c r="D72" s="45">
        <f t="shared" si="5"/>
        <v>0</v>
      </c>
      <c r="E72" s="45">
        <f t="shared" ref="E72:E135" si="10">IF(C72="",IF(AND(B72&lt;9,B72&gt;5),1888,IF(AND(B72&lt;12,B72&gt;8),2832,IF(AND(B72&lt;15,B72&gt;11),3776,IF(AND(B72&lt;18,B72&gt;14),4720,IF(AND(B72&lt;21,B72&gt;17),5664,IF(B72&gt;20,6608,0)))))),0)</f>
        <v>0</v>
      </c>
      <c r="F72" t="str">
        <f t="shared" si="6"/>
        <v>ID</v>
      </c>
      <c r="G72" t="str">
        <f t="shared" si="7"/>
        <v>ARCHITECTURE COE</v>
      </c>
      <c r="H72" s="44" t="str">
        <f t="shared" si="8"/>
        <v/>
      </c>
      <c r="I72">
        <f t="shared" si="9"/>
        <v>0</v>
      </c>
      <c r="J72" s="46" t="str">
        <f t="shared" ref="J72:J135" si="11">CONCATENATE(A72,"@accenture.com")</f>
        <v>mark.a.m.villanueva@accenture.com</v>
      </c>
      <c r="K72" s="47">
        <f t="shared" ref="K72:K135" si="12">IF(H72="Yes","to award later",IF(E72=1888,1000,IF(E72=3776,2000,IF(E72=2832,"500+1000",IF(E72=6608,"500+5000",IF(E72=5664,3000,IF(E72=4720,"500+2000",0)))))))</f>
        <v>0</v>
      </c>
      <c r="L72" s="47">
        <f t="shared" ref="L72:L135" si="13">IF(H72="Yes","to award later",IF(E72=1888,640,IF(E72=3776,1280,IF(E72=2832,"320+640",IF(E72=6608,"320+3200",IF(E72=5664,1920,IF(E72=4720,"320+1280",0)))))))</f>
        <v>0</v>
      </c>
      <c r="Z72" s="48" t="s">
        <v>54</v>
      </c>
      <c r="AA72" s="27">
        <v>8</v>
      </c>
      <c r="AB72" s="49" t="s">
        <v>480</v>
      </c>
      <c r="AC72" s="50">
        <v>1600</v>
      </c>
      <c r="AD72" s="50">
        <v>1888</v>
      </c>
      <c r="AE72" s="27" t="s">
        <v>34</v>
      </c>
      <c r="AF72" s="27" t="s">
        <v>35</v>
      </c>
      <c r="AG72" s="49" t="s">
        <v>480</v>
      </c>
      <c r="AH72" s="27" t="s">
        <v>501</v>
      </c>
      <c r="AI72" s="27" t="s">
        <v>481</v>
      </c>
      <c r="AJ72" s="51" t="s">
        <v>587</v>
      </c>
      <c r="AK72" s="52">
        <v>1000</v>
      </c>
      <c r="AL72" s="52">
        <v>640</v>
      </c>
    </row>
    <row r="73" spans="1:38" x14ac:dyDescent="0.25">
      <c r="A73" s="23" t="s">
        <v>208</v>
      </c>
      <c r="B73" s="53">
        <v>8</v>
      </c>
      <c r="C73" s="44" t="str">
        <f t="shared" ref="C73:C136" si="14">IFERROR(VLOOKUP(A73,$N$8:$O$34,2,FALSE),"")</f>
        <v/>
      </c>
      <c r="D73" s="45">
        <f t="shared" ref="D73:D136" si="15">IF(B73&gt;3,IF(C73="",200*B73,0),0)</f>
        <v>1600</v>
      </c>
      <c r="E73" s="45">
        <f t="shared" si="10"/>
        <v>1888</v>
      </c>
      <c r="F73" t="str">
        <f t="shared" ref="F73:F136" si="16">VLOOKUP(A73,$Z$8:$AI$380,6,FALSE)</f>
        <v>FT</v>
      </c>
      <c r="G73" t="str">
        <f t="shared" ref="G73:G136" si="17">VLOOKUP(A73,$Z$8:$AI$380,7,FALSE)</f>
        <v>01_BE A CLIENT OF UBS</v>
      </c>
      <c r="H73" s="44" t="str">
        <f t="shared" ref="H73:H136" si="18">IFERROR(VLOOKUP(A73,$Q$8:$S$34,3,FALSE),"")</f>
        <v/>
      </c>
      <c r="I73" t="str">
        <f t="shared" ref="I73:I136" si="19">VLOOKUP(A73,$Z$8:$AI$380,10,FALSE)</f>
        <v>8 RTO</v>
      </c>
      <c r="J73" s="46" t="str">
        <f t="shared" si="11"/>
        <v>aldwin.m.valeroso@accenture.com</v>
      </c>
      <c r="K73" s="47">
        <f t="shared" si="12"/>
        <v>1000</v>
      </c>
      <c r="L73" s="47">
        <f t="shared" si="13"/>
        <v>640</v>
      </c>
      <c r="Z73" s="48" t="s">
        <v>315</v>
      </c>
      <c r="AA73" s="27">
        <v>8</v>
      </c>
      <c r="AB73" s="49" t="s">
        <v>480</v>
      </c>
      <c r="AC73" s="50">
        <v>1600</v>
      </c>
      <c r="AD73" s="50">
        <v>1888</v>
      </c>
      <c r="AE73" s="27" t="s">
        <v>67</v>
      </c>
      <c r="AF73" s="27" t="s">
        <v>68</v>
      </c>
      <c r="AG73" s="49" t="s">
        <v>480</v>
      </c>
      <c r="AH73" s="27" t="s">
        <v>495</v>
      </c>
      <c r="AI73" s="27" t="s">
        <v>481</v>
      </c>
      <c r="AJ73" s="51" t="s">
        <v>588</v>
      </c>
      <c r="AK73" s="52">
        <v>1000</v>
      </c>
      <c r="AL73" s="52">
        <v>640</v>
      </c>
    </row>
    <row r="74" spans="1:38" x14ac:dyDescent="0.25">
      <c r="A74" s="23" t="s">
        <v>43</v>
      </c>
      <c r="B74">
        <v>8</v>
      </c>
      <c r="C74" s="44" t="str">
        <f t="shared" si="14"/>
        <v/>
      </c>
      <c r="D74" s="45">
        <f t="shared" si="15"/>
        <v>1600</v>
      </c>
      <c r="E74" s="45">
        <f t="shared" si="10"/>
        <v>1888</v>
      </c>
      <c r="F74" t="str">
        <f t="shared" si="16"/>
        <v>FT</v>
      </c>
      <c r="G74" t="str">
        <f t="shared" si="17"/>
        <v>01_BE A CLIENT OF UBS</v>
      </c>
      <c r="H74" s="44" t="str">
        <f t="shared" si="18"/>
        <v>Yes</v>
      </c>
      <c r="I74" t="str">
        <f t="shared" si="19"/>
        <v>OK</v>
      </c>
      <c r="J74" s="46" t="str">
        <f t="shared" si="11"/>
        <v>jeffrey.odi@accenture.com</v>
      </c>
      <c r="K74" s="47" t="str">
        <f t="shared" si="12"/>
        <v>to award later</v>
      </c>
      <c r="L74" s="47" t="str">
        <f t="shared" si="13"/>
        <v>to award later</v>
      </c>
      <c r="Z74" s="48" t="s">
        <v>92</v>
      </c>
      <c r="AA74" s="27">
        <v>8</v>
      </c>
      <c r="AB74" s="49" t="s">
        <v>480</v>
      </c>
      <c r="AC74" s="50">
        <v>1600</v>
      </c>
      <c r="AD74" s="50">
        <v>1888</v>
      </c>
      <c r="AE74" s="27" t="s">
        <v>34</v>
      </c>
      <c r="AF74" s="27" t="s">
        <v>39</v>
      </c>
      <c r="AG74" s="49" t="s">
        <v>480</v>
      </c>
      <c r="AH74" s="27" t="s">
        <v>589</v>
      </c>
      <c r="AI74" s="27" t="s">
        <v>521</v>
      </c>
      <c r="AJ74" s="51" t="s">
        <v>590</v>
      </c>
      <c r="AK74" s="52">
        <v>1000</v>
      </c>
      <c r="AL74" s="52">
        <v>640</v>
      </c>
    </row>
    <row r="75" spans="1:38" ht="26.25" x14ac:dyDescent="0.25">
      <c r="A75" s="23" t="s">
        <v>222</v>
      </c>
      <c r="B75" s="53">
        <v>8</v>
      </c>
      <c r="C75" s="44" t="str">
        <f t="shared" si="14"/>
        <v/>
      </c>
      <c r="D75" s="45">
        <f t="shared" si="15"/>
        <v>1600</v>
      </c>
      <c r="E75" s="45">
        <f t="shared" si="10"/>
        <v>1888</v>
      </c>
      <c r="F75" t="str">
        <f t="shared" si="16"/>
        <v>ID</v>
      </c>
      <c r="G75" t="str">
        <f t="shared" si="17"/>
        <v>05_PAY &amp; MANAGE LIQUIDITY</v>
      </c>
      <c r="H75" s="44" t="str">
        <f t="shared" si="18"/>
        <v/>
      </c>
      <c r="I75" t="str">
        <f t="shared" si="19"/>
        <v>8 RTO</v>
      </c>
      <c r="J75" s="46" t="str">
        <f t="shared" si="11"/>
        <v>rubyana.p.dela.cruz@accenture.com</v>
      </c>
      <c r="K75" s="47">
        <f t="shared" si="12"/>
        <v>1000</v>
      </c>
      <c r="L75" s="47">
        <f t="shared" si="13"/>
        <v>640</v>
      </c>
      <c r="N75">
        <v>320</v>
      </c>
      <c r="Z75" s="48" t="s">
        <v>134</v>
      </c>
      <c r="AA75" s="27">
        <v>8</v>
      </c>
      <c r="AB75" s="49" t="s">
        <v>480</v>
      </c>
      <c r="AC75" s="50">
        <v>1600</v>
      </c>
      <c r="AD75" s="50">
        <v>1888</v>
      </c>
      <c r="AE75" s="27" t="s">
        <v>34</v>
      </c>
      <c r="AF75" s="27" t="s">
        <v>35</v>
      </c>
      <c r="AG75" s="49" t="s">
        <v>480</v>
      </c>
      <c r="AH75" s="54" t="s">
        <v>501</v>
      </c>
      <c r="AI75" s="54" t="s">
        <v>481</v>
      </c>
      <c r="AJ75" s="51" t="s">
        <v>591</v>
      </c>
      <c r="AK75" s="52">
        <v>1000</v>
      </c>
      <c r="AL75" s="52">
        <v>640</v>
      </c>
    </row>
    <row r="76" spans="1:38" x14ac:dyDescent="0.25">
      <c r="A76" s="23" t="s">
        <v>174</v>
      </c>
      <c r="B76" s="53">
        <v>8</v>
      </c>
      <c r="C76" s="44" t="str">
        <f t="shared" si="14"/>
        <v/>
      </c>
      <c r="D76" s="45">
        <f t="shared" si="15"/>
        <v>1600</v>
      </c>
      <c r="E76" s="45">
        <f t="shared" si="10"/>
        <v>1888</v>
      </c>
      <c r="F76" t="str">
        <f t="shared" si="16"/>
        <v>ID</v>
      </c>
      <c r="G76" t="str">
        <f t="shared" si="17"/>
        <v>05_PAY &amp; MANAGE LIQUIDITY</v>
      </c>
      <c r="H76" s="44" t="str">
        <f t="shared" si="18"/>
        <v/>
      </c>
      <c r="I76" t="str">
        <f t="shared" si="19"/>
        <v>8 RTO</v>
      </c>
      <c r="J76" s="46" t="str">
        <f t="shared" si="11"/>
        <v>jerico.m.ponce@accenture.com</v>
      </c>
      <c r="K76" s="47">
        <f t="shared" si="12"/>
        <v>1000</v>
      </c>
      <c r="L76" s="47">
        <f t="shared" si="13"/>
        <v>640</v>
      </c>
      <c r="Z76" s="48" t="s">
        <v>175</v>
      </c>
      <c r="AA76" s="27">
        <v>8</v>
      </c>
      <c r="AB76" s="49" t="s">
        <v>480</v>
      </c>
      <c r="AC76" s="50">
        <v>1600</v>
      </c>
      <c r="AD76" s="50">
        <v>1888</v>
      </c>
      <c r="AE76" s="27" t="s">
        <v>34</v>
      </c>
      <c r="AF76" s="27" t="s">
        <v>39</v>
      </c>
      <c r="AG76" s="49" t="s">
        <v>480</v>
      </c>
      <c r="AH76" s="27" t="s">
        <v>592</v>
      </c>
      <c r="AI76" s="27" t="s">
        <v>593</v>
      </c>
      <c r="AJ76" s="51" t="s">
        <v>594</v>
      </c>
      <c r="AK76" s="52">
        <v>1000</v>
      </c>
      <c r="AL76" s="52">
        <v>640</v>
      </c>
    </row>
    <row r="77" spans="1:38" x14ac:dyDescent="0.25">
      <c r="A77" s="23" t="s">
        <v>54</v>
      </c>
      <c r="B77">
        <v>8</v>
      </c>
      <c r="C77" s="44" t="str">
        <f t="shared" si="14"/>
        <v/>
      </c>
      <c r="D77" s="45">
        <f t="shared" si="15"/>
        <v>1600</v>
      </c>
      <c r="E77" s="45">
        <f t="shared" si="10"/>
        <v>1888</v>
      </c>
      <c r="F77" t="str">
        <f t="shared" si="16"/>
        <v>ID</v>
      </c>
      <c r="G77" t="str">
        <f t="shared" si="17"/>
        <v>01_BE A CLIENT OF UBS</v>
      </c>
      <c r="H77" s="44" t="str">
        <f t="shared" si="18"/>
        <v/>
      </c>
      <c r="I77" t="str">
        <f t="shared" si="19"/>
        <v>OK</v>
      </c>
      <c r="J77" s="46" t="str">
        <f t="shared" si="11"/>
        <v>kenneth.d.cay@accenture.com</v>
      </c>
      <c r="K77" s="47">
        <f t="shared" si="12"/>
        <v>1000</v>
      </c>
      <c r="L77" s="47">
        <f t="shared" si="13"/>
        <v>640</v>
      </c>
      <c r="Z77" s="48" t="s">
        <v>177</v>
      </c>
      <c r="AA77" s="27">
        <v>8</v>
      </c>
      <c r="AB77" s="49" t="s">
        <v>478</v>
      </c>
      <c r="AC77" s="50">
        <v>0</v>
      </c>
      <c r="AD77" s="50">
        <v>0</v>
      </c>
      <c r="AE77" s="27" t="s">
        <v>67</v>
      </c>
      <c r="AF77" s="27" t="s">
        <v>68</v>
      </c>
      <c r="AG77" s="49" t="s">
        <v>480</v>
      </c>
      <c r="AH77" s="27" t="s">
        <v>495</v>
      </c>
      <c r="AI77" s="27" t="s">
        <v>481</v>
      </c>
      <c r="AJ77" s="51" t="s">
        <v>595</v>
      </c>
      <c r="AK77" s="52">
        <v>0</v>
      </c>
      <c r="AL77" s="52">
        <v>0</v>
      </c>
    </row>
    <row r="78" spans="1:38" x14ac:dyDescent="0.25">
      <c r="A78" s="23" t="s">
        <v>142</v>
      </c>
      <c r="B78">
        <v>8</v>
      </c>
      <c r="C78" s="44" t="str">
        <f t="shared" si="14"/>
        <v/>
      </c>
      <c r="D78" s="45">
        <f t="shared" si="15"/>
        <v>1600</v>
      </c>
      <c r="E78" s="45">
        <f t="shared" si="10"/>
        <v>1888</v>
      </c>
      <c r="F78" t="str">
        <f t="shared" si="16"/>
        <v>ID</v>
      </c>
      <c r="G78" t="str">
        <f t="shared" si="17"/>
        <v>01_BE A CLIENT OF UBS</v>
      </c>
      <c r="H78" s="44" t="str">
        <f t="shared" si="18"/>
        <v/>
      </c>
      <c r="I78" t="str">
        <f t="shared" si="19"/>
        <v>OK</v>
      </c>
      <c r="J78" s="46" t="str">
        <f t="shared" si="11"/>
        <v>jomar.dino@accenture.com</v>
      </c>
      <c r="K78" s="47">
        <f t="shared" si="12"/>
        <v>1000</v>
      </c>
      <c r="L78" s="47">
        <f t="shared" si="13"/>
        <v>640</v>
      </c>
      <c r="Z78" s="48" t="s">
        <v>173</v>
      </c>
      <c r="AA78" s="27">
        <v>8</v>
      </c>
      <c r="AB78" s="49" t="s">
        <v>480</v>
      </c>
      <c r="AC78" s="50">
        <v>1600</v>
      </c>
      <c r="AD78" s="50">
        <v>1888</v>
      </c>
      <c r="AE78" s="27" t="s">
        <v>34</v>
      </c>
      <c r="AF78" s="27" t="s">
        <v>39</v>
      </c>
      <c r="AG78" s="49" t="s">
        <v>480</v>
      </c>
      <c r="AH78" s="27" t="s">
        <v>552</v>
      </c>
      <c r="AI78" s="27" t="s">
        <v>553</v>
      </c>
      <c r="AJ78" s="51" t="s">
        <v>596</v>
      </c>
      <c r="AK78" s="52">
        <v>1000</v>
      </c>
      <c r="AL78" s="52">
        <v>640</v>
      </c>
    </row>
    <row r="79" spans="1:38" ht="26.25" x14ac:dyDescent="0.25">
      <c r="A79" s="23" t="s">
        <v>183</v>
      </c>
      <c r="B79">
        <v>8</v>
      </c>
      <c r="C79" s="44" t="str">
        <f t="shared" si="14"/>
        <v/>
      </c>
      <c r="D79" s="45">
        <f t="shared" si="15"/>
        <v>1600</v>
      </c>
      <c r="E79" s="45">
        <f t="shared" si="10"/>
        <v>1888</v>
      </c>
      <c r="F79" t="str">
        <f t="shared" si="16"/>
        <v>FT</v>
      </c>
      <c r="G79" t="str">
        <f t="shared" si="17"/>
        <v>01_BE A CLIENT OF UBS</v>
      </c>
      <c r="H79" s="44" t="str">
        <f t="shared" si="18"/>
        <v/>
      </c>
      <c r="I79" t="str">
        <f t="shared" si="19"/>
        <v>OK</v>
      </c>
      <c r="J79" s="46" t="str">
        <f t="shared" si="11"/>
        <v>sharmaine.a.gabi@accenture.com</v>
      </c>
      <c r="K79" s="47">
        <f t="shared" si="12"/>
        <v>1000</v>
      </c>
      <c r="L79" s="47">
        <f t="shared" si="13"/>
        <v>640</v>
      </c>
      <c r="Z79" s="48" t="s">
        <v>110</v>
      </c>
      <c r="AA79" s="27">
        <v>8</v>
      </c>
      <c r="AB79" s="49" t="s">
        <v>480</v>
      </c>
      <c r="AC79" s="50">
        <v>1600</v>
      </c>
      <c r="AD79" s="50">
        <v>1888</v>
      </c>
      <c r="AE79" s="27" t="s">
        <v>34</v>
      </c>
      <c r="AF79" s="27" t="s">
        <v>35</v>
      </c>
      <c r="AG79" s="49" t="s">
        <v>480</v>
      </c>
      <c r="AH79" s="54" t="s">
        <v>501</v>
      </c>
      <c r="AI79" s="54" t="s">
        <v>481</v>
      </c>
      <c r="AJ79" s="51" t="s">
        <v>597</v>
      </c>
      <c r="AK79" s="52">
        <v>1000</v>
      </c>
      <c r="AL79" s="52">
        <v>640</v>
      </c>
    </row>
    <row r="80" spans="1:38" ht="26.25" x14ac:dyDescent="0.25">
      <c r="A80" s="23" t="s">
        <v>69</v>
      </c>
      <c r="B80" s="53">
        <v>8</v>
      </c>
      <c r="C80" s="44" t="str">
        <f t="shared" si="14"/>
        <v/>
      </c>
      <c r="D80" s="45">
        <f t="shared" si="15"/>
        <v>1600</v>
      </c>
      <c r="E80" s="45">
        <f t="shared" si="10"/>
        <v>1888</v>
      </c>
      <c r="F80" t="str">
        <f t="shared" si="16"/>
        <v>ID</v>
      </c>
      <c r="G80" t="str">
        <f t="shared" si="17"/>
        <v>05_PAY &amp; MANAGE LIQUIDITY</v>
      </c>
      <c r="H80" s="44" t="str">
        <f t="shared" si="18"/>
        <v>Yes</v>
      </c>
      <c r="I80" t="str">
        <f t="shared" si="19"/>
        <v>8 RTO</v>
      </c>
      <c r="J80" s="46" t="str">
        <f t="shared" si="11"/>
        <v>lawrence.n.de.jesus@accenture.com</v>
      </c>
      <c r="K80" s="47" t="str">
        <f t="shared" si="12"/>
        <v>to award later</v>
      </c>
      <c r="L80" s="47" t="str">
        <f t="shared" si="13"/>
        <v>to award later</v>
      </c>
      <c r="Z80" s="48" t="s">
        <v>52</v>
      </c>
      <c r="AA80" s="27">
        <v>8</v>
      </c>
      <c r="AB80" s="49" t="s">
        <v>480</v>
      </c>
      <c r="AC80" s="50">
        <v>1600</v>
      </c>
      <c r="AD80" s="50">
        <v>1888</v>
      </c>
      <c r="AE80" s="27" t="s">
        <v>34</v>
      </c>
      <c r="AF80" s="27" t="s">
        <v>35</v>
      </c>
      <c r="AG80" s="49" t="s">
        <v>480</v>
      </c>
      <c r="AH80" s="54" t="s">
        <v>501</v>
      </c>
      <c r="AI80" s="54" t="s">
        <v>481</v>
      </c>
      <c r="AJ80" s="51" t="s">
        <v>598</v>
      </c>
      <c r="AK80" s="52">
        <v>1000</v>
      </c>
      <c r="AL80" s="52">
        <v>640</v>
      </c>
    </row>
    <row r="81" spans="1:38" x14ac:dyDescent="0.25">
      <c r="A81" s="23" t="s">
        <v>235</v>
      </c>
      <c r="B81">
        <v>8</v>
      </c>
      <c r="C81" s="44" t="str">
        <f t="shared" si="14"/>
        <v>Yes</v>
      </c>
      <c r="D81" s="45">
        <f t="shared" si="15"/>
        <v>0</v>
      </c>
      <c r="E81" s="45">
        <f t="shared" si="10"/>
        <v>0</v>
      </c>
      <c r="F81" t="str">
        <f t="shared" si="16"/>
        <v>-</v>
      </c>
      <c r="G81" t="str">
        <f t="shared" si="17"/>
        <v>VENDOR MANAGEMENT/ODC-ODC INFRA MGMT</v>
      </c>
      <c r="H81" s="44" t="str">
        <f t="shared" si="18"/>
        <v/>
      </c>
      <c r="I81">
        <f t="shared" si="19"/>
        <v>0</v>
      </c>
      <c r="J81" s="46" t="str">
        <f t="shared" si="11"/>
        <v>carlo.a.s.aquino@accenture.com</v>
      </c>
      <c r="K81" s="47">
        <f t="shared" si="12"/>
        <v>0</v>
      </c>
      <c r="L81" s="47">
        <f t="shared" si="13"/>
        <v>0</v>
      </c>
      <c r="Z81" s="48" t="s">
        <v>72</v>
      </c>
      <c r="AA81" s="27">
        <v>8</v>
      </c>
      <c r="AB81" s="49" t="s">
        <v>478</v>
      </c>
      <c r="AC81" s="50">
        <v>0</v>
      </c>
      <c r="AD81" s="50">
        <v>0</v>
      </c>
      <c r="AE81" s="27" t="s">
        <v>34</v>
      </c>
      <c r="AF81" s="27" t="s">
        <v>45</v>
      </c>
      <c r="AG81" s="49" t="s">
        <v>480</v>
      </c>
      <c r="AJ81" s="51" t="s">
        <v>599</v>
      </c>
      <c r="AK81" s="52">
        <v>0</v>
      </c>
      <c r="AL81" s="52">
        <v>0</v>
      </c>
    </row>
    <row r="82" spans="1:38" x14ac:dyDescent="0.25">
      <c r="A82" s="23" t="s">
        <v>177</v>
      </c>
      <c r="B82">
        <v>8</v>
      </c>
      <c r="C82" s="44" t="str">
        <f t="shared" si="14"/>
        <v>Yes</v>
      </c>
      <c r="D82" s="45">
        <f t="shared" si="15"/>
        <v>0</v>
      </c>
      <c r="E82" s="45">
        <f t="shared" si="10"/>
        <v>0</v>
      </c>
      <c r="F82" t="str">
        <f t="shared" si="16"/>
        <v>IT PMO</v>
      </c>
      <c r="G82" t="str">
        <f t="shared" si="17"/>
        <v>COE INITIATIVE MANAGEMENT</v>
      </c>
      <c r="H82" s="44" t="str">
        <f t="shared" si="18"/>
        <v/>
      </c>
      <c r="I82" t="str">
        <f t="shared" si="19"/>
        <v>OK</v>
      </c>
      <c r="J82" s="46" t="str">
        <f t="shared" si="11"/>
        <v>andrew.jan.z.araullo@accenture.com</v>
      </c>
      <c r="K82" s="47">
        <f t="shared" si="12"/>
        <v>0</v>
      </c>
      <c r="L82" s="47">
        <f t="shared" si="13"/>
        <v>0</v>
      </c>
      <c r="Z82" s="48" t="s">
        <v>253</v>
      </c>
      <c r="AA82" s="27">
        <v>8</v>
      </c>
      <c r="AB82" s="49" t="s">
        <v>480</v>
      </c>
      <c r="AC82" s="50">
        <v>1600</v>
      </c>
      <c r="AD82" s="50">
        <v>1888</v>
      </c>
      <c r="AE82" s="27" t="s">
        <v>34</v>
      </c>
      <c r="AF82" s="27" t="s">
        <v>57</v>
      </c>
      <c r="AG82" s="49" t="s">
        <v>480</v>
      </c>
      <c r="AH82" s="27" t="s">
        <v>481</v>
      </c>
      <c r="AI82" s="27" t="s">
        <v>481</v>
      </c>
      <c r="AJ82" s="51" t="s">
        <v>600</v>
      </c>
      <c r="AK82" s="52">
        <v>1000</v>
      </c>
      <c r="AL82" s="52">
        <v>640</v>
      </c>
    </row>
    <row r="83" spans="1:38" ht="26.25" x14ac:dyDescent="0.25">
      <c r="A83" s="23" t="s">
        <v>180</v>
      </c>
      <c r="B83" s="53">
        <v>8</v>
      </c>
      <c r="C83" s="44" t="str">
        <f t="shared" si="14"/>
        <v/>
      </c>
      <c r="D83" s="45">
        <f t="shared" si="15"/>
        <v>1600</v>
      </c>
      <c r="E83" s="45">
        <f t="shared" si="10"/>
        <v>1888</v>
      </c>
      <c r="F83" t="str">
        <f t="shared" si="16"/>
        <v>FT</v>
      </c>
      <c r="G83" t="str">
        <f t="shared" si="17"/>
        <v>01_BE A CLIENT OF UBS</v>
      </c>
      <c r="H83" s="44" t="str">
        <f t="shared" si="18"/>
        <v/>
      </c>
      <c r="I83" t="str">
        <f t="shared" si="19"/>
        <v>8 RTO</v>
      </c>
      <c r="J83" s="46" t="str">
        <f t="shared" si="11"/>
        <v>kevin.e.cabugao@accenture.com</v>
      </c>
      <c r="K83" s="47">
        <f t="shared" si="12"/>
        <v>1000</v>
      </c>
      <c r="L83" s="47">
        <f t="shared" si="13"/>
        <v>640</v>
      </c>
      <c r="Z83" s="48" t="s">
        <v>145</v>
      </c>
      <c r="AA83" s="27">
        <v>8</v>
      </c>
      <c r="AB83" s="49" t="s">
        <v>480</v>
      </c>
      <c r="AC83" s="50">
        <v>1600</v>
      </c>
      <c r="AD83" s="50">
        <v>1888</v>
      </c>
      <c r="AE83" s="27" t="s">
        <v>34</v>
      </c>
      <c r="AF83" s="27" t="s">
        <v>35</v>
      </c>
      <c r="AG83" s="49" t="s">
        <v>480</v>
      </c>
      <c r="AH83" s="54" t="s">
        <v>501</v>
      </c>
      <c r="AI83" s="54" t="s">
        <v>481</v>
      </c>
      <c r="AJ83" s="51" t="s">
        <v>601</v>
      </c>
      <c r="AK83" s="52">
        <v>1000</v>
      </c>
      <c r="AL83" s="52">
        <v>640</v>
      </c>
    </row>
    <row r="84" spans="1:38" x14ac:dyDescent="0.25">
      <c r="A84" s="23" t="s">
        <v>426</v>
      </c>
      <c r="B84" s="53">
        <v>8</v>
      </c>
      <c r="C84" s="44" t="str">
        <f t="shared" si="14"/>
        <v/>
      </c>
      <c r="D84" s="45">
        <f t="shared" si="15"/>
        <v>1600</v>
      </c>
      <c r="E84" s="45">
        <f t="shared" si="10"/>
        <v>1888</v>
      </c>
      <c r="F84" t="str">
        <f t="shared" si="16"/>
        <v>ID</v>
      </c>
      <c r="G84" t="str">
        <f t="shared" si="17"/>
        <v>04_TRADE AND TRANSFER ASSETS 2</v>
      </c>
      <c r="H84" s="44" t="str">
        <f t="shared" si="18"/>
        <v/>
      </c>
      <c r="I84" t="str">
        <f t="shared" si="19"/>
        <v>8 RTO</v>
      </c>
      <c r="J84" s="46" t="str">
        <f t="shared" si="11"/>
        <v>jonathan.ramos@accenture.com</v>
      </c>
      <c r="K84" s="47">
        <f t="shared" si="12"/>
        <v>1000</v>
      </c>
      <c r="L84" s="47">
        <f t="shared" si="13"/>
        <v>640</v>
      </c>
      <c r="Z84" s="48" t="s">
        <v>183</v>
      </c>
      <c r="AA84" s="27">
        <v>8</v>
      </c>
      <c r="AB84" s="49" t="s">
        <v>480</v>
      </c>
      <c r="AC84" s="50">
        <v>1600</v>
      </c>
      <c r="AD84" s="50">
        <v>1888</v>
      </c>
      <c r="AE84" s="27" t="s">
        <v>37</v>
      </c>
      <c r="AF84" s="27" t="s">
        <v>35</v>
      </c>
      <c r="AG84" s="49" t="s">
        <v>480</v>
      </c>
      <c r="AH84" s="27" t="s">
        <v>481</v>
      </c>
      <c r="AI84" s="27" t="s">
        <v>481</v>
      </c>
      <c r="AJ84" s="51" t="s">
        <v>602</v>
      </c>
      <c r="AK84" s="52">
        <v>1000</v>
      </c>
      <c r="AL84" s="52">
        <v>640</v>
      </c>
    </row>
    <row r="85" spans="1:38" x14ac:dyDescent="0.25">
      <c r="A85" s="23" t="s">
        <v>253</v>
      </c>
      <c r="B85">
        <v>8</v>
      </c>
      <c r="C85" s="44" t="str">
        <f t="shared" si="14"/>
        <v/>
      </c>
      <c r="D85" s="45">
        <f t="shared" si="15"/>
        <v>1600</v>
      </c>
      <c r="E85" s="45">
        <f t="shared" si="10"/>
        <v>1888</v>
      </c>
      <c r="F85" t="str">
        <f t="shared" si="16"/>
        <v>ID</v>
      </c>
      <c r="G85" t="str">
        <f t="shared" si="17"/>
        <v>11_TOUCHPOINT</v>
      </c>
      <c r="H85" s="44" t="str">
        <f t="shared" si="18"/>
        <v/>
      </c>
      <c r="I85" t="str">
        <f t="shared" si="19"/>
        <v>OK</v>
      </c>
      <c r="J85" s="46" t="str">
        <f t="shared" si="11"/>
        <v>kyle.nicolas.salera@accenture.com</v>
      </c>
      <c r="K85" s="47">
        <f t="shared" si="12"/>
        <v>1000</v>
      </c>
      <c r="L85" s="47">
        <f t="shared" si="13"/>
        <v>640</v>
      </c>
      <c r="Z85" s="48" t="s">
        <v>117</v>
      </c>
      <c r="AA85" s="27">
        <v>8</v>
      </c>
      <c r="AB85" s="49" t="s">
        <v>480</v>
      </c>
      <c r="AC85" s="50">
        <v>1600</v>
      </c>
      <c r="AD85" s="50">
        <v>1888</v>
      </c>
      <c r="AE85" s="27" t="s">
        <v>34</v>
      </c>
      <c r="AF85" s="27" t="s">
        <v>39</v>
      </c>
      <c r="AG85" s="49" t="s">
        <v>480</v>
      </c>
      <c r="AH85" s="27" t="s">
        <v>589</v>
      </c>
      <c r="AI85" s="27" t="s">
        <v>521</v>
      </c>
      <c r="AJ85" s="51" t="s">
        <v>603</v>
      </c>
      <c r="AK85" s="52">
        <v>1000</v>
      </c>
      <c r="AL85" s="52">
        <v>640</v>
      </c>
    </row>
    <row r="86" spans="1:38" x14ac:dyDescent="0.25">
      <c r="A86" s="23" t="s">
        <v>124</v>
      </c>
      <c r="B86">
        <v>8</v>
      </c>
      <c r="C86" s="44" t="str">
        <f t="shared" si="14"/>
        <v/>
      </c>
      <c r="D86" s="45">
        <f t="shared" si="15"/>
        <v>1600</v>
      </c>
      <c r="E86" s="45">
        <f t="shared" si="10"/>
        <v>1888</v>
      </c>
      <c r="F86" t="str">
        <f t="shared" si="16"/>
        <v>ID</v>
      </c>
      <c r="G86" t="str">
        <f t="shared" si="17"/>
        <v>01_BE A CLIENT OF UBS</v>
      </c>
      <c r="H86" s="44" t="str">
        <f t="shared" si="18"/>
        <v/>
      </c>
      <c r="I86" t="str">
        <f t="shared" si="19"/>
        <v>OK</v>
      </c>
      <c r="J86" s="46" t="str">
        <f t="shared" si="11"/>
        <v>jose.f.r.poblete@accenture.com</v>
      </c>
      <c r="K86" s="47">
        <f t="shared" si="12"/>
        <v>1000</v>
      </c>
      <c r="L86" s="47">
        <f t="shared" si="13"/>
        <v>640</v>
      </c>
      <c r="Z86" s="48" t="s">
        <v>209</v>
      </c>
      <c r="AA86" s="27">
        <v>8</v>
      </c>
      <c r="AB86" s="49" t="s">
        <v>480</v>
      </c>
      <c r="AC86" s="50">
        <v>1600</v>
      </c>
      <c r="AD86" s="50">
        <v>1888</v>
      </c>
      <c r="AE86" s="27" t="s">
        <v>34</v>
      </c>
      <c r="AF86" s="27" t="s">
        <v>39</v>
      </c>
      <c r="AG86" s="49" t="s">
        <v>480</v>
      </c>
      <c r="AH86" s="27" t="s">
        <v>592</v>
      </c>
      <c r="AI86" s="27" t="s">
        <v>593</v>
      </c>
      <c r="AJ86" s="51" t="s">
        <v>604</v>
      </c>
      <c r="AK86" s="52">
        <v>1000</v>
      </c>
      <c r="AL86" s="52">
        <v>640</v>
      </c>
    </row>
    <row r="87" spans="1:38" x14ac:dyDescent="0.25">
      <c r="A87" s="23" t="s">
        <v>38</v>
      </c>
      <c r="B87" s="53">
        <v>8</v>
      </c>
      <c r="C87" s="44" t="str">
        <f t="shared" si="14"/>
        <v/>
      </c>
      <c r="D87" s="45">
        <f t="shared" si="15"/>
        <v>1600</v>
      </c>
      <c r="E87" s="45">
        <f t="shared" si="10"/>
        <v>1888</v>
      </c>
      <c r="F87" t="str">
        <f t="shared" si="16"/>
        <v>ID</v>
      </c>
      <c r="G87" t="str">
        <f t="shared" si="17"/>
        <v>04_TRADE AND TRANSFER ASSETS 2</v>
      </c>
      <c r="H87" s="44" t="str">
        <f t="shared" si="18"/>
        <v/>
      </c>
      <c r="I87" t="str">
        <f t="shared" si="19"/>
        <v>8 RTO</v>
      </c>
      <c r="J87" s="46" t="str">
        <f t="shared" si="11"/>
        <v>christ.i.g.de.guzman@accenture.com</v>
      </c>
      <c r="K87" s="47">
        <f t="shared" si="12"/>
        <v>1000</v>
      </c>
      <c r="L87" s="47">
        <f t="shared" si="13"/>
        <v>640</v>
      </c>
      <c r="Z87" s="48" t="s">
        <v>43</v>
      </c>
      <c r="AA87" s="27">
        <v>8</v>
      </c>
      <c r="AB87" s="49" t="s">
        <v>480</v>
      </c>
      <c r="AC87" s="50">
        <v>1600</v>
      </c>
      <c r="AD87" s="50">
        <v>1888</v>
      </c>
      <c r="AE87" s="27" t="s">
        <v>37</v>
      </c>
      <c r="AF87" s="27" t="s">
        <v>35</v>
      </c>
      <c r="AG87" s="49" t="s">
        <v>478</v>
      </c>
      <c r="AH87" s="27" t="s">
        <v>481</v>
      </c>
      <c r="AI87" s="27" t="s">
        <v>481</v>
      </c>
      <c r="AJ87" s="51" t="s">
        <v>605</v>
      </c>
      <c r="AK87" s="52" t="s">
        <v>584</v>
      </c>
      <c r="AL87" s="52" t="s">
        <v>584</v>
      </c>
    </row>
    <row r="88" spans="1:38" ht="26.25" x14ac:dyDescent="0.25">
      <c r="A88" s="23" t="s">
        <v>110</v>
      </c>
      <c r="B88">
        <v>8</v>
      </c>
      <c r="C88" s="44" t="str">
        <f t="shared" si="14"/>
        <v/>
      </c>
      <c r="D88" s="45">
        <f t="shared" si="15"/>
        <v>1600</v>
      </c>
      <c r="E88" s="45">
        <f t="shared" si="10"/>
        <v>1888</v>
      </c>
      <c r="F88" t="str">
        <f t="shared" si="16"/>
        <v>ID</v>
      </c>
      <c r="G88" t="str">
        <f t="shared" si="17"/>
        <v>01_BE A CLIENT OF UBS</v>
      </c>
      <c r="H88" s="44" t="str">
        <f t="shared" si="18"/>
        <v/>
      </c>
      <c r="I88" t="str">
        <f t="shared" si="19"/>
        <v>OK</v>
      </c>
      <c r="J88" s="46" t="str">
        <f t="shared" si="11"/>
        <v>joseph.dizon@accenture.com</v>
      </c>
      <c r="K88" s="47">
        <f t="shared" si="12"/>
        <v>1000</v>
      </c>
      <c r="L88" s="47">
        <f t="shared" si="13"/>
        <v>640</v>
      </c>
      <c r="Z88" s="48" t="s">
        <v>142</v>
      </c>
      <c r="AA88" s="27">
        <v>8</v>
      </c>
      <c r="AB88" s="49" t="s">
        <v>480</v>
      </c>
      <c r="AC88" s="50">
        <v>1600</v>
      </c>
      <c r="AD88" s="50">
        <v>1888</v>
      </c>
      <c r="AE88" s="27" t="s">
        <v>34</v>
      </c>
      <c r="AF88" s="27" t="s">
        <v>35</v>
      </c>
      <c r="AG88" s="49" t="s">
        <v>480</v>
      </c>
      <c r="AH88" s="54" t="s">
        <v>501</v>
      </c>
      <c r="AI88" s="54" t="s">
        <v>481</v>
      </c>
      <c r="AJ88" s="51" t="s">
        <v>606</v>
      </c>
      <c r="AK88" s="52">
        <v>1000</v>
      </c>
      <c r="AL88" s="52">
        <v>640</v>
      </c>
    </row>
    <row r="89" spans="1:38" x14ac:dyDescent="0.25">
      <c r="A89" s="23" t="s">
        <v>241</v>
      </c>
      <c r="B89" s="53">
        <v>8</v>
      </c>
      <c r="C89" s="44" t="str">
        <f t="shared" si="14"/>
        <v/>
      </c>
      <c r="D89" s="45">
        <f t="shared" si="15"/>
        <v>1600</v>
      </c>
      <c r="E89" s="45">
        <f t="shared" si="10"/>
        <v>1888</v>
      </c>
      <c r="F89" t="str">
        <f t="shared" si="16"/>
        <v>ID</v>
      </c>
      <c r="G89" t="str">
        <f t="shared" si="17"/>
        <v>05_PAY &amp; MANAGE LIQUIDITY</v>
      </c>
      <c r="H89" s="44" t="str">
        <f t="shared" si="18"/>
        <v/>
      </c>
      <c r="I89" t="str">
        <f t="shared" si="19"/>
        <v>8 RTO</v>
      </c>
      <c r="J89" s="46" t="str">
        <f t="shared" si="11"/>
        <v>mario.jr.e.baluyut@accenture.com</v>
      </c>
      <c r="K89" s="47">
        <f t="shared" si="12"/>
        <v>1000</v>
      </c>
      <c r="L89" s="47">
        <f t="shared" si="13"/>
        <v>640</v>
      </c>
      <c r="Z89" s="48" t="s">
        <v>112</v>
      </c>
      <c r="AA89" s="27">
        <v>8</v>
      </c>
      <c r="AB89" s="49" t="s">
        <v>480</v>
      </c>
      <c r="AC89" s="50">
        <v>1600</v>
      </c>
      <c r="AD89" s="50">
        <v>1888</v>
      </c>
      <c r="AE89" s="27" t="s">
        <v>34</v>
      </c>
      <c r="AF89" s="27" t="s">
        <v>39</v>
      </c>
      <c r="AG89" s="49" t="s">
        <v>480</v>
      </c>
      <c r="AH89" s="27" t="s">
        <v>510</v>
      </c>
      <c r="AI89" s="27" t="s">
        <v>481</v>
      </c>
      <c r="AJ89" s="51" t="s">
        <v>607</v>
      </c>
      <c r="AK89" s="52">
        <v>1000</v>
      </c>
      <c r="AL89" s="52">
        <v>640</v>
      </c>
    </row>
    <row r="90" spans="1:38" x14ac:dyDescent="0.25">
      <c r="A90" s="23" t="s">
        <v>206</v>
      </c>
      <c r="B90">
        <v>8</v>
      </c>
      <c r="C90" s="44" t="str">
        <f t="shared" si="14"/>
        <v/>
      </c>
      <c r="D90" s="45">
        <f t="shared" si="15"/>
        <v>1600</v>
      </c>
      <c r="E90" s="45">
        <f t="shared" si="10"/>
        <v>1888</v>
      </c>
      <c r="F90" t="str">
        <f t="shared" si="16"/>
        <v>ID</v>
      </c>
      <c r="G90" t="str">
        <f t="shared" si="17"/>
        <v>01_BE A CLIENT OF UBS</v>
      </c>
      <c r="H90" s="44" t="str">
        <f t="shared" si="18"/>
        <v/>
      </c>
      <c r="I90" t="str">
        <f t="shared" si="19"/>
        <v>OK</v>
      </c>
      <c r="J90" s="46" t="str">
        <f t="shared" si="11"/>
        <v>juan.carlos.c.lapena@accenture.com</v>
      </c>
      <c r="K90" s="47">
        <f t="shared" si="12"/>
        <v>1000</v>
      </c>
      <c r="L90" s="47">
        <f t="shared" si="13"/>
        <v>640</v>
      </c>
      <c r="Z90" s="48" t="s">
        <v>83</v>
      </c>
      <c r="AA90" s="27">
        <v>8</v>
      </c>
      <c r="AB90" s="49" t="s">
        <v>478</v>
      </c>
      <c r="AC90" s="50">
        <v>0</v>
      </c>
      <c r="AD90" s="50">
        <v>0</v>
      </c>
      <c r="AE90" s="27" t="s">
        <v>37</v>
      </c>
      <c r="AF90" s="27" t="s">
        <v>64</v>
      </c>
      <c r="AG90" s="49" t="s">
        <v>480</v>
      </c>
      <c r="AH90" s="27" t="s">
        <v>481</v>
      </c>
      <c r="AI90" s="27" t="s">
        <v>481</v>
      </c>
      <c r="AJ90" s="51" t="s">
        <v>608</v>
      </c>
      <c r="AK90" s="52">
        <v>0</v>
      </c>
      <c r="AL90" s="52">
        <v>0</v>
      </c>
    </row>
    <row r="91" spans="1:38" ht="26.25" x14ac:dyDescent="0.25">
      <c r="A91" s="23" t="s">
        <v>52</v>
      </c>
      <c r="B91">
        <v>8</v>
      </c>
      <c r="C91" s="44" t="str">
        <f t="shared" si="14"/>
        <v/>
      </c>
      <c r="D91" s="45">
        <f t="shared" si="15"/>
        <v>1600</v>
      </c>
      <c r="E91" s="45">
        <f t="shared" si="10"/>
        <v>1888</v>
      </c>
      <c r="F91" t="str">
        <f t="shared" si="16"/>
        <v>ID</v>
      </c>
      <c r="G91" t="str">
        <f t="shared" si="17"/>
        <v>01_BE A CLIENT OF UBS</v>
      </c>
      <c r="H91" s="44" t="str">
        <f t="shared" si="18"/>
        <v/>
      </c>
      <c r="I91" t="str">
        <f t="shared" si="19"/>
        <v>OK</v>
      </c>
      <c r="J91" s="46" t="str">
        <f t="shared" si="11"/>
        <v>arcie.c.arcilla@accenture.com</v>
      </c>
      <c r="K91" s="47">
        <f t="shared" si="12"/>
        <v>1000</v>
      </c>
      <c r="L91" s="47">
        <f t="shared" si="13"/>
        <v>640</v>
      </c>
      <c r="Z91" s="48" t="s">
        <v>206</v>
      </c>
      <c r="AA91" s="27">
        <v>8</v>
      </c>
      <c r="AB91" s="49" t="s">
        <v>480</v>
      </c>
      <c r="AC91" s="50">
        <v>1600</v>
      </c>
      <c r="AD91" s="50">
        <v>1888</v>
      </c>
      <c r="AE91" s="27" t="s">
        <v>34</v>
      </c>
      <c r="AF91" s="27" t="s">
        <v>35</v>
      </c>
      <c r="AG91" s="49" t="s">
        <v>480</v>
      </c>
      <c r="AH91" s="54" t="s">
        <v>501</v>
      </c>
      <c r="AI91" s="54" t="s">
        <v>481</v>
      </c>
      <c r="AJ91" s="51" t="s">
        <v>609</v>
      </c>
      <c r="AK91" s="52">
        <v>1000</v>
      </c>
      <c r="AL91" s="52">
        <v>640</v>
      </c>
    </row>
    <row r="92" spans="1:38" x14ac:dyDescent="0.25">
      <c r="A92" s="23" t="s">
        <v>225</v>
      </c>
      <c r="B92">
        <v>8</v>
      </c>
      <c r="C92" s="44" t="str">
        <f t="shared" si="14"/>
        <v/>
      </c>
      <c r="D92" s="45">
        <f t="shared" si="15"/>
        <v>1600</v>
      </c>
      <c r="E92" s="45">
        <f t="shared" si="10"/>
        <v>1888</v>
      </c>
      <c r="F92" t="str">
        <f t="shared" si="16"/>
        <v>ID</v>
      </c>
      <c r="G92" t="str">
        <f t="shared" si="17"/>
        <v>01_BE A CLIENT OF UBS</v>
      </c>
      <c r="H92" s="44" t="str">
        <f t="shared" si="18"/>
        <v/>
      </c>
      <c r="I92" t="str">
        <f t="shared" si="19"/>
        <v>OK</v>
      </c>
      <c r="J92" s="46" t="str">
        <f t="shared" si="11"/>
        <v>kathlyn.e.b.alcoseba@accenture.com</v>
      </c>
      <c r="K92" s="47">
        <f t="shared" si="12"/>
        <v>1000</v>
      </c>
      <c r="L92" s="47">
        <f t="shared" si="13"/>
        <v>640</v>
      </c>
      <c r="Z92" s="48" t="s">
        <v>364</v>
      </c>
      <c r="AA92" s="27">
        <v>8</v>
      </c>
      <c r="AB92" s="49" t="s">
        <v>480</v>
      </c>
      <c r="AC92" s="50">
        <v>1600</v>
      </c>
      <c r="AD92" s="50">
        <v>1888</v>
      </c>
      <c r="AE92" s="27" t="s">
        <v>34</v>
      </c>
      <c r="AF92" s="27" t="s">
        <v>39</v>
      </c>
      <c r="AG92" s="49" t="s">
        <v>478</v>
      </c>
      <c r="AH92" s="27" t="s">
        <v>547</v>
      </c>
      <c r="AI92" s="27" t="s">
        <v>548</v>
      </c>
      <c r="AJ92" s="51" t="s">
        <v>610</v>
      </c>
      <c r="AK92" s="52" t="s">
        <v>584</v>
      </c>
      <c r="AL92" s="52" t="s">
        <v>584</v>
      </c>
    </row>
    <row r="93" spans="1:38" x14ac:dyDescent="0.25">
      <c r="A93" s="23" t="s">
        <v>270</v>
      </c>
      <c r="B93">
        <v>8</v>
      </c>
      <c r="C93" s="44" t="str">
        <f t="shared" si="14"/>
        <v/>
      </c>
      <c r="D93" s="45">
        <f t="shared" si="15"/>
        <v>1600</v>
      </c>
      <c r="E93" s="45">
        <f t="shared" si="10"/>
        <v>1888</v>
      </c>
      <c r="F93" t="str">
        <f t="shared" si="16"/>
        <v>ID</v>
      </c>
      <c r="G93" t="str">
        <f t="shared" si="17"/>
        <v>01_BE A CLIENT OF UBS</v>
      </c>
      <c r="H93" s="44" t="str">
        <f t="shared" si="18"/>
        <v/>
      </c>
      <c r="I93" t="str">
        <f t="shared" si="19"/>
        <v>OK</v>
      </c>
      <c r="J93" s="46" t="str">
        <f t="shared" si="11"/>
        <v>lovely.b.monton@accenture.com</v>
      </c>
      <c r="K93" s="47">
        <f t="shared" si="12"/>
        <v>1000</v>
      </c>
      <c r="L93" s="47">
        <f t="shared" si="13"/>
        <v>640</v>
      </c>
      <c r="Z93" s="48" t="s">
        <v>207</v>
      </c>
      <c r="AA93" s="27">
        <v>7</v>
      </c>
      <c r="AB93" s="49" t="s">
        <v>480</v>
      </c>
      <c r="AC93" s="50">
        <v>1400</v>
      </c>
      <c r="AD93" s="50">
        <v>1888</v>
      </c>
      <c r="AE93" s="27" t="s">
        <v>67</v>
      </c>
      <c r="AF93" s="27" t="s">
        <v>68</v>
      </c>
      <c r="AG93" s="49" t="s">
        <v>480</v>
      </c>
      <c r="AH93" s="27" t="s">
        <v>495</v>
      </c>
      <c r="AI93" s="27" t="s">
        <v>481</v>
      </c>
      <c r="AJ93" s="51" t="s">
        <v>611</v>
      </c>
      <c r="AK93" s="52">
        <v>1000</v>
      </c>
      <c r="AL93" s="52">
        <v>640</v>
      </c>
    </row>
    <row r="94" spans="1:38" x14ac:dyDescent="0.25">
      <c r="A94" s="23" t="s">
        <v>280</v>
      </c>
      <c r="B94">
        <v>7</v>
      </c>
      <c r="C94" s="44" t="str">
        <f t="shared" si="14"/>
        <v/>
      </c>
      <c r="D94" s="45">
        <f t="shared" si="15"/>
        <v>1400</v>
      </c>
      <c r="E94" s="45">
        <f t="shared" si="10"/>
        <v>1888</v>
      </c>
      <c r="F94" t="str">
        <f t="shared" si="16"/>
        <v>FT</v>
      </c>
      <c r="G94" t="str">
        <f t="shared" si="17"/>
        <v>01_BE A CLIENT OF UBS</v>
      </c>
      <c r="H94" s="44" t="str">
        <f t="shared" si="18"/>
        <v/>
      </c>
      <c r="I94" t="str">
        <f t="shared" si="19"/>
        <v>OK</v>
      </c>
      <c r="J94" s="46" t="str">
        <f t="shared" si="11"/>
        <v>rona.may.tadlas@accenture.com</v>
      </c>
      <c r="K94" s="47">
        <f t="shared" si="12"/>
        <v>1000</v>
      </c>
      <c r="L94" s="47">
        <f t="shared" si="13"/>
        <v>640</v>
      </c>
      <c r="Z94" s="48" t="s">
        <v>178</v>
      </c>
      <c r="AA94" s="27">
        <v>7</v>
      </c>
      <c r="AB94" s="49" t="s">
        <v>478</v>
      </c>
      <c r="AC94" s="50">
        <v>0</v>
      </c>
      <c r="AD94" s="50">
        <v>0</v>
      </c>
      <c r="AE94" s="27" t="s">
        <v>67</v>
      </c>
      <c r="AF94" s="27" t="s">
        <v>68</v>
      </c>
      <c r="AG94" s="49" t="s">
        <v>480</v>
      </c>
      <c r="AH94" s="27" t="s">
        <v>495</v>
      </c>
      <c r="AI94" s="27" t="s">
        <v>481</v>
      </c>
      <c r="AJ94" s="51" t="s">
        <v>612</v>
      </c>
      <c r="AK94" s="52">
        <v>0</v>
      </c>
      <c r="AL94" s="52">
        <v>0</v>
      </c>
    </row>
    <row r="95" spans="1:38" ht="26.25" x14ac:dyDescent="0.25">
      <c r="A95" s="23" t="s">
        <v>111</v>
      </c>
      <c r="B95">
        <v>7</v>
      </c>
      <c r="C95" s="44" t="str">
        <f t="shared" si="14"/>
        <v/>
      </c>
      <c r="D95" s="45">
        <f t="shared" si="15"/>
        <v>1400</v>
      </c>
      <c r="E95" s="45">
        <f t="shared" si="10"/>
        <v>1888</v>
      </c>
      <c r="F95" t="str">
        <f t="shared" si="16"/>
        <v>IT PMO</v>
      </c>
      <c r="G95" t="str">
        <f t="shared" si="17"/>
        <v>COE INITIATIVE MANAGEMENT</v>
      </c>
      <c r="H95" s="44" t="str">
        <f t="shared" si="18"/>
        <v/>
      </c>
      <c r="I95" t="str">
        <f t="shared" si="19"/>
        <v>OK</v>
      </c>
      <c r="J95" s="46" t="str">
        <f t="shared" si="11"/>
        <v>ronald.n.tee@accenture.com</v>
      </c>
      <c r="K95" s="47">
        <f t="shared" si="12"/>
        <v>1000</v>
      </c>
      <c r="L95" s="47">
        <f t="shared" si="13"/>
        <v>640</v>
      </c>
      <c r="Z95" s="48" t="s">
        <v>384</v>
      </c>
      <c r="AA95" s="27">
        <v>7</v>
      </c>
      <c r="AB95" s="49" t="s">
        <v>480</v>
      </c>
      <c r="AC95" s="50">
        <v>1400</v>
      </c>
      <c r="AD95" s="50">
        <v>1888</v>
      </c>
      <c r="AE95" s="27" t="s">
        <v>34</v>
      </c>
      <c r="AF95" s="27" t="s">
        <v>35</v>
      </c>
      <c r="AG95" s="49" t="s">
        <v>480</v>
      </c>
      <c r="AH95" s="54" t="s">
        <v>501</v>
      </c>
      <c r="AI95" s="54" t="s">
        <v>481</v>
      </c>
      <c r="AJ95" s="51" t="s">
        <v>613</v>
      </c>
      <c r="AK95" s="52">
        <v>1000</v>
      </c>
      <c r="AL95" s="52">
        <v>640</v>
      </c>
    </row>
    <row r="96" spans="1:38" ht="26.25" x14ac:dyDescent="0.25">
      <c r="A96" s="23" t="s">
        <v>330</v>
      </c>
      <c r="B96">
        <v>7</v>
      </c>
      <c r="C96" s="44" t="str">
        <f t="shared" si="14"/>
        <v/>
      </c>
      <c r="D96" s="45">
        <f t="shared" si="15"/>
        <v>1400</v>
      </c>
      <c r="E96" s="45">
        <f t="shared" si="10"/>
        <v>1888</v>
      </c>
      <c r="F96" t="str">
        <f t="shared" si="16"/>
        <v>ID</v>
      </c>
      <c r="G96" t="str">
        <f t="shared" si="17"/>
        <v>05_PAY &amp; MANAGE LIQUIDITY</v>
      </c>
      <c r="H96" s="44" t="str">
        <f t="shared" si="18"/>
        <v/>
      </c>
      <c r="I96" t="str">
        <f t="shared" si="19"/>
        <v>OK</v>
      </c>
      <c r="J96" s="46" t="str">
        <f t="shared" si="11"/>
        <v>toni.rose.o.villegas@accenture.com</v>
      </c>
      <c r="K96" s="47">
        <f t="shared" si="12"/>
        <v>1000</v>
      </c>
      <c r="L96" s="47">
        <f t="shared" si="13"/>
        <v>640</v>
      </c>
      <c r="Z96" s="48" t="s">
        <v>309</v>
      </c>
      <c r="AA96" s="27">
        <v>7</v>
      </c>
      <c r="AB96" s="49" t="s">
        <v>480</v>
      </c>
      <c r="AC96" s="50">
        <v>1400</v>
      </c>
      <c r="AD96" s="50">
        <v>1888</v>
      </c>
      <c r="AE96" s="27" t="s">
        <v>34</v>
      </c>
      <c r="AF96" s="27" t="s">
        <v>35</v>
      </c>
      <c r="AG96" s="49" t="s">
        <v>480</v>
      </c>
      <c r="AH96" s="54" t="s">
        <v>501</v>
      </c>
      <c r="AI96" s="54" t="s">
        <v>481</v>
      </c>
      <c r="AJ96" s="51" t="s">
        <v>614</v>
      </c>
      <c r="AK96" s="52">
        <v>1000</v>
      </c>
      <c r="AL96" s="52">
        <v>640</v>
      </c>
    </row>
    <row r="97" spans="1:38" ht="26.25" x14ac:dyDescent="0.25">
      <c r="A97" s="23" t="s">
        <v>261</v>
      </c>
      <c r="B97">
        <v>7</v>
      </c>
      <c r="C97" s="44" t="str">
        <f t="shared" si="14"/>
        <v/>
      </c>
      <c r="D97" s="45">
        <f t="shared" si="15"/>
        <v>1400</v>
      </c>
      <c r="E97" s="45">
        <f t="shared" si="10"/>
        <v>1888</v>
      </c>
      <c r="F97" t="str">
        <f t="shared" si="16"/>
        <v>IT PMO</v>
      </c>
      <c r="G97" t="str">
        <f t="shared" si="17"/>
        <v>COE INITIATIVE MANAGEMENT</v>
      </c>
      <c r="H97" s="44" t="str">
        <f t="shared" si="18"/>
        <v/>
      </c>
      <c r="I97" t="str">
        <f t="shared" si="19"/>
        <v>OK</v>
      </c>
      <c r="J97" s="46" t="str">
        <f t="shared" si="11"/>
        <v>charmaine.c.botilo@accenture.com</v>
      </c>
      <c r="K97" s="47">
        <f t="shared" si="12"/>
        <v>1000</v>
      </c>
      <c r="L97" s="47">
        <f t="shared" si="13"/>
        <v>640</v>
      </c>
      <c r="Z97" s="48" t="s">
        <v>356</v>
      </c>
      <c r="AA97" s="27">
        <v>7</v>
      </c>
      <c r="AB97" s="49" t="s">
        <v>480</v>
      </c>
      <c r="AC97" s="50">
        <v>1400</v>
      </c>
      <c r="AD97" s="50">
        <v>1888</v>
      </c>
      <c r="AE97" s="27" t="s">
        <v>34</v>
      </c>
      <c r="AF97" s="27" t="s">
        <v>35</v>
      </c>
      <c r="AG97" s="49" t="s">
        <v>480</v>
      </c>
      <c r="AH97" s="54" t="s">
        <v>501</v>
      </c>
      <c r="AI97" s="54" t="s">
        <v>481</v>
      </c>
      <c r="AJ97" s="51" t="s">
        <v>615</v>
      </c>
      <c r="AK97" s="52">
        <v>1000</v>
      </c>
      <c r="AL97" s="52">
        <v>640</v>
      </c>
    </row>
    <row r="98" spans="1:38" x14ac:dyDescent="0.25">
      <c r="A98" s="23" t="s">
        <v>210</v>
      </c>
      <c r="B98" s="53">
        <v>7</v>
      </c>
      <c r="C98" s="44" t="str">
        <f t="shared" si="14"/>
        <v/>
      </c>
      <c r="D98" s="45">
        <f t="shared" si="15"/>
        <v>1400</v>
      </c>
      <c r="E98" s="45">
        <f t="shared" si="10"/>
        <v>1888</v>
      </c>
      <c r="F98" t="str">
        <f t="shared" si="16"/>
        <v>FT</v>
      </c>
      <c r="G98" t="str">
        <f t="shared" si="17"/>
        <v>05_PAY &amp; MANAGE LIQUIDITY</v>
      </c>
      <c r="H98" s="44" t="str">
        <f t="shared" si="18"/>
        <v>Yes</v>
      </c>
      <c r="I98" t="str">
        <f t="shared" si="19"/>
        <v>7 RTO</v>
      </c>
      <c r="J98" s="46" t="str">
        <f t="shared" si="11"/>
        <v>daniel.kyle.penjan@accenture.com</v>
      </c>
      <c r="K98" s="47" t="str">
        <f t="shared" si="12"/>
        <v>to award later</v>
      </c>
      <c r="L98" s="47" t="str">
        <f t="shared" si="13"/>
        <v>to award later</v>
      </c>
      <c r="Z98" s="48" t="s">
        <v>198</v>
      </c>
      <c r="AA98" s="27">
        <v>7</v>
      </c>
      <c r="AB98" s="49" t="s">
        <v>480</v>
      </c>
      <c r="AC98" s="50">
        <v>1400</v>
      </c>
      <c r="AD98" s="50">
        <v>1888</v>
      </c>
      <c r="AE98" s="27" t="s">
        <v>67</v>
      </c>
      <c r="AF98" s="27" t="s">
        <v>68</v>
      </c>
      <c r="AG98" s="49" t="s">
        <v>480</v>
      </c>
      <c r="AH98" s="27" t="s">
        <v>495</v>
      </c>
      <c r="AI98" s="54" t="s">
        <v>481</v>
      </c>
      <c r="AJ98" s="51" t="s">
        <v>616</v>
      </c>
      <c r="AK98" s="52">
        <v>1000</v>
      </c>
      <c r="AL98" s="52">
        <v>640</v>
      </c>
    </row>
    <row r="99" spans="1:38" x14ac:dyDescent="0.25">
      <c r="A99" s="23" t="s">
        <v>209</v>
      </c>
      <c r="B99" s="53">
        <v>7</v>
      </c>
      <c r="C99" s="44" t="str">
        <f t="shared" si="14"/>
        <v/>
      </c>
      <c r="D99" s="45">
        <f t="shared" si="15"/>
        <v>1400</v>
      </c>
      <c r="E99" s="45">
        <f t="shared" si="10"/>
        <v>1888</v>
      </c>
      <c r="F99" t="str">
        <f t="shared" si="16"/>
        <v>ID</v>
      </c>
      <c r="G99" t="str">
        <f t="shared" si="17"/>
        <v>04_TRADE AND TRANSFER ASSETS 2</v>
      </c>
      <c r="H99" s="44" t="str">
        <f t="shared" si="18"/>
        <v/>
      </c>
      <c r="I99" t="str">
        <f t="shared" si="19"/>
        <v>7 RTO</v>
      </c>
      <c r="J99" s="46" t="str">
        <f t="shared" si="11"/>
        <v>john.v.de.guzman@accenture.com</v>
      </c>
      <c r="K99" s="47">
        <f t="shared" si="12"/>
        <v>1000</v>
      </c>
      <c r="L99" s="47">
        <f t="shared" si="13"/>
        <v>640</v>
      </c>
      <c r="Z99" s="48" t="s">
        <v>130</v>
      </c>
      <c r="AA99" s="27">
        <v>7</v>
      </c>
      <c r="AB99" s="49" t="s">
        <v>480</v>
      </c>
      <c r="AC99" s="50">
        <v>1400</v>
      </c>
      <c r="AD99" s="50">
        <v>1888</v>
      </c>
      <c r="AE99" s="27" t="s">
        <v>34</v>
      </c>
      <c r="AF99" s="27" t="s">
        <v>70</v>
      </c>
      <c r="AG99" s="49" t="s">
        <v>480</v>
      </c>
      <c r="AH99" s="27" t="s">
        <v>617</v>
      </c>
      <c r="AI99" s="54" t="s">
        <v>541</v>
      </c>
      <c r="AJ99" s="51" t="s">
        <v>618</v>
      </c>
      <c r="AK99" s="52">
        <v>1000</v>
      </c>
      <c r="AL99" s="52">
        <v>640</v>
      </c>
    </row>
    <row r="100" spans="1:38" x14ac:dyDescent="0.25">
      <c r="A100" s="23" t="s">
        <v>156</v>
      </c>
      <c r="B100" s="53">
        <v>7</v>
      </c>
      <c r="C100" s="44" t="str">
        <f t="shared" si="14"/>
        <v/>
      </c>
      <c r="D100" s="45">
        <f t="shared" si="15"/>
        <v>1400</v>
      </c>
      <c r="E100" s="45">
        <f t="shared" si="10"/>
        <v>1888</v>
      </c>
      <c r="F100" t="str">
        <f t="shared" si="16"/>
        <v>ID</v>
      </c>
      <c r="G100" t="str">
        <f t="shared" si="17"/>
        <v>05_PAY &amp; MANAGE LIQUIDITY</v>
      </c>
      <c r="H100" s="44" t="str">
        <f t="shared" si="18"/>
        <v/>
      </c>
      <c r="I100" t="str">
        <f t="shared" si="19"/>
        <v>7 RTO</v>
      </c>
      <c r="J100" s="46" t="str">
        <f t="shared" si="11"/>
        <v>roberto.p.raguindin@accenture.com</v>
      </c>
      <c r="K100" s="47">
        <f t="shared" si="12"/>
        <v>1000</v>
      </c>
      <c r="L100" s="47">
        <f t="shared" si="13"/>
        <v>640</v>
      </c>
      <c r="Z100" s="48" t="s">
        <v>282</v>
      </c>
      <c r="AA100" s="27">
        <v>7</v>
      </c>
      <c r="AB100" s="49" t="s">
        <v>478</v>
      </c>
      <c r="AC100" s="50">
        <v>0</v>
      </c>
      <c r="AD100" s="50">
        <v>0</v>
      </c>
      <c r="AE100" s="27" t="s">
        <v>49</v>
      </c>
      <c r="AF100" s="27" t="s">
        <v>158</v>
      </c>
      <c r="AG100" s="49" t="s">
        <v>480</v>
      </c>
      <c r="AJ100" s="51" t="s">
        <v>619</v>
      </c>
      <c r="AK100" s="52">
        <v>0</v>
      </c>
      <c r="AL100" s="52">
        <v>0</v>
      </c>
    </row>
    <row r="101" spans="1:38" x14ac:dyDescent="0.25">
      <c r="A101" s="23" t="s">
        <v>139</v>
      </c>
      <c r="B101">
        <v>7</v>
      </c>
      <c r="C101" s="44" t="str">
        <f t="shared" si="14"/>
        <v/>
      </c>
      <c r="D101" s="45">
        <f t="shared" si="15"/>
        <v>1400</v>
      </c>
      <c r="E101" s="45">
        <f t="shared" si="10"/>
        <v>1888</v>
      </c>
      <c r="F101" t="str">
        <f t="shared" si="16"/>
        <v>IT PMO</v>
      </c>
      <c r="G101" t="str">
        <f t="shared" si="17"/>
        <v>COE INITIATIVE MANAGEMENT</v>
      </c>
      <c r="H101" s="44" t="str">
        <f t="shared" si="18"/>
        <v/>
      </c>
      <c r="I101" t="str">
        <f t="shared" si="19"/>
        <v>OK</v>
      </c>
      <c r="J101" s="46" t="str">
        <f t="shared" si="11"/>
        <v>cheryl.k.manalo@accenture.com</v>
      </c>
      <c r="K101" s="47">
        <f t="shared" si="12"/>
        <v>1000</v>
      </c>
      <c r="L101" s="47">
        <f t="shared" si="13"/>
        <v>640</v>
      </c>
      <c r="Z101" s="48" t="s">
        <v>84</v>
      </c>
      <c r="AA101" s="27">
        <v>7</v>
      </c>
      <c r="AB101" s="49" t="s">
        <v>480</v>
      </c>
      <c r="AC101" s="50">
        <v>1400</v>
      </c>
      <c r="AD101" s="50">
        <v>1888</v>
      </c>
      <c r="AE101" s="27" t="s">
        <v>34</v>
      </c>
      <c r="AF101" s="27" t="s">
        <v>70</v>
      </c>
      <c r="AG101" s="49" t="s">
        <v>480</v>
      </c>
      <c r="AH101" s="27" t="s">
        <v>620</v>
      </c>
      <c r="AI101" s="54" t="s">
        <v>621</v>
      </c>
      <c r="AJ101" s="51" t="s">
        <v>622</v>
      </c>
      <c r="AK101" s="52">
        <v>1000</v>
      </c>
      <c r="AL101" s="52">
        <v>640</v>
      </c>
    </row>
    <row r="102" spans="1:38" x14ac:dyDescent="0.25">
      <c r="A102" s="23" t="s">
        <v>378</v>
      </c>
      <c r="B102">
        <v>7</v>
      </c>
      <c r="C102" s="44" t="str">
        <f t="shared" si="14"/>
        <v/>
      </c>
      <c r="D102" s="45">
        <f t="shared" si="15"/>
        <v>1400</v>
      </c>
      <c r="E102" s="45">
        <f t="shared" si="10"/>
        <v>1888</v>
      </c>
      <c r="F102" t="str">
        <f t="shared" si="16"/>
        <v>ID</v>
      </c>
      <c r="G102" t="str">
        <f t="shared" si="17"/>
        <v>01_BE A CLIENT OF UBS</v>
      </c>
      <c r="H102" s="44" t="str">
        <f t="shared" si="18"/>
        <v/>
      </c>
      <c r="I102" t="str">
        <f t="shared" si="19"/>
        <v>OK</v>
      </c>
      <c r="J102" s="46" t="str">
        <f t="shared" si="11"/>
        <v>allan.m.hernandez@accenture.com</v>
      </c>
      <c r="K102" s="47">
        <f t="shared" si="12"/>
        <v>1000</v>
      </c>
      <c r="L102" s="47">
        <f t="shared" si="13"/>
        <v>640</v>
      </c>
      <c r="Z102" s="48" t="s">
        <v>212</v>
      </c>
      <c r="AA102" s="27">
        <v>7</v>
      </c>
      <c r="AB102" s="49" t="s">
        <v>480</v>
      </c>
      <c r="AC102" s="50">
        <v>1400</v>
      </c>
      <c r="AD102" s="50">
        <v>1888</v>
      </c>
      <c r="AE102" s="27" t="s">
        <v>34</v>
      </c>
      <c r="AF102" s="27" t="s">
        <v>151</v>
      </c>
      <c r="AG102" s="49" t="s">
        <v>480</v>
      </c>
      <c r="AH102" s="27" t="s">
        <v>545</v>
      </c>
      <c r="AI102" s="54" t="s">
        <v>481</v>
      </c>
      <c r="AJ102" s="51" t="s">
        <v>623</v>
      </c>
      <c r="AK102" s="52">
        <v>1000</v>
      </c>
      <c r="AL102" s="52">
        <v>640</v>
      </c>
    </row>
    <row r="103" spans="1:38" x14ac:dyDescent="0.25">
      <c r="A103" s="23" t="s">
        <v>73</v>
      </c>
      <c r="B103">
        <v>7</v>
      </c>
      <c r="C103" s="44" t="str">
        <f t="shared" si="14"/>
        <v/>
      </c>
      <c r="D103" s="45">
        <f t="shared" si="15"/>
        <v>1400</v>
      </c>
      <c r="E103" s="45">
        <f t="shared" si="10"/>
        <v>1888</v>
      </c>
      <c r="F103" t="str">
        <f t="shared" si="16"/>
        <v>ID</v>
      </c>
      <c r="G103" t="str">
        <f t="shared" si="17"/>
        <v>01_BE A CLIENT OF UBS</v>
      </c>
      <c r="H103" s="44" t="str">
        <f t="shared" si="18"/>
        <v/>
      </c>
      <c r="I103" t="str">
        <f t="shared" si="19"/>
        <v>OK</v>
      </c>
      <c r="J103" s="46" t="str">
        <f t="shared" si="11"/>
        <v>chustin.erish.gutiza@accenture.com</v>
      </c>
      <c r="K103" s="47">
        <f t="shared" si="12"/>
        <v>1000</v>
      </c>
      <c r="L103" s="47">
        <f t="shared" si="13"/>
        <v>640</v>
      </c>
      <c r="Z103" s="48" t="s">
        <v>204</v>
      </c>
      <c r="AA103" s="27">
        <v>7</v>
      </c>
      <c r="AB103" s="49" t="s">
        <v>480</v>
      </c>
      <c r="AC103" s="50">
        <v>1400</v>
      </c>
      <c r="AD103" s="50">
        <v>1888</v>
      </c>
      <c r="AE103" s="27" t="s">
        <v>37</v>
      </c>
      <c r="AF103" s="27" t="s">
        <v>35</v>
      </c>
      <c r="AG103" s="49" t="s">
        <v>480</v>
      </c>
      <c r="AH103" s="27" t="s">
        <v>481</v>
      </c>
      <c r="AI103" s="27" t="s">
        <v>481</v>
      </c>
      <c r="AJ103" s="51" t="s">
        <v>624</v>
      </c>
      <c r="AK103" s="52">
        <v>1000</v>
      </c>
      <c r="AL103" s="52">
        <v>640</v>
      </c>
    </row>
    <row r="104" spans="1:38" x14ac:dyDescent="0.25">
      <c r="A104" s="23" t="s">
        <v>368</v>
      </c>
      <c r="B104">
        <v>7</v>
      </c>
      <c r="C104" s="44" t="str">
        <f t="shared" si="14"/>
        <v/>
      </c>
      <c r="D104" s="45">
        <f t="shared" si="15"/>
        <v>1400</v>
      </c>
      <c r="E104" s="45">
        <f t="shared" si="10"/>
        <v>1888</v>
      </c>
      <c r="F104" t="str">
        <f t="shared" si="16"/>
        <v>FT</v>
      </c>
      <c r="G104" t="str">
        <f t="shared" si="17"/>
        <v>17_CLIENT DOCUMENT &amp; RECORDS MGMT</v>
      </c>
      <c r="H104" s="44" t="str">
        <f t="shared" si="18"/>
        <v/>
      </c>
      <c r="I104" t="str">
        <f t="shared" si="19"/>
        <v>OK</v>
      </c>
      <c r="J104" s="46" t="str">
        <f t="shared" si="11"/>
        <v>geronimo.l.dealca.jr@accenture.com</v>
      </c>
      <c r="K104" s="47">
        <f t="shared" si="12"/>
        <v>1000</v>
      </c>
      <c r="L104" s="47">
        <f t="shared" si="13"/>
        <v>640</v>
      </c>
      <c r="Z104" s="48" t="s">
        <v>341</v>
      </c>
      <c r="AA104" s="27">
        <v>7</v>
      </c>
      <c r="AB104" s="49" t="s">
        <v>480</v>
      </c>
      <c r="AC104" s="50">
        <v>1400</v>
      </c>
      <c r="AD104" s="50">
        <v>1888</v>
      </c>
      <c r="AE104" s="27" t="s">
        <v>34</v>
      </c>
      <c r="AF104" s="27" t="s">
        <v>151</v>
      </c>
      <c r="AG104" s="49" t="s">
        <v>480</v>
      </c>
      <c r="AH104" s="27" t="s">
        <v>545</v>
      </c>
      <c r="AI104" s="54" t="s">
        <v>481</v>
      </c>
      <c r="AJ104" s="51" t="s">
        <v>625</v>
      </c>
      <c r="AK104" s="52">
        <v>1000</v>
      </c>
      <c r="AL104" s="52">
        <v>640</v>
      </c>
    </row>
    <row r="105" spans="1:38" x14ac:dyDescent="0.25">
      <c r="A105" s="23" t="s">
        <v>191</v>
      </c>
      <c r="B105">
        <v>7</v>
      </c>
      <c r="C105" s="44" t="str">
        <f t="shared" si="14"/>
        <v/>
      </c>
      <c r="D105" s="45">
        <f t="shared" si="15"/>
        <v>1400</v>
      </c>
      <c r="E105" s="45">
        <f t="shared" si="10"/>
        <v>1888</v>
      </c>
      <c r="F105" t="str">
        <f t="shared" si="16"/>
        <v>ID</v>
      </c>
      <c r="G105" t="str">
        <f t="shared" si="17"/>
        <v>01_BE A CLIENT OF UBS</v>
      </c>
      <c r="H105" s="44" t="str">
        <f t="shared" si="18"/>
        <v/>
      </c>
      <c r="I105" t="str">
        <f t="shared" si="19"/>
        <v>OK</v>
      </c>
      <c r="J105" s="46" t="str">
        <f t="shared" si="11"/>
        <v>justin.s.cataquiz@accenture.com</v>
      </c>
      <c r="K105" s="47">
        <f t="shared" si="12"/>
        <v>1000</v>
      </c>
      <c r="L105" s="47">
        <f t="shared" si="13"/>
        <v>640</v>
      </c>
      <c r="Z105" s="48" t="s">
        <v>149</v>
      </c>
      <c r="AA105" s="27">
        <v>7</v>
      </c>
      <c r="AB105" s="49" t="s">
        <v>480</v>
      </c>
      <c r="AC105" s="50">
        <v>1400</v>
      </c>
      <c r="AD105" s="50">
        <v>1888</v>
      </c>
      <c r="AE105" s="27" t="s">
        <v>67</v>
      </c>
      <c r="AF105" s="27" t="s">
        <v>68</v>
      </c>
      <c r="AG105" s="49" t="s">
        <v>480</v>
      </c>
      <c r="AH105" s="27" t="s">
        <v>495</v>
      </c>
      <c r="AI105" s="54" t="s">
        <v>481</v>
      </c>
      <c r="AJ105" s="51" t="s">
        <v>626</v>
      </c>
      <c r="AK105" s="52">
        <v>1000</v>
      </c>
      <c r="AL105" s="52">
        <v>640</v>
      </c>
    </row>
    <row r="106" spans="1:38" x14ac:dyDescent="0.25">
      <c r="A106" s="23" t="s">
        <v>86</v>
      </c>
      <c r="B106" s="53">
        <v>7</v>
      </c>
      <c r="C106" s="44" t="str">
        <f t="shared" si="14"/>
        <v/>
      </c>
      <c r="D106" s="45">
        <f t="shared" si="15"/>
        <v>1400</v>
      </c>
      <c r="E106" s="45">
        <f t="shared" si="10"/>
        <v>1888</v>
      </c>
      <c r="F106" t="str">
        <f t="shared" si="16"/>
        <v>IT PMO</v>
      </c>
      <c r="G106" t="str">
        <f t="shared" si="17"/>
        <v>COE INITIATIVE MANAGEMENT</v>
      </c>
      <c r="H106" s="44" t="str">
        <f t="shared" si="18"/>
        <v/>
      </c>
      <c r="I106" t="str">
        <f t="shared" si="19"/>
        <v>7 RTO</v>
      </c>
      <c r="J106" s="46" t="str">
        <f t="shared" si="11"/>
        <v>noel.m.david@accenture.com</v>
      </c>
      <c r="K106" s="47">
        <f t="shared" si="12"/>
        <v>1000</v>
      </c>
      <c r="L106" s="47">
        <f t="shared" si="13"/>
        <v>640</v>
      </c>
      <c r="Z106" s="48" t="s">
        <v>293</v>
      </c>
      <c r="AA106" s="27">
        <v>7</v>
      </c>
      <c r="AB106" s="49" t="s">
        <v>480</v>
      </c>
      <c r="AC106" s="50">
        <v>1400</v>
      </c>
      <c r="AD106" s="50">
        <v>1888</v>
      </c>
      <c r="AE106" s="27" t="s">
        <v>34</v>
      </c>
      <c r="AF106" s="27" t="s">
        <v>70</v>
      </c>
      <c r="AG106" s="49" t="s">
        <v>480</v>
      </c>
      <c r="AH106" s="27" t="s">
        <v>552</v>
      </c>
      <c r="AI106" s="54" t="s">
        <v>553</v>
      </c>
      <c r="AJ106" s="51" t="s">
        <v>627</v>
      </c>
      <c r="AK106" s="52">
        <v>1000</v>
      </c>
      <c r="AL106" s="52">
        <v>640</v>
      </c>
    </row>
    <row r="107" spans="1:38" x14ac:dyDescent="0.25">
      <c r="A107" s="23" t="s">
        <v>175</v>
      </c>
      <c r="B107" s="53">
        <v>7</v>
      </c>
      <c r="C107" s="44" t="str">
        <f t="shared" si="14"/>
        <v/>
      </c>
      <c r="D107" s="45">
        <f t="shared" si="15"/>
        <v>1400</v>
      </c>
      <c r="E107" s="45">
        <f t="shared" si="10"/>
        <v>1888</v>
      </c>
      <c r="F107" t="str">
        <f t="shared" si="16"/>
        <v>ID</v>
      </c>
      <c r="G107" t="str">
        <f t="shared" si="17"/>
        <v>04_TRADE AND TRANSFER ASSETS 2</v>
      </c>
      <c r="H107" s="44" t="str">
        <f t="shared" si="18"/>
        <v/>
      </c>
      <c r="I107" t="str">
        <f t="shared" si="19"/>
        <v>7 RTO</v>
      </c>
      <c r="J107" s="46" t="str">
        <f t="shared" si="11"/>
        <v>dexter.a.rabano@accenture.com</v>
      </c>
      <c r="K107" s="47">
        <f t="shared" si="12"/>
        <v>1000</v>
      </c>
      <c r="L107" s="47">
        <f t="shared" si="13"/>
        <v>640</v>
      </c>
      <c r="Z107" s="48" t="s">
        <v>111</v>
      </c>
      <c r="AA107" s="27">
        <v>7</v>
      </c>
      <c r="AB107" s="49" t="s">
        <v>480</v>
      </c>
      <c r="AC107" s="50">
        <v>1400</v>
      </c>
      <c r="AD107" s="50">
        <v>1888</v>
      </c>
      <c r="AE107" s="27" t="s">
        <v>67</v>
      </c>
      <c r="AF107" s="27" t="s">
        <v>68</v>
      </c>
      <c r="AG107" s="49" t="s">
        <v>480</v>
      </c>
      <c r="AH107" s="27" t="s">
        <v>495</v>
      </c>
      <c r="AI107" s="54" t="s">
        <v>481</v>
      </c>
      <c r="AJ107" s="51" t="s">
        <v>628</v>
      </c>
      <c r="AK107" s="52">
        <v>1000</v>
      </c>
      <c r="AL107" s="52">
        <v>640</v>
      </c>
    </row>
    <row r="108" spans="1:38" x14ac:dyDescent="0.25">
      <c r="A108" s="23" t="s">
        <v>87</v>
      </c>
      <c r="B108">
        <v>7</v>
      </c>
      <c r="C108" s="44" t="str">
        <f t="shared" si="14"/>
        <v/>
      </c>
      <c r="D108" s="45">
        <f t="shared" si="15"/>
        <v>1400</v>
      </c>
      <c r="E108" s="45">
        <f t="shared" si="10"/>
        <v>1888</v>
      </c>
      <c r="F108" t="str">
        <f t="shared" si="16"/>
        <v>ID</v>
      </c>
      <c r="G108" t="str">
        <f t="shared" si="17"/>
        <v>01_BE A CLIENT OF UBS</v>
      </c>
      <c r="H108" s="44" t="str">
        <f t="shared" si="18"/>
        <v/>
      </c>
      <c r="I108" t="str">
        <f t="shared" si="19"/>
        <v>OK</v>
      </c>
      <c r="J108" s="46" t="str">
        <f t="shared" si="11"/>
        <v>raphael.f.gregorio@accenture.com</v>
      </c>
      <c r="K108" s="47">
        <f t="shared" si="12"/>
        <v>1000</v>
      </c>
      <c r="L108" s="47">
        <f t="shared" si="13"/>
        <v>640</v>
      </c>
      <c r="Z108" s="48" t="s">
        <v>174</v>
      </c>
      <c r="AA108" s="27">
        <v>7</v>
      </c>
      <c r="AB108" s="49" t="s">
        <v>480</v>
      </c>
      <c r="AC108" s="50">
        <v>1400</v>
      </c>
      <c r="AD108" s="50">
        <v>1888</v>
      </c>
      <c r="AE108" s="27" t="s">
        <v>34</v>
      </c>
      <c r="AF108" s="27" t="s">
        <v>70</v>
      </c>
      <c r="AG108" s="49" t="s">
        <v>480</v>
      </c>
      <c r="AH108" s="27" t="s">
        <v>617</v>
      </c>
      <c r="AI108" s="54" t="s">
        <v>541</v>
      </c>
      <c r="AJ108" s="51" t="s">
        <v>629</v>
      </c>
      <c r="AK108" s="52">
        <v>1000</v>
      </c>
      <c r="AL108" s="52">
        <v>640</v>
      </c>
    </row>
    <row r="109" spans="1:38" ht="26.25" x14ac:dyDescent="0.25">
      <c r="A109" s="23" t="s">
        <v>328</v>
      </c>
      <c r="B109">
        <v>7</v>
      </c>
      <c r="C109" s="44" t="str">
        <f t="shared" si="14"/>
        <v/>
      </c>
      <c r="D109" s="45">
        <f t="shared" si="15"/>
        <v>1400</v>
      </c>
      <c r="E109" s="45">
        <f t="shared" si="10"/>
        <v>1888</v>
      </c>
      <c r="F109" t="str">
        <f t="shared" si="16"/>
        <v>ID</v>
      </c>
      <c r="G109" t="str">
        <f t="shared" si="17"/>
        <v>03_SAVE, PROTECT AND GROW MY INVESTMENTS</v>
      </c>
      <c r="H109" s="44" t="str">
        <f t="shared" si="18"/>
        <v/>
      </c>
      <c r="I109" t="str">
        <f t="shared" si="19"/>
        <v>OK</v>
      </c>
      <c r="J109" s="46" t="str">
        <f t="shared" si="11"/>
        <v>anne.n.dela.rosa@accenture.com</v>
      </c>
      <c r="K109" s="47">
        <f t="shared" si="12"/>
        <v>1000</v>
      </c>
      <c r="L109" s="47">
        <f t="shared" si="13"/>
        <v>640</v>
      </c>
      <c r="Z109" s="48" t="s">
        <v>141</v>
      </c>
      <c r="AA109" s="27">
        <v>7</v>
      </c>
      <c r="AB109" s="49" t="s">
        <v>480</v>
      </c>
      <c r="AC109" s="50">
        <v>1400</v>
      </c>
      <c r="AD109" s="50">
        <v>1888</v>
      </c>
      <c r="AE109" s="27" t="s">
        <v>34</v>
      </c>
      <c r="AF109" s="27" t="s">
        <v>35</v>
      </c>
      <c r="AG109" s="49" t="s">
        <v>480</v>
      </c>
      <c r="AH109" s="54" t="s">
        <v>501</v>
      </c>
      <c r="AI109" s="54" t="s">
        <v>481</v>
      </c>
      <c r="AJ109" s="51" t="s">
        <v>630</v>
      </c>
      <c r="AK109" s="52">
        <v>1000</v>
      </c>
      <c r="AL109" s="52">
        <v>640</v>
      </c>
    </row>
    <row r="110" spans="1:38" x14ac:dyDescent="0.25">
      <c r="A110" s="23" t="s">
        <v>123</v>
      </c>
      <c r="B110">
        <v>7</v>
      </c>
      <c r="C110" s="44" t="str">
        <f t="shared" si="14"/>
        <v/>
      </c>
      <c r="D110" s="45">
        <f t="shared" si="15"/>
        <v>1400</v>
      </c>
      <c r="E110" s="45">
        <f t="shared" si="10"/>
        <v>1888</v>
      </c>
      <c r="F110" t="str">
        <f t="shared" si="16"/>
        <v>ID</v>
      </c>
      <c r="G110" t="str">
        <f t="shared" si="17"/>
        <v>01_BE A CLIENT OF UBS</v>
      </c>
      <c r="H110" s="44" t="str">
        <f t="shared" si="18"/>
        <v/>
      </c>
      <c r="I110" t="str">
        <f t="shared" si="19"/>
        <v>OK</v>
      </c>
      <c r="J110" s="46" t="str">
        <f t="shared" si="11"/>
        <v>ryan.john.d.dalupang@accenture.com</v>
      </c>
      <c r="K110" s="47">
        <f t="shared" si="12"/>
        <v>1000</v>
      </c>
      <c r="L110" s="47">
        <f t="shared" si="13"/>
        <v>640</v>
      </c>
      <c r="Z110" s="48" t="s">
        <v>196</v>
      </c>
      <c r="AA110" s="27">
        <v>7</v>
      </c>
      <c r="AB110" s="49" t="s">
        <v>480</v>
      </c>
      <c r="AC110" s="50">
        <v>1400</v>
      </c>
      <c r="AD110" s="50">
        <v>1888</v>
      </c>
      <c r="AE110" s="27" t="s">
        <v>67</v>
      </c>
      <c r="AF110" s="27" t="s">
        <v>68</v>
      </c>
      <c r="AG110" s="49" t="s">
        <v>480</v>
      </c>
      <c r="AH110" s="27" t="s">
        <v>495</v>
      </c>
      <c r="AI110" s="54" t="s">
        <v>481</v>
      </c>
      <c r="AJ110" s="51" t="s">
        <v>631</v>
      </c>
      <c r="AK110" s="52">
        <v>1000</v>
      </c>
      <c r="AL110" s="52">
        <v>640</v>
      </c>
    </row>
    <row r="111" spans="1:38" x14ac:dyDescent="0.25">
      <c r="A111" s="23" t="s">
        <v>211</v>
      </c>
      <c r="B111">
        <v>7</v>
      </c>
      <c r="C111" s="44" t="str">
        <f t="shared" si="14"/>
        <v/>
      </c>
      <c r="D111" s="45">
        <f t="shared" si="15"/>
        <v>1400</v>
      </c>
      <c r="E111" s="45">
        <f t="shared" si="10"/>
        <v>1888</v>
      </c>
      <c r="F111" t="str">
        <f t="shared" si="16"/>
        <v>ID</v>
      </c>
      <c r="G111" t="str">
        <f t="shared" si="17"/>
        <v>03_SAVE, PROTECT AND GROW MY INVESTMENTS</v>
      </c>
      <c r="H111" s="44" t="str">
        <f t="shared" si="18"/>
        <v/>
      </c>
      <c r="I111" t="str">
        <f t="shared" si="19"/>
        <v>OK</v>
      </c>
      <c r="J111" s="46" t="str">
        <f t="shared" si="11"/>
        <v>kevin.u.gonzales@accenture.com</v>
      </c>
      <c r="K111" s="47">
        <f t="shared" si="12"/>
        <v>1000</v>
      </c>
      <c r="L111" s="47">
        <f t="shared" si="13"/>
        <v>640</v>
      </c>
      <c r="Z111" s="48" t="s">
        <v>261</v>
      </c>
      <c r="AA111" s="27">
        <v>7</v>
      </c>
      <c r="AB111" s="49" t="s">
        <v>480</v>
      </c>
      <c r="AC111" s="50">
        <v>1400</v>
      </c>
      <c r="AD111" s="50">
        <v>1888</v>
      </c>
      <c r="AE111" s="27" t="s">
        <v>67</v>
      </c>
      <c r="AF111" s="27" t="s">
        <v>68</v>
      </c>
      <c r="AG111" s="49" t="s">
        <v>480</v>
      </c>
      <c r="AH111" s="27" t="s">
        <v>495</v>
      </c>
      <c r="AI111" s="54" t="s">
        <v>481</v>
      </c>
      <c r="AJ111" s="51" t="s">
        <v>632</v>
      </c>
      <c r="AK111" s="52">
        <v>1000</v>
      </c>
      <c r="AL111" s="52">
        <v>640</v>
      </c>
    </row>
    <row r="112" spans="1:38" ht="26.25" x14ac:dyDescent="0.25">
      <c r="A112" s="23" t="s">
        <v>313</v>
      </c>
      <c r="B112">
        <v>7</v>
      </c>
      <c r="C112" s="44" t="str">
        <f t="shared" si="14"/>
        <v/>
      </c>
      <c r="D112" s="45">
        <f t="shared" si="15"/>
        <v>1400</v>
      </c>
      <c r="E112" s="45">
        <f t="shared" si="10"/>
        <v>1888</v>
      </c>
      <c r="F112" t="str">
        <f t="shared" si="16"/>
        <v>ID</v>
      </c>
      <c r="G112" t="str">
        <f t="shared" si="17"/>
        <v>03_SAVE, PROTECT AND GROW MY INVESTMENTS</v>
      </c>
      <c r="H112" s="44" t="str">
        <f t="shared" si="18"/>
        <v/>
      </c>
      <c r="I112" t="str">
        <f t="shared" si="19"/>
        <v>OK</v>
      </c>
      <c r="J112" s="46" t="str">
        <f t="shared" si="11"/>
        <v>james.r.asencion@accenture.com</v>
      </c>
      <c r="K112" s="47">
        <f t="shared" si="12"/>
        <v>1000</v>
      </c>
      <c r="L112" s="47">
        <f t="shared" si="13"/>
        <v>640</v>
      </c>
      <c r="Z112" s="48" t="s">
        <v>191</v>
      </c>
      <c r="AA112" s="27">
        <v>7</v>
      </c>
      <c r="AB112" s="49" t="s">
        <v>480</v>
      </c>
      <c r="AC112" s="50">
        <v>1400</v>
      </c>
      <c r="AD112" s="50">
        <v>1888</v>
      </c>
      <c r="AE112" s="27" t="s">
        <v>34</v>
      </c>
      <c r="AF112" s="27" t="s">
        <v>35</v>
      </c>
      <c r="AG112" s="49" t="s">
        <v>480</v>
      </c>
      <c r="AH112" s="54" t="s">
        <v>501</v>
      </c>
      <c r="AI112" s="54" t="s">
        <v>481</v>
      </c>
      <c r="AJ112" s="51" t="s">
        <v>633</v>
      </c>
      <c r="AK112" s="52">
        <v>1000</v>
      </c>
      <c r="AL112" s="52">
        <v>640</v>
      </c>
    </row>
    <row r="113" spans="1:38" x14ac:dyDescent="0.25">
      <c r="A113" s="23" t="s">
        <v>143</v>
      </c>
      <c r="B113">
        <v>7</v>
      </c>
      <c r="C113" s="44" t="str">
        <f t="shared" si="14"/>
        <v/>
      </c>
      <c r="D113" s="45">
        <f t="shared" si="15"/>
        <v>1400</v>
      </c>
      <c r="E113" s="45">
        <f t="shared" si="10"/>
        <v>1888</v>
      </c>
      <c r="F113" t="str">
        <f t="shared" si="16"/>
        <v>ID</v>
      </c>
      <c r="G113" t="str">
        <f t="shared" si="17"/>
        <v>12_ANALYTICS &amp; SALES PLATFORM</v>
      </c>
      <c r="H113" s="44" t="str">
        <f t="shared" si="18"/>
        <v/>
      </c>
      <c r="I113" t="str">
        <f t="shared" si="19"/>
        <v>OK</v>
      </c>
      <c r="J113" s="46" t="str">
        <f t="shared" si="11"/>
        <v>kirsty.dizon@accenture.com</v>
      </c>
      <c r="K113" s="47">
        <f t="shared" si="12"/>
        <v>1000</v>
      </c>
      <c r="L113" s="47">
        <f t="shared" si="13"/>
        <v>640</v>
      </c>
      <c r="Z113" s="48" t="s">
        <v>291</v>
      </c>
      <c r="AA113" s="27">
        <v>7</v>
      </c>
      <c r="AB113" s="49" t="s">
        <v>478</v>
      </c>
      <c r="AC113" s="50">
        <v>0</v>
      </c>
      <c r="AD113" s="50">
        <v>0</v>
      </c>
      <c r="AE113" s="27" t="s">
        <v>34</v>
      </c>
      <c r="AF113" s="27" t="s">
        <v>57</v>
      </c>
      <c r="AG113" s="49" t="s">
        <v>480</v>
      </c>
      <c r="AH113" s="27" t="s">
        <v>481</v>
      </c>
      <c r="AI113" s="54" t="s">
        <v>481</v>
      </c>
      <c r="AJ113" s="51" t="s">
        <v>634</v>
      </c>
      <c r="AK113" s="52">
        <v>0</v>
      </c>
      <c r="AL113" s="52">
        <v>0</v>
      </c>
    </row>
    <row r="114" spans="1:38" x14ac:dyDescent="0.25">
      <c r="A114" s="23" t="s">
        <v>207</v>
      </c>
      <c r="B114">
        <v>7</v>
      </c>
      <c r="C114" s="44" t="str">
        <f t="shared" si="14"/>
        <v/>
      </c>
      <c r="D114" s="45">
        <f t="shared" si="15"/>
        <v>1400</v>
      </c>
      <c r="E114" s="45">
        <f t="shared" si="10"/>
        <v>1888</v>
      </c>
      <c r="F114" t="str">
        <f t="shared" si="16"/>
        <v>IT PMO</v>
      </c>
      <c r="G114" t="str">
        <f t="shared" si="17"/>
        <v>COE INITIATIVE MANAGEMENT</v>
      </c>
      <c r="H114" s="44" t="str">
        <f t="shared" si="18"/>
        <v/>
      </c>
      <c r="I114" t="str">
        <f t="shared" si="19"/>
        <v>OK</v>
      </c>
      <c r="J114" s="46" t="str">
        <f t="shared" si="11"/>
        <v>charissa.o.biscarra@accenture.com</v>
      </c>
      <c r="K114" s="47">
        <f t="shared" si="12"/>
        <v>1000</v>
      </c>
      <c r="L114" s="47">
        <f t="shared" si="13"/>
        <v>640</v>
      </c>
      <c r="Z114" s="48" t="s">
        <v>197</v>
      </c>
      <c r="AA114" s="27">
        <v>7</v>
      </c>
      <c r="AB114" s="49" t="s">
        <v>480</v>
      </c>
      <c r="AC114" s="50">
        <v>1400</v>
      </c>
      <c r="AD114" s="50">
        <v>1888</v>
      </c>
      <c r="AE114" s="27" t="s">
        <v>67</v>
      </c>
      <c r="AF114" s="27" t="s">
        <v>68</v>
      </c>
      <c r="AG114" s="49" t="s">
        <v>480</v>
      </c>
      <c r="AH114" s="27" t="s">
        <v>495</v>
      </c>
      <c r="AI114" s="54" t="s">
        <v>481</v>
      </c>
      <c r="AJ114" s="51" t="s">
        <v>635</v>
      </c>
      <c r="AK114" s="52">
        <v>1000</v>
      </c>
      <c r="AL114" s="52">
        <v>640</v>
      </c>
    </row>
    <row r="115" spans="1:38" x14ac:dyDescent="0.25">
      <c r="A115" s="23" t="s">
        <v>245</v>
      </c>
      <c r="B115">
        <v>7</v>
      </c>
      <c r="C115" s="44" t="str">
        <f t="shared" si="14"/>
        <v/>
      </c>
      <c r="D115" s="45">
        <f t="shared" si="15"/>
        <v>1400</v>
      </c>
      <c r="E115" s="45">
        <f t="shared" si="10"/>
        <v>1888</v>
      </c>
      <c r="F115" t="str">
        <f t="shared" si="16"/>
        <v>ID</v>
      </c>
      <c r="G115" t="str">
        <f t="shared" si="17"/>
        <v>01_BE A CLIENT OF UBS</v>
      </c>
      <c r="H115" s="44" t="str">
        <f t="shared" si="18"/>
        <v/>
      </c>
      <c r="I115" t="str">
        <f t="shared" si="19"/>
        <v>OK</v>
      </c>
      <c r="J115" s="46" t="str">
        <f t="shared" si="11"/>
        <v>kit.kat.joi.m.tan@accenture.com</v>
      </c>
      <c r="K115" s="47">
        <f t="shared" si="12"/>
        <v>1000</v>
      </c>
      <c r="L115" s="47">
        <f t="shared" si="13"/>
        <v>640</v>
      </c>
      <c r="Z115" s="48" t="s">
        <v>66</v>
      </c>
      <c r="AA115" s="27">
        <v>7</v>
      </c>
      <c r="AB115" s="49" t="s">
        <v>480</v>
      </c>
      <c r="AC115" s="50">
        <v>1400</v>
      </c>
      <c r="AD115" s="50">
        <v>1888</v>
      </c>
      <c r="AE115" s="27" t="s">
        <v>67</v>
      </c>
      <c r="AF115" s="27" t="s">
        <v>68</v>
      </c>
      <c r="AG115" s="49" t="s">
        <v>480</v>
      </c>
      <c r="AH115" s="27" t="s">
        <v>495</v>
      </c>
      <c r="AI115" s="54" t="s">
        <v>481</v>
      </c>
      <c r="AJ115" s="51" t="s">
        <v>636</v>
      </c>
      <c r="AK115" s="52">
        <v>1000</v>
      </c>
      <c r="AL115" s="52">
        <v>640</v>
      </c>
    </row>
    <row r="116" spans="1:38" x14ac:dyDescent="0.25">
      <c r="A116" s="23" t="s">
        <v>89</v>
      </c>
      <c r="B116">
        <v>7</v>
      </c>
      <c r="C116" s="44" t="str">
        <f t="shared" si="14"/>
        <v/>
      </c>
      <c r="D116" s="45">
        <f t="shared" si="15"/>
        <v>1400</v>
      </c>
      <c r="E116" s="45">
        <f t="shared" si="10"/>
        <v>1888</v>
      </c>
      <c r="F116" t="str">
        <f t="shared" si="16"/>
        <v>ID</v>
      </c>
      <c r="G116" t="str">
        <f t="shared" si="17"/>
        <v>ARCHITECTURE COE</v>
      </c>
      <c r="H116" s="44" t="str">
        <f t="shared" si="18"/>
        <v/>
      </c>
      <c r="I116" t="str">
        <f t="shared" si="19"/>
        <v>OK</v>
      </c>
      <c r="J116" s="46" t="str">
        <f t="shared" si="11"/>
        <v>jerimie.h.cruz@accenture.com</v>
      </c>
      <c r="K116" s="47">
        <f t="shared" si="12"/>
        <v>1000</v>
      </c>
      <c r="L116" s="47">
        <f t="shared" si="13"/>
        <v>640</v>
      </c>
      <c r="Z116" s="48" t="s">
        <v>97</v>
      </c>
      <c r="AA116" s="27">
        <v>7</v>
      </c>
      <c r="AB116" s="49" t="s">
        <v>480</v>
      </c>
      <c r="AC116" s="50">
        <v>1400</v>
      </c>
      <c r="AD116" s="50">
        <v>1888</v>
      </c>
      <c r="AE116" s="27" t="s">
        <v>67</v>
      </c>
      <c r="AF116" s="27" t="s">
        <v>68</v>
      </c>
      <c r="AG116" s="49" t="s">
        <v>480</v>
      </c>
      <c r="AH116" s="27" t="s">
        <v>495</v>
      </c>
      <c r="AI116" s="54" t="s">
        <v>481</v>
      </c>
      <c r="AJ116" s="51" t="s">
        <v>637</v>
      </c>
      <c r="AK116" s="52">
        <v>1000</v>
      </c>
      <c r="AL116" s="52">
        <v>640</v>
      </c>
    </row>
    <row r="117" spans="1:38" ht="26.25" x14ac:dyDescent="0.25">
      <c r="A117" s="23" t="s">
        <v>152</v>
      </c>
      <c r="B117" s="53">
        <v>7</v>
      </c>
      <c r="C117" s="44" t="str">
        <f t="shared" si="14"/>
        <v/>
      </c>
      <c r="D117" s="45">
        <f t="shared" si="15"/>
        <v>1400</v>
      </c>
      <c r="E117" s="45">
        <f t="shared" si="10"/>
        <v>1888</v>
      </c>
      <c r="F117" t="str">
        <f t="shared" si="16"/>
        <v>ID</v>
      </c>
      <c r="G117" t="str">
        <f t="shared" si="17"/>
        <v>05_PAY &amp; MANAGE LIQUIDITY</v>
      </c>
      <c r="H117" s="44" t="str">
        <f t="shared" si="18"/>
        <v/>
      </c>
      <c r="I117" t="str">
        <f t="shared" si="19"/>
        <v>7 RTO</v>
      </c>
      <c r="J117" s="46" t="str">
        <f t="shared" si="11"/>
        <v>krystel.a.valencia@accenture.com</v>
      </c>
      <c r="K117" s="47">
        <f t="shared" si="12"/>
        <v>1000</v>
      </c>
      <c r="L117" s="47">
        <f t="shared" si="13"/>
        <v>640</v>
      </c>
      <c r="Z117" s="48" t="s">
        <v>135</v>
      </c>
      <c r="AA117" s="27">
        <v>7</v>
      </c>
      <c r="AB117" s="49" t="s">
        <v>480</v>
      </c>
      <c r="AC117" s="50">
        <v>1400</v>
      </c>
      <c r="AD117" s="50">
        <v>1888</v>
      </c>
      <c r="AE117" s="27" t="s">
        <v>34</v>
      </c>
      <c r="AF117" s="27" t="s">
        <v>35</v>
      </c>
      <c r="AG117" s="49" t="s">
        <v>478</v>
      </c>
      <c r="AH117" s="54" t="s">
        <v>501</v>
      </c>
      <c r="AI117" s="54" t="s">
        <v>481</v>
      </c>
      <c r="AJ117" s="51" t="s">
        <v>638</v>
      </c>
      <c r="AK117" s="52" t="s">
        <v>584</v>
      </c>
      <c r="AL117" s="52" t="s">
        <v>584</v>
      </c>
    </row>
    <row r="118" spans="1:38" x14ac:dyDescent="0.25">
      <c r="A118" s="23" t="s">
        <v>384</v>
      </c>
      <c r="B118">
        <v>7</v>
      </c>
      <c r="C118" s="44" t="str">
        <f t="shared" si="14"/>
        <v/>
      </c>
      <c r="D118" s="45">
        <f t="shared" si="15"/>
        <v>1400</v>
      </c>
      <c r="E118" s="45">
        <f t="shared" si="10"/>
        <v>1888</v>
      </c>
      <c r="F118" t="str">
        <f t="shared" si="16"/>
        <v>ID</v>
      </c>
      <c r="G118" t="str">
        <f t="shared" si="17"/>
        <v>01_BE A CLIENT OF UBS</v>
      </c>
      <c r="H118" s="44" t="str">
        <f t="shared" si="18"/>
        <v/>
      </c>
      <c r="I118" t="str">
        <f t="shared" si="19"/>
        <v>OK</v>
      </c>
      <c r="J118" s="46" t="str">
        <f t="shared" si="11"/>
        <v>charizze.e.pedrano@accenture.com</v>
      </c>
      <c r="K118" s="47">
        <f t="shared" si="12"/>
        <v>1000</v>
      </c>
      <c r="L118" s="47">
        <f t="shared" si="13"/>
        <v>640</v>
      </c>
      <c r="Z118" s="48" t="s">
        <v>89</v>
      </c>
      <c r="AA118" s="27">
        <v>7</v>
      </c>
      <c r="AB118" s="49" t="s">
        <v>480</v>
      </c>
      <c r="AC118" s="50">
        <v>1400</v>
      </c>
      <c r="AD118" s="50">
        <v>1888</v>
      </c>
      <c r="AE118" s="27" t="s">
        <v>34</v>
      </c>
      <c r="AF118" s="27" t="s">
        <v>45</v>
      </c>
      <c r="AG118" s="49" t="s">
        <v>480</v>
      </c>
      <c r="AH118" s="27" t="s">
        <v>639</v>
      </c>
      <c r="AI118" s="54" t="s">
        <v>481</v>
      </c>
      <c r="AJ118" s="51" t="s">
        <v>640</v>
      </c>
      <c r="AK118" s="52">
        <v>1000</v>
      </c>
      <c r="AL118" s="52">
        <v>640</v>
      </c>
    </row>
    <row r="119" spans="1:38" ht="26.25" x14ac:dyDescent="0.25">
      <c r="A119" s="23" t="s">
        <v>204</v>
      </c>
      <c r="B119">
        <v>7</v>
      </c>
      <c r="C119" s="44" t="str">
        <f t="shared" si="14"/>
        <v/>
      </c>
      <c r="D119" s="45">
        <f t="shared" si="15"/>
        <v>1400</v>
      </c>
      <c r="E119" s="45">
        <f t="shared" si="10"/>
        <v>1888</v>
      </c>
      <c r="F119" t="str">
        <f t="shared" si="16"/>
        <v>FT</v>
      </c>
      <c r="G119" t="str">
        <f t="shared" si="17"/>
        <v>01_BE A CLIENT OF UBS</v>
      </c>
      <c r="H119" s="44" t="str">
        <f t="shared" si="18"/>
        <v/>
      </c>
      <c r="I119" t="str">
        <f t="shared" si="19"/>
        <v>OK</v>
      </c>
      <c r="J119" s="46" t="str">
        <f t="shared" si="11"/>
        <v>kwin.francisco@accenture.com</v>
      </c>
      <c r="K119" s="47">
        <f t="shared" si="12"/>
        <v>1000</v>
      </c>
      <c r="L119" s="47">
        <f t="shared" si="13"/>
        <v>640</v>
      </c>
      <c r="Z119" s="48" t="s">
        <v>73</v>
      </c>
      <c r="AA119" s="27">
        <v>7</v>
      </c>
      <c r="AB119" s="49" t="s">
        <v>480</v>
      </c>
      <c r="AC119" s="50">
        <v>1400</v>
      </c>
      <c r="AD119" s="50">
        <v>1888</v>
      </c>
      <c r="AE119" s="27" t="s">
        <v>34</v>
      </c>
      <c r="AF119" s="27" t="s">
        <v>35</v>
      </c>
      <c r="AG119" s="49" t="s">
        <v>480</v>
      </c>
      <c r="AH119" s="54" t="s">
        <v>501</v>
      </c>
      <c r="AI119" s="54" t="s">
        <v>481</v>
      </c>
      <c r="AJ119" s="51" t="s">
        <v>641</v>
      </c>
      <c r="AK119" s="52">
        <v>1000</v>
      </c>
      <c r="AL119" s="52">
        <v>640</v>
      </c>
    </row>
    <row r="120" spans="1:38" ht="26.25" x14ac:dyDescent="0.25">
      <c r="A120" s="23" t="s">
        <v>356</v>
      </c>
      <c r="B120">
        <v>7</v>
      </c>
      <c r="C120" s="44" t="str">
        <f t="shared" si="14"/>
        <v/>
      </c>
      <c r="D120" s="45">
        <f t="shared" si="15"/>
        <v>1400</v>
      </c>
      <c r="E120" s="45">
        <f t="shared" si="10"/>
        <v>1888</v>
      </c>
      <c r="F120" t="str">
        <f t="shared" si="16"/>
        <v>ID</v>
      </c>
      <c r="G120" t="str">
        <f t="shared" si="17"/>
        <v>01_BE A CLIENT OF UBS</v>
      </c>
      <c r="H120" s="44" t="str">
        <f t="shared" si="18"/>
        <v/>
      </c>
      <c r="I120" t="str">
        <f t="shared" si="19"/>
        <v>OK</v>
      </c>
      <c r="J120" s="46" t="str">
        <f t="shared" si="11"/>
        <v>joeren.m.padua@accenture.com</v>
      </c>
      <c r="K120" s="47">
        <f t="shared" si="12"/>
        <v>1000</v>
      </c>
      <c r="L120" s="47">
        <f t="shared" si="13"/>
        <v>640</v>
      </c>
      <c r="Z120" s="48" t="s">
        <v>53</v>
      </c>
      <c r="AA120" s="27">
        <v>7</v>
      </c>
      <c r="AB120" s="49" t="s">
        <v>478</v>
      </c>
      <c r="AC120" s="50">
        <v>0</v>
      </c>
      <c r="AD120" s="50">
        <v>0</v>
      </c>
      <c r="AE120" s="27" t="s">
        <v>34</v>
      </c>
      <c r="AF120" s="27" t="s">
        <v>35</v>
      </c>
      <c r="AG120" s="49" t="s">
        <v>480</v>
      </c>
      <c r="AH120" s="54" t="s">
        <v>501</v>
      </c>
      <c r="AI120" s="54" t="s">
        <v>481</v>
      </c>
      <c r="AJ120" s="51" t="s">
        <v>642</v>
      </c>
      <c r="AK120" s="52">
        <v>0</v>
      </c>
      <c r="AL120" s="52">
        <v>0</v>
      </c>
    </row>
    <row r="121" spans="1:38" x14ac:dyDescent="0.25">
      <c r="A121" s="23" t="s">
        <v>178</v>
      </c>
      <c r="B121">
        <v>7</v>
      </c>
      <c r="C121" s="44" t="str">
        <f t="shared" si="14"/>
        <v>Yes</v>
      </c>
      <c r="D121" s="45">
        <f t="shared" si="15"/>
        <v>0</v>
      </c>
      <c r="E121" s="45">
        <f t="shared" si="10"/>
        <v>0</v>
      </c>
      <c r="F121" t="str">
        <f t="shared" si="16"/>
        <v>IT PMO</v>
      </c>
      <c r="G121" t="str">
        <f t="shared" si="17"/>
        <v>COE INITIATIVE MANAGEMENT</v>
      </c>
      <c r="H121" s="44" t="str">
        <f t="shared" si="18"/>
        <v/>
      </c>
      <c r="I121" t="str">
        <f t="shared" si="19"/>
        <v>OK</v>
      </c>
      <c r="J121" s="46" t="str">
        <f t="shared" si="11"/>
        <v>edwin.b.r.concepcion@accenture.com</v>
      </c>
      <c r="K121" s="47">
        <f t="shared" si="12"/>
        <v>0</v>
      </c>
      <c r="L121" s="47">
        <f t="shared" si="13"/>
        <v>0</v>
      </c>
      <c r="Z121" s="48" t="s">
        <v>129</v>
      </c>
      <c r="AA121" s="27">
        <v>7</v>
      </c>
      <c r="AB121" s="49" t="s">
        <v>480</v>
      </c>
      <c r="AC121" s="50">
        <v>1400</v>
      </c>
      <c r="AD121" s="50">
        <v>1888</v>
      </c>
      <c r="AE121" s="27" t="s">
        <v>34</v>
      </c>
      <c r="AF121" s="27" t="s">
        <v>39</v>
      </c>
      <c r="AG121" s="49" t="s">
        <v>480</v>
      </c>
      <c r="AH121" s="27" t="s">
        <v>552</v>
      </c>
      <c r="AI121" s="54" t="s">
        <v>553</v>
      </c>
      <c r="AJ121" s="51" t="s">
        <v>643</v>
      </c>
      <c r="AK121" s="52">
        <v>1000</v>
      </c>
      <c r="AL121" s="52">
        <v>640</v>
      </c>
    </row>
    <row r="122" spans="1:38" ht="26.25" x14ac:dyDescent="0.25">
      <c r="A122" s="23" t="s">
        <v>197</v>
      </c>
      <c r="B122">
        <v>7</v>
      </c>
      <c r="C122" s="44" t="str">
        <f t="shared" si="14"/>
        <v/>
      </c>
      <c r="D122" s="45">
        <f t="shared" si="15"/>
        <v>1400</v>
      </c>
      <c r="E122" s="45">
        <f t="shared" si="10"/>
        <v>1888</v>
      </c>
      <c r="F122" t="str">
        <f t="shared" si="16"/>
        <v>IT PMO</v>
      </c>
      <c r="G122" t="str">
        <f t="shared" si="17"/>
        <v>COE INITIATIVE MANAGEMENT</v>
      </c>
      <c r="H122" s="44" t="str">
        <f t="shared" si="18"/>
        <v/>
      </c>
      <c r="I122" t="str">
        <f t="shared" si="19"/>
        <v>OK</v>
      </c>
      <c r="J122" s="46" t="str">
        <f t="shared" si="11"/>
        <v>paula.b.n.garcia@accenture.com</v>
      </c>
      <c r="K122" s="47">
        <f t="shared" si="12"/>
        <v>1000</v>
      </c>
      <c r="L122" s="47">
        <f t="shared" si="13"/>
        <v>640</v>
      </c>
      <c r="Z122" s="48" t="s">
        <v>87</v>
      </c>
      <c r="AA122" s="27">
        <v>7</v>
      </c>
      <c r="AB122" s="49" t="s">
        <v>480</v>
      </c>
      <c r="AC122" s="50">
        <v>1400</v>
      </c>
      <c r="AD122" s="50">
        <v>1888</v>
      </c>
      <c r="AE122" s="27" t="s">
        <v>34</v>
      </c>
      <c r="AF122" s="27" t="s">
        <v>35</v>
      </c>
      <c r="AG122" s="49" t="s">
        <v>480</v>
      </c>
      <c r="AH122" s="54" t="s">
        <v>501</v>
      </c>
      <c r="AI122" s="54" t="s">
        <v>481</v>
      </c>
      <c r="AJ122" s="51" t="s">
        <v>644</v>
      </c>
      <c r="AK122" s="52">
        <v>1000</v>
      </c>
      <c r="AL122" s="52">
        <v>640</v>
      </c>
    </row>
    <row r="123" spans="1:38" x14ac:dyDescent="0.25">
      <c r="A123" s="23" t="s">
        <v>109</v>
      </c>
      <c r="B123" s="53">
        <v>7</v>
      </c>
      <c r="C123" s="44" t="str">
        <f t="shared" si="14"/>
        <v>Yes</v>
      </c>
      <c r="D123" s="45">
        <f t="shared" si="15"/>
        <v>0</v>
      </c>
      <c r="E123" s="45">
        <f t="shared" si="10"/>
        <v>0</v>
      </c>
      <c r="F123" t="str">
        <f t="shared" si="16"/>
        <v>ID</v>
      </c>
      <c r="G123" t="str">
        <f t="shared" si="17"/>
        <v>05_PAY &amp; MANAGE LIQUIDITY</v>
      </c>
      <c r="H123" s="44" t="str">
        <f t="shared" si="18"/>
        <v/>
      </c>
      <c r="I123" t="str">
        <f t="shared" si="19"/>
        <v>7 RTO</v>
      </c>
      <c r="J123" s="46" t="str">
        <f t="shared" si="11"/>
        <v>l.g.dugenia@accenture.com</v>
      </c>
      <c r="K123" s="47">
        <f t="shared" si="12"/>
        <v>0</v>
      </c>
      <c r="L123" s="47">
        <f t="shared" si="13"/>
        <v>0</v>
      </c>
      <c r="Z123" s="48" t="s">
        <v>250</v>
      </c>
      <c r="AA123" s="27">
        <v>7</v>
      </c>
      <c r="AB123" s="49" t="s">
        <v>480</v>
      </c>
      <c r="AC123" s="50">
        <v>1400</v>
      </c>
      <c r="AD123" s="50">
        <v>1888</v>
      </c>
      <c r="AE123" s="27" t="s">
        <v>67</v>
      </c>
      <c r="AF123" s="27" t="s">
        <v>68</v>
      </c>
      <c r="AG123" s="49" t="s">
        <v>480</v>
      </c>
      <c r="AH123" s="27" t="s">
        <v>495</v>
      </c>
      <c r="AI123" s="54" t="s">
        <v>481</v>
      </c>
      <c r="AJ123" s="51" t="s">
        <v>645</v>
      </c>
      <c r="AK123" s="52">
        <v>1000</v>
      </c>
      <c r="AL123" s="52">
        <v>640</v>
      </c>
    </row>
    <row r="124" spans="1:38" x14ac:dyDescent="0.25">
      <c r="A124" s="23" t="s">
        <v>53</v>
      </c>
      <c r="B124">
        <v>7</v>
      </c>
      <c r="C124" s="44" t="str">
        <f t="shared" si="14"/>
        <v>Yes</v>
      </c>
      <c r="D124" s="45">
        <f t="shared" si="15"/>
        <v>0</v>
      </c>
      <c r="E124" s="45">
        <f t="shared" si="10"/>
        <v>0</v>
      </c>
      <c r="F124" t="str">
        <f t="shared" si="16"/>
        <v>ID</v>
      </c>
      <c r="G124" t="str">
        <f t="shared" si="17"/>
        <v>01_BE A CLIENT OF UBS</v>
      </c>
      <c r="H124" s="44" t="str">
        <f t="shared" si="18"/>
        <v/>
      </c>
      <c r="I124" t="str">
        <f t="shared" si="19"/>
        <v>OK</v>
      </c>
      <c r="J124" s="46" t="str">
        <f t="shared" si="11"/>
        <v>randee.r.p.calderon@accenture.com</v>
      </c>
      <c r="K124" s="47">
        <f t="shared" si="12"/>
        <v>0</v>
      </c>
      <c r="L124" s="47">
        <f t="shared" si="13"/>
        <v>0</v>
      </c>
      <c r="Z124" s="48" t="s">
        <v>170</v>
      </c>
      <c r="AA124" s="27">
        <v>7</v>
      </c>
      <c r="AB124" s="49" t="s">
        <v>480</v>
      </c>
      <c r="AC124" s="50">
        <v>1400</v>
      </c>
      <c r="AD124" s="50">
        <v>1888</v>
      </c>
      <c r="AE124" s="27" t="s">
        <v>34</v>
      </c>
      <c r="AF124" s="27" t="s">
        <v>151</v>
      </c>
      <c r="AG124" s="49" t="s">
        <v>480</v>
      </c>
      <c r="AH124" s="27" t="s">
        <v>545</v>
      </c>
      <c r="AI124" s="54" t="s">
        <v>481</v>
      </c>
      <c r="AJ124" s="51" t="s">
        <v>646</v>
      </c>
      <c r="AK124" s="52">
        <v>1000</v>
      </c>
      <c r="AL124" s="52">
        <v>640</v>
      </c>
    </row>
    <row r="125" spans="1:38" x14ac:dyDescent="0.25">
      <c r="A125" s="23" t="s">
        <v>244</v>
      </c>
      <c r="B125" s="53">
        <v>7</v>
      </c>
      <c r="C125" s="44" t="str">
        <f t="shared" si="14"/>
        <v/>
      </c>
      <c r="D125" s="45">
        <f t="shared" si="15"/>
        <v>1400</v>
      </c>
      <c r="E125" s="45">
        <f t="shared" si="10"/>
        <v>1888</v>
      </c>
      <c r="F125" t="str">
        <f t="shared" si="16"/>
        <v>ID</v>
      </c>
      <c r="G125" t="str">
        <f t="shared" si="17"/>
        <v>05_PAY &amp; MANAGE LIQUIDITY</v>
      </c>
      <c r="H125" s="44" t="str">
        <f t="shared" si="18"/>
        <v/>
      </c>
      <c r="I125" t="str">
        <f t="shared" si="19"/>
        <v>7 RTO</v>
      </c>
      <c r="J125" s="46" t="str">
        <f t="shared" si="11"/>
        <v>eric.i.villarante@accenture.com</v>
      </c>
      <c r="K125" s="47">
        <f t="shared" si="12"/>
        <v>1000</v>
      </c>
      <c r="L125" s="47">
        <f t="shared" si="13"/>
        <v>640</v>
      </c>
      <c r="Z125" s="48" t="s">
        <v>195</v>
      </c>
      <c r="AA125" s="27">
        <v>7</v>
      </c>
      <c r="AB125" s="49" t="s">
        <v>480</v>
      </c>
      <c r="AC125" s="50">
        <v>1400</v>
      </c>
      <c r="AD125" s="50">
        <v>1888</v>
      </c>
      <c r="AE125" s="27" t="s">
        <v>67</v>
      </c>
      <c r="AF125" s="27" t="s">
        <v>68</v>
      </c>
      <c r="AG125" s="49" t="s">
        <v>480</v>
      </c>
      <c r="AH125" s="27" t="s">
        <v>495</v>
      </c>
      <c r="AI125" s="54" t="s">
        <v>481</v>
      </c>
      <c r="AJ125" s="51" t="s">
        <v>647</v>
      </c>
      <c r="AK125" s="52">
        <v>1000</v>
      </c>
      <c r="AL125" s="52">
        <v>640</v>
      </c>
    </row>
    <row r="126" spans="1:38" ht="26.25" x14ac:dyDescent="0.25">
      <c r="A126" s="23" t="s">
        <v>170</v>
      </c>
      <c r="B126">
        <v>7</v>
      </c>
      <c r="C126" s="44" t="str">
        <f t="shared" si="14"/>
        <v/>
      </c>
      <c r="D126" s="45">
        <f t="shared" si="15"/>
        <v>1400</v>
      </c>
      <c r="E126" s="45">
        <f t="shared" si="10"/>
        <v>1888</v>
      </c>
      <c r="F126" t="str">
        <f t="shared" si="16"/>
        <v>ID</v>
      </c>
      <c r="G126" t="str">
        <f t="shared" si="17"/>
        <v>03_SAVE, PROTECT AND GROW MY INVESTMENTS</v>
      </c>
      <c r="H126" s="44" t="str">
        <f t="shared" si="18"/>
        <v/>
      </c>
      <c r="I126" t="str">
        <f t="shared" si="19"/>
        <v>OK</v>
      </c>
      <c r="J126" s="46" t="str">
        <f t="shared" si="11"/>
        <v>renz.r.ordonez@accenture.com</v>
      </c>
      <c r="K126" s="47">
        <f t="shared" si="12"/>
        <v>1000</v>
      </c>
      <c r="L126" s="47">
        <f t="shared" si="13"/>
        <v>640</v>
      </c>
      <c r="Z126" s="48" t="s">
        <v>378</v>
      </c>
      <c r="AA126" s="27">
        <v>7</v>
      </c>
      <c r="AB126" s="49" t="s">
        <v>480</v>
      </c>
      <c r="AC126" s="50">
        <v>1400</v>
      </c>
      <c r="AD126" s="50">
        <v>1888</v>
      </c>
      <c r="AE126" s="27" t="s">
        <v>34</v>
      </c>
      <c r="AF126" s="27" t="s">
        <v>35</v>
      </c>
      <c r="AG126" s="49" t="s">
        <v>480</v>
      </c>
      <c r="AH126" s="54" t="s">
        <v>501</v>
      </c>
      <c r="AI126" s="54" t="s">
        <v>481</v>
      </c>
      <c r="AJ126" s="51" t="s">
        <v>648</v>
      </c>
      <c r="AK126" s="52">
        <v>1000</v>
      </c>
      <c r="AL126" s="52">
        <v>640</v>
      </c>
    </row>
    <row r="127" spans="1:38" x14ac:dyDescent="0.25">
      <c r="A127" s="23" t="s">
        <v>149</v>
      </c>
      <c r="B127">
        <v>7</v>
      </c>
      <c r="C127" s="44" t="str">
        <f t="shared" si="14"/>
        <v/>
      </c>
      <c r="D127" s="45">
        <f t="shared" si="15"/>
        <v>1400</v>
      </c>
      <c r="E127" s="45">
        <f t="shared" si="10"/>
        <v>1888</v>
      </c>
      <c r="F127" t="str">
        <f t="shared" si="16"/>
        <v>IT PMO</v>
      </c>
      <c r="G127" t="str">
        <f t="shared" si="17"/>
        <v>COE INITIATIVE MANAGEMENT</v>
      </c>
      <c r="H127" s="44" t="str">
        <f t="shared" si="18"/>
        <v/>
      </c>
      <c r="I127" t="str">
        <f t="shared" si="19"/>
        <v>OK</v>
      </c>
      <c r="J127" s="46" t="str">
        <f t="shared" si="11"/>
        <v>liza.l.somera@accenture.com</v>
      </c>
      <c r="K127" s="47">
        <f t="shared" si="12"/>
        <v>1000</v>
      </c>
      <c r="L127" s="47">
        <f t="shared" si="13"/>
        <v>640</v>
      </c>
      <c r="Z127" s="48" t="s">
        <v>313</v>
      </c>
      <c r="AA127" s="27">
        <v>7</v>
      </c>
      <c r="AB127" s="49" t="s">
        <v>480</v>
      </c>
      <c r="AC127" s="50">
        <v>1400</v>
      </c>
      <c r="AD127" s="50">
        <v>1888</v>
      </c>
      <c r="AE127" s="27" t="s">
        <v>34</v>
      </c>
      <c r="AF127" s="27" t="s">
        <v>151</v>
      </c>
      <c r="AG127" s="49" t="s">
        <v>480</v>
      </c>
      <c r="AH127" s="27" t="s">
        <v>545</v>
      </c>
      <c r="AI127" s="54" t="s">
        <v>481</v>
      </c>
      <c r="AJ127" s="51" t="s">
        <v>649</v>
      </c>
      <c r="AK127" s="52">
        <v>1000</v>
      </c>
      <c r="AL127" s="52">
        <v>640</v>
      </c>
    </row>
    <row r="128" spans="1:38" x14ac:dyDescent="0.25">
      <c r="A128" s="23" t="s">
        <v>279</v>
      </c>
      <c r="B128">
        <v>7</v>
      </c>
      <c r="C128" s="44" t="str">
        <f t="shared" si="14"/>
        <v/>
      </c>
      <c r="D128" s="45">
        <f t="shared" si="15"/>
        <v>1400</v>
      </c>
      <c r="E128" s="45">
        <f t="shared" si="10"/>
        <v>1888</v>
      </c>
      <c r="F128" t="str">
        <f t="shared" si="16"/>
        <v>ID</v>
      </c>
      <c r="G128" t="str">
        <f t="shared" si="17"/>
        <v>12_ANALYTICS &amp; SALES PLATFORM</v>
      </c>
      <c r="H128" s="44" t="str">
        <f t="shared" si="18"/>
        <v/>
      </c>
      <c r="I128" t="str">
        <f t="shared" si="19"/>
        <v>OK</v>
      </c>
      <c r="J128" s="46" t="str">
        <f t="shared" si="11"/>
        <v>roda.dungog@accenture.com</v>
      </c>
      <c r="K128" s="47">
        <f t="shared" si="12"/>
        <v>1000</v>
      </c>
      <c r="L128" s="47">
        <f t="shared" si="13"/>
        <v>640</v>
      </c>
      <c r="Z128" s="48" t="s">
        <v>279</v>
      </c>
      <c r="AA128" s="27">
        <v>7</v>
      </c>
      <c r="AB128" s="49" t="s">
        <v>480</v>
      </c>
      <c r="AC128" s="50">
        <v>1400</v>
      </c>
      <c r="AD128" s="50">
        <v>1888</v>
      </c>
      <c r="AE128" s="27" t="s">
        <v>34</v>
      </c>
      <c r="AF128" s="27" t="s">
        <v>47</v>
      </c>
      <c r="AG128" s="49" t="s">
        <v>480</v>
      </c>
      <c r="AH128" s="27" t="s">
        <v>481</v>
      </c>
      <c r="AI128" s="54" t="s">
        <v>481</v>
      </c>
      <c r="AJ128" s="51" t="s">
        <v>650</v>
      </c>
      <c r="AK128" s="52">
        <v>1000</v>
      </c>
      <c r="AL128" s="52">
        <v>640</v>
      </c>
    </row>
    <row r="129" spans="1:38" x14ac:dyDescent="0.25">
      <c r="A129" s="23" t="s">
        <v>332</v>
      </c>
      <c r="B129">
        <v>7</v>
      </c>
      <c r="C129" s="44" t="str">
        <f t="shared" si="14"/>
        <v/>
      </c>
      <c r="D129" s="45">
        <f t="shared" si="15"/>
        <v>1400</v>
      </c>
      <c r="E129" s="45">
        <f t="shared" si="10"/>
        <v>1888</v>
      </c>
      <c r="F129" t="str">
        <f t="shared" si="16"/>
        <v>FT</v>
      </c>
      <c r="G129" t="str">
        <f t="shared" si="17"/>
        <v>01_BE A CLIENT OF UBS</v>
      </c>
      <c r="H129" s="44" t="str">
        <f t="shared" si="18"/>
        <v/>
      </c>
      <c r="I129" t="str">
        <f t="shared" si="19"/>
        <v>OK</v>
      </c>
      <c r="J129" s="46" t="str">
        <f t="shared" si="11"/>
        <v>juan.e.cardenas@accenture.com</v>
      </c>
      <c r="K129" s="47">
        <f t="shared" si="12"/>
        <v>1000</v>
      </c>
      <c r="L129" s="47">
        <f t="shared" si="13"/>
        <v>640</v>
      </c>
      <c r="Z129" s="48" t="s">
        <v>321</v>
      </c>
      <c r="AA129" s="27">
        <v>7</v>
      </c>
      <c r="AB129" s="49" t="s">
        <v>480</v>
      </c>
      <c r="AC129" s="50">
        <v>1400</v>
      </c>
      <c r="AD129" s="50">
        <v>1888</v>
      </c>
      <c r="AE129" s="27" t="s">
        <v>34</v>
      </c>
      <c r="AF129" s="27" t="s">
        <v>151</v>
      </c>
      <c r="AG129" s="49" t="s">
        <v>480</v>
      </c>
      <c r="AH129" s="27" t="s">
        <v>545</v>
      </c>
      <c r="AI129" s="54" t="s">
        <v>481</v>
      </c>
      <c r="AJ129" s="51" t="s">
        <v>651</v>
      </c>
      <c r="AK129" s="52">
        <v>1000</v>
      </c>
      <c r="AL129" s="52">
        <v>640</v>
      </c>
    </row>
    <row r="130" spans="1:38" x14ac:dyDescent="0.25">
      <c r="A130" s="23" t="s">
        <v>195</v>
      </c>
      <c r="B130">
        <v>7</v>
      </c>
      <c r="C130" s="44" t="str">
        <f t="shared" si="14"/>
        <v/>
      </c>
      <c r="D130" s="45">
        <f t="shared" si="15"/>
        <v>1400</v>
      </c>
      <c r="E130" s="45">
        <f t="shared" si="10"/>
        <v>1888</v>
      </c>
      <c r="F130" t="str">
        <f t="shared" si="16"/>
        <v>IT PMO</v>
      </c>
      <c r="G130" t="str">
        <f t="shared" si="17"/>
        <v>COE INITIATIVE MANAGEMENT</v>
      </c>
      <c r="H130" s="44" t="str">
        <f t="shared" si="18"/>
        <v/>
      </c>
      <c r="I130" t="str">
        <f t="shared" si="19"/>
        <v>OK</v>
      </c>
      <c r="J130" s="46" t="str">
        <f t="shared" si="11"/>
        <v>j.p.balic.balic@accenture.com</v>
      </c>
      <c r="K130" s="47">
        <f t="shared" si="12"/>
        <v>1000</v>
      </c>
      <c r="L130" s="47">
        <f t="shared" si="13"/>
        <v>640</v>
      </c>
      <c r="Z130" s="48" t="s">
        <v>255</v>
      </c>
      <c r="AA130" s="27">
        <v>7</v>
      </c>
      <c r="AB130" s="49" t="s">
        <v>480</v>
      </c>
      <c r="AC130" s="50">
        <v>1400</v>
      </c>
      <c r="AD130" s="50">
        <v>1888</v>
      </c>
      <c r="AE130" s="27" t="s">
        <v>34</v>
      </c>
      <c r="AF130" s="27" t="s">
        <v>57</v>
      </c>
      <c r="AG130" s="49" t="s">
        <v>480</v>
      </c>
      <c r="AH130" s="27" t="s">
        <v>481</v>
      </c>
      <c r="AI130" s="54" t="s">
        <v>481</v>
      </c>
      <c r="AJ130" s="51" t="s">
        <v>652</v>
      </c>
      <c r="AK130" s="52">
        <v>1000</v>
      </c>
      <c r="AL130" s="52">
        <v>640</v>
      </c>
    </row>
    <row r="131" spans="1:38" x14ac:dyDescent="0.25">
      <c r="A131" s="23" t="s">
        <v>141</v>
      </c>
      <c r="B131">
        <v>7</v>
      </c>
      <c r="C131" s="44" t="str">
        <f t="shared" si="14"/>
        <v/>
      </c>
      <c r="D131" s="45">
        <f t="shared" si="15"/>
        <v>1400</v>
      </c>
      <c r="E131" s="45">
        <f t="shared" si="10"/>
        <v>1888</v>
      </c>
      <c r="F131" t="str">
        <f t="shared" si="16"/>
        <v>ID</v>
      </c>
      <c r="G131" t="str">
        <f t="shared" si="17"/>
        <v>01_BE A CLIENT OF UBS</v>
      </c>
      <c r="H131" s="44" t="str">
        <f t="shared" si="18"/>
        <v/>
      </c>
      <c r="I131" t="str">
        <f t="shared" si="19"/>
        <v>OK</v>
      </c>
      <c r="J131" s="46" t="str">
        <f t="shared" si="11"/>
        <v>ma.n.f.maglalang@accenture.com</v>
      </c>
      <c r="K131" s="47">
        <f t="shared" si="12"/>
        <v>1000</v>
      </c>
      <c r="L131" s="47">
        <f t="shared" si="13"/>
        <v>640</v>
      </c>
      <c r="Z131" s="48" t="s">
        <v>305</v>
      </c>
      <c r="AA131" s="27">
        <v>7</v>
      </c>
      <c r="AB131" s="49" t="s">
        <v>480</v>
      </c>
      <c r="AC131" s="50">
        <v>1400</v>
      </c>
      <c r="AD131" s="50">
        <v>1888</v>
      </c>
      <c r="AE131" s="27" t="s">
        <v>34</v>
      </c>
      <c r="AF131" s="27" t="s">
        <v>138</v>
      </c>
      <c r="AG131" s="49" t="s">
        <v>480</v>
      </c>
      <c r="AH131" s="27" t="s">
        <v>545</v>
      </c>
      <c r="AI131" s="54" t="s">
        <v>481</v>
      </c>
      <c r="AJ131" s="51" t="s">
        <v>653</v>
      </c>
      <c r="AK131" s="52">
        <v>1000</v>
      </c>
      <c r="AL131" s="52">
        <v>640</v>
      </c>
    </row>
    <row r="132" spans="1:38" ht="26.25" x14ac:dyDescent="0.25">
      <c r="A132" s="23" t="s">
        <v>292</v>
      </c>
      <c r="B132">
        <v>7</v>
      </c>
      <c r="C132" s="44" t="str">
        <f t="shared" si="14"/>
        <v/>
      </c>
      <c r="D132" s="45">
        <f t="shared" si="15"/>
        <v>1400</v>
      </c>
      <c r="E132" s="45">
        <f t="shared" si="10"/>
        <v>1888</v>
      </c>
      <c r="F132" t="str">
        <f t="shared" si="16"/>
        <v>ID</v>
      </c>
      <c r="G132" t="str">
        <f t="shared" si="17"/>
        <v>13_API BANKING AND CLIENT REPORTING</v>
      </c>
      <c r="H132" s="44" t="str">
        <f t="shared" si="18"/>
        <v/>
      </c>
      <c r="I132" t="str">
        <f t="shared" si="19"/>
        <v>OK</v>
      </c>
      <c r="J132" s="46" t="str">
        <f t="shared" si="11"/>
        <v>yuchien.dalle.arias@accenture.com</v>
      </c>
      <c r="K132" s="47">
        <f t="shared" si="12"/>
        <v>1000</v>
      </c>
      <c r="L132" s="47">
        <f t="shared" si="13"/>
        <v>640</v>
      </c>
      <c r="Z132" s="48" t="s">
        <v>123</v>
      </c>
      <c r="AA132" s="27">
        <v>7</v>
      </c>
      <c r="AB132" s="49" t="s">
        <v>480</v>
      </c>
      <c r="AC132" s="50">
        <v>1400</v>
      </c>
      <c r="AD132" s="50">
        <v>1888</v>
      </c>
      <c r="AE132" s="27" t="s">
        <v>34</v>
      </c>
      <c r="AF132" s="27" t="s">
        <v>35</v>
      </c>
      <c r="AG132" s="49" t="s">
        <v>480</v>
      </c>
      <c r="AH132" s="54" t="s">
        <v>501</v>
      </c>
      <c r="AI132" s="54" t="s">
        <v>481</v>
      </c>
      <c r="AJ132" s="51" t="s">
        <v>654</v>
      </c>
      <c r="AK132" s="52">
        <v>1000</v>
      </c>
      <c r="AL132" s="52">
        <v>640</v>
      </c>
    </row>
    <row r="133" spans="1:38" x14ac:dyDescent="0.25">
      <c r="A133" s="23" t="s">
        <v>321</v>
      </c>
      <c r="B133">
        <v>7</v>
      </c>
      <c r="C133" s="44" t="str">
        <f t="shared" si="14"/>
        <v/>
      </c>
      <c r="D133" s="45">
        <f t="shared" si="15"/>
        <v>1400</v>
      </c>
      <c r="E133" s="45">
        <f t="shared" si="10"/>
        <v>1888</v>
      </c>
      <c r="F133" t="str">
        <f t="shared" si="16"/>
        <v>ID</v>
      </c>
      <c r="G133" t="str">
        <f t="shared" si="17"/>
        <v>03_SAVE, PROTECT AND GROW MY INVESTMENTS</v>
      </c>
      <c r="H133" s="44" t="str">
        <f t="shared" si="18"/>
        <v/>
      </c>
      <c r="I133" t="str">
        <f t="shared" si="19"/>
        <v>OK</v>
      </c>
      <c r="J133" s="46" t="str">
        <f t="shared" si="11"/>
        <v>manuel.galgana@accenture.com</v>
      </c>
      <c r="K133" s="47">
        <f t="shared" si="12"/>
        <v>1000</v>
      </c>
      <c r="L133" s="47">
        <f t="shared" si="13"/>
        <v>640</v>
      </c>
      <c r="Z133" s="48" t="s">
        <v>327</v>
      </c>
      <c r="AA133" s="27">
        <v>7</v>
      </c>
      <c r="AB133" s="49" t="s">
        <v>480</v>
      </c>
      <c r="AC133" s="50">
        <v>1400</v>
      </c>
      <c r="AD133" s="50">
        <v>1888</v>
      </c>
      <c r="AE133" s="27" t="s">
        <v>34</v>
      </c>
      <c r="AF133" s="27" t="s">
        <v>151</v>
      </c>
      <c r="AG133" s="49" t="s">
        <v>480</v>
      </c>
      <c r="AH133" s="27" t="s">
        <v>545</v>
      </c>
      <c r="AI133" s="54" t="s">
        <v>481</v>
      </c>
      <c r="AJ133" s="51" t="s">
        <v>655</v>
      </c>
      <c r="AK133" s="52">
        <v>1000</v>
      </c>
      <c r="AL133" s="52">
        <v>640</v>
      </c>
    </row>
    <row r="134" spans="1:38" x14ac:dyDescent="0.25">
      <c r="A134" s="23" t="s">
        <v>171</v>
      </c>
      <c r="B134" s="53">
        <v>7</v>
      </c>
      <c r="C134" s="44" t="str">
        <f t="shared" si="14"/>
        <v/>
      </c>
      <c r="D134" s="45">
        <f t="shared" si="15"/>
        <v>1400</v>
      </c>
      <c r="E134" s="45">
        <f t="shared" si="10"/>
        <v>1888</v>
      </c>
      <c r="F134" t="str">
        <f t="shared" si="16"/>
        <v>ID</v>
      </c>
      <c r="G134" t="str">
        <f t="shared" si="17"/>
        <v>03_SAVE, PROTECT AND GROW MY INVESTMENTS</v>
      </c>
      <c r="H134" s="44" t="str">
        <f t="shared" si="18"/>
        <v/>
      </c>
      <c r="I134" t="str">
        <f t="shared" si="19"/>
        <v>7 RTO</v>
      </c>
      <c r="J134" s="46" t="str">
        <f t="shared" si="11"/>
        <v>jan.erving.h.reyes@accenture.com</v>
      </c>
      <c r="K134" s="47">
        <f t="shared" si="12"/>
        <v>1000</v>
      </c>
      <c r="L134" s="47">
        <f t="shared" si="13"/>
        <v>640</v>
      </c>
      <c r="Z134" s="48" t="s">
        <v>211</v>
      </c>
      <c r="AA134" s="27">
        <v>7</v>
      </c>
      <c r="AB134" s="49" t="s">
        <v>480</v>
      </c>
      <c r="AC134" s="50">
        <v>1400</v>
      </c>
      <c r="AD134" s="50">
        <v>1888</v>
      </c>
      <c r="AE134" s="27" t="s">
        <v>34</v>
      </c>
      <c r="AF134" s="27" t="s">
        <v>151</v>
      </c>
      <c r="AG134" s="49" t="s">
        <v>480</v>
      </c>
      <c r="AH134" s="27" t="s">
        <v>545</v>
      </c>
      <c r="AI134" s="54" t="s">
        <v>481</v>
      </c>
      <c r="AJ134" s="51" t="s">
        <v>656</v>
      </c>
      <c r="AK134" s="52">
        <v>1000</v>
      </c>
      <c r="AL134" s="52">
        <v>640</v>
      </c>
    </row>
    <row r="135" spans="1:38" x14ac:dyDescent="0.25">
      <c r="A135" s="23" t="s">
        <v>291</v>
      </c>
      <c r="B135">
        <v>7</v>
      </c>
      <c r="C135" s="44" t="str">
        <f t="shared" si="14"/>
        <v>Yes</v>
      </c>
      <c r="D135" s="45">
        <f t="shared" si="15"/>
        <v>0</v>
      </c>
      <c r="E135" s="45">
        <f t="shared" si="10"/>
        <v>0</v>
      </c>
      <c r="F135" t="str">
        <f t="shared" si="16"/>
        <v>ID</v>
      </c>
      <c r="G135" t="str">
        <f t="shared" si="17"/>
        <v>11_TOUCHPOINT</v>
      </c>
      <c r="H135" s="44" t="str">
        <f t="shared" si="18"/>
        <v/>
      </c>
      <c r="I135" t="str">
        <f t="shared" si="19"/>
        <v>OK</v>
      </c>
      <c r="J135" s="46" t="str">
        <f t="shared" si="11"/>
        <v>mark.g.a.penaflorida@accenture.com</v>
      </c>
      <c r="K135" s="47">
        <f t="shared" si="12"/>
        <v>0</v>
      </c>
      <c r="L135" s="47">
        <f t="shared" si="13"/>
        <v>0</v>
      </c>
      <c r="Z135" s="48" t="s">
        <v>368</v>
      </c>
      <c r="AA135" s="27">
        <v>7</v>
      </c>
      <c r="AB135" s="49" t="s">
        <v>480</v>
      </c>
      <c r="AC135" s="50">
        <v>1400</v>
      </c>
      <c r="AD135" s="50">
        <v>1888</v>
      </c>
      <c r="AE135" s="27" t="s">
        <v>37</v>
      </c>
      <c r="AF135" s="27" t="s">
        <v>189</v>
      </c>
      <c r="AG135" s="49" t="s">
        <v>480</v>
      </c>
      <c r="AH135" s="27" t="s">
        <v>481</v>
      </c>
      <c r="AI135" s="54" t="s">
        <v>481</v>
      </c>
      <c r="AJ135" s="51" t="s">
        <v>657</v>
      </c>
      <c r="AK135" s="52">
        <v>1000</v>
      </c>
      <c r="AL135" s="52">
        <v>640</v>
      </c>
    </row>
    <row r="136" spans="1:38" x14ac:dyDescent="0.25">
      <c r="A136" s="23" t="s">
        <v>327</v>
      </c>
      <c r="B136">
        <v>7</v>
      </c>
      <c r="C136" s="44" t="str">
        <f t="shared" si="14"/>
        <v/>
      </c>
      <c r="D136" s="45">
        <f t="shared" si="15"/>
        <v>1400</v>
      </c>
      <c r="E136" s="45">
        <f t="shared" ref="E136:E199" si="20">IF(C136="",IF(AND(B136&lt;9,B136&gt;5),1888,IF(AND(B136&lt;12,B136&gt;8),2832,IF(AND(B136&lt;15,B136&gt;11),3776,IF(AND(B136&lt;18,B136&gt;14),4720,IF(AND(B136&lt;21,B136&gt;17),5664,IF(B136&gt;20,6608,0)))))),0)</f>
        <v>1888</v>
      </c>
      <c r="F136" t="str">
        <f t="shared" si="16"/>
        <v>ID</v>
      </c>
      <c r="G136" t="str">
        <f t="shared" si="17"/>
        <v>03_SAVE, PROTECT AND GROW MY INVESTMENTS</v>
      </c>
      <c r="H136" s="44" t="str">
        <f t="shared" si="18"/>
        <v/>
      </c>
      <c r="I136" t="str">
        <f t="shared" si="19"/>
        <v>OK</v>
      </c>
      <c r="J136" s="46" t="str">
        <f t="shared" ref="J136:J199" si="21">CONCATENATE(A136,"@accenture.com")</f>
        <v>jaun.iyah.c.r.deza@accenture.com</v>
      </c>
      <c r="K136" s="47">
        <f t="shared" ref="K136:K199" si="22">IF(H136="Yes","to award later",IF(E136=1888,1000,IF(E136=3776,2000,IF(E136=2832,"500+1000",IF(E136=6608,"500+5000",IF(E136=5664,3000,IF(E136=4720,"500+2000",0)))))))</f>
        <v>1000</v>
      </c>
      <c r="L136" s="47">
        <f t="shared" ref="L136:L199" si="23">IF(H136="Yes","to award later",IF(E136=1888,640,IF(E136=3776,1280,IF(E136=2832,"320+640",IF(E136=6608,"320+3200",IF(E136=5664,1920,IF(E136=4720,"320+1280",0)))))))</f>
        <v>640</v>
      </c>
      <c r="Z136" s="48" t="s">
        <v>328</v>
      </c>
      <c r="AA136" s="27">
        <v>7</v>
      </c>
      <c r="AB136" s="49" t="s">
        <v>480</v>
      </c>
      <c r="AC136" s="50">
        <v>1400</v>
      </c>
      <c r="AD136" s="50">
        <v>1888</v>
      </c>
      <c r="AE136" s="27" t="s">
        <v>34</v>
      </c>
      <c r="AF136" s="27" t="s">
        <v>151</v>
      </c>
      <c r="AG136" s="49" t="s">
        <v>480</v>
      </c>
      <c r="AH136" s="27" t="s">
        <v>545</v>
      </c>
      <c r="AI136" s="54" t="s">
        <v>481</v>
      </c>
      <c r="AJ136" s="51" t="s">
        <v>658</v>
      </c>
      <c r="AK136" s="52">
        <v>1000</v>
      </c>
      <c r="AL136" s="52">
        <v>640</v>
      </c>
    </row>
    <row r="137" spans="1:38" ht="26.25" x14ac:dyDescent="0.25">
      <c r="A137" s="23" t="s">
        <v>309</v>
      </c>
      <c r="B137">
        <v>7</v>
      </c>
      <c r="C137" s="44" t="str">
        <f t="shared" ref="C137:C200" si="24">IFERROR(VLOOKUP(A137,$N$8:$O$34,2,FALSE),"")</f>
        <v/>
      </c>
      <c r="D137" s="45">
        <f t="shared" ref="D137:D200" si="25">IF(B137&gt;3,IF(C137="",200*B137,0),0)</f>
        <v>1400</v>
      </c>
      <c r="E137" s="45">
        <f t="shared" si="20"/>
        <v>1888</v>
      </c>
      <c r="F137" t="str">
        <f t="shared" ref="F137:F200" si="26">VLOOKUP(A137,$Z$8:$AI$380,6,FALSE)</f>
        <v>ID</v>
      </c>
      <c r="G137" t="str">
        <f t="shared" ref="G137:G200" si="27">VLOOKUP(A137,$Z$8:$AI$380,7,FALSE)</f>
        <v>01_BE A CLIENT OF UBS</v>
      </c>
      <c r="H137" s="44" t="str">
        <f t="shared" ref="H137:H200" si="28">IFERROR(VLOOKUP(A137,$Q$8:$S$34,3,FALSE),"")</f>
        <v/>
      </c>
      <c r="I137" t="str">
        <f t="shared" ref="I137:I200" si="29">VLOOKUP(A137,$Z$8:$AI$380,10,FALSE)</f>
        <v>OK</v>
      </c>
      <c r="J137" s="46" t="str">
        <f t="shared" si="21"/>
        <v>george.l.e.pagarigan@accenture.com</v>
      </c>
      <c r="K137" s="47">
        <f t="shared" si="22"/>
        <v>1000</v>
      </c>
      <c r="L137" s="47">
        <f t="shared" si="23"/>
        <v>640</v>
      </c>
      <c r="Z137" s="48" t="s">
        <v>398</v>
      </c>
      <c r="AA137" s="27">
        <v>7</v>
      </c>
      <c r="AB137" s="49" t="s">
        <v>480</v>
      </c>
      <c r="AC137" s="50">
        <v>1400</v>
      </c>
      <c r="AD137" s="50">
        <v>1888</v>
      </c>
      <c r="AE137" s="27" t="s">
        <v>34</v>
      </c>
      <c r="AF137" s="27" t="s">
        <v>35</v>
      </c>
      <c r="AG137" s="49" t="s">
        <v>480</v>
      </c>
      <c r="AH137" s="54" t="s">
        <v>501</v>
      </c>
      <c r="AI137" s="54" t="s">
        <v>481</v>
      </c>
      <c r="AJ137" s="51" t="s">
        <v>659</v>
      </c>
      <c r="AK137" s="52">
        <v>1000</v>
      </c>
      <c r="AL137" s="52">
        <v>640</v>
      </c>
    </row>
    <row r="138" spans="1:38" x14ac:dyDescent="0.25">
      <c r="A138" s="23" t="s">
        <v>250</v>
      </c>
      <c r="B138">
        <v>7</v>
      </c>
      <c r="C138" s="44" t="str">
        <f t="shared" si="24"/>
        <v/>
      </c>
      <c r="D138" s="45">
        <f t="shared" si="25"/>
        <v>1400</v>
      </c>
      <c r="E138" s="45">
        <f t="shared" si="20"/>
        <v>1888</v>
      </c>
      <c r="F138" t="str">
        <f t="shared" si="26"/>
        <v>IT PMO</v>
      </c>
      <c r="G138" t="str">
        <f t="shared" si="27"/>
        <v>COE INITIATIVE MANAGEMENT</v>
      </c>
      <c r="H138" s="44" t="str">
        <f t="shared" si="28"/>
        <v/>
      </c>
      <c r="I138" t="str">
        <f t="shared" si="29"/>
        <v>OK</v>
      </c>
      <c r="J138" s="46" t="str">
        <f t="shared" si="21"/>
        <v>gesebelle.e.macaraig@accenture.com</v>
      </c>
      <c r="K138" s="47">
        <f t="shared" si="22"/>
        <v>1000</v>
      </c>
      <c r="L138" s="47">
        <f t="shared" si="23"/>
        <v>640</v>
      </c>
      <c r="Z138" s="48" t="s">
        <v>280</v>
      </c>
      <c r="AA138" s="27">
        <v>7</v>
      </c>
      <c r="AB138" s="49" t="s">
        <v>480</v>
      </c>
      <c r="AC138" s="50">
        <v>1400</v>
      </c>
      <c r="AD138" s="50">
        <v>1888</v>
      </c>
      <c r="AE138" s="27" t="s">
        <v>37</v>
      </c>
      <c r="AF138" s="27" t="s">
        <v>35</v>
      </c>
      <c r="AG138" s="49" t="s">
        <v>480</v>
      </c>
      <c r="AH138" s="27" t="s">
        <v>481</v>
      </c>
      <c r="AI138" s="27" t="s">
        <v>481</v>
      </c>
      <c r="AJ138" s="51" t="s">
        <v>660</v>
      </c>
      <c r="AK138" s="52">
        <v>1000</v>
      </c>
      <c r="AL138" s="52">
        <v>640</v>
      </c>
    </row>
    <row r="139" spans="1:38" x14ac:dyDescent="0.25">
      <c r="A139" s="23" t="s">
        <v>66</v>
      </c>
      <c r="B139">
        <v>7</v>
      </c>
      <c r="C139" s="44" t="str">
        <f t="shared" si="24"/>
        <v/>
      </c>
      <c r="D139" s="45">
        <f t="shared" si="25"/>
        <v>1400</v>
      </c>
      <c r="E139" s="45">
        <f t="shared" si="20"/>
        <v>1888</v>
      </c>
      <c r="F139" t="str">
        <f t="shared" si="26"/>
        <v>IT PMO</v>
      </c>
      <c r="G139" t="str">
        <f t="shared" si="27"/>
        <v>COE INITIATIVE MANAGEMENT</v>
      </c>
      <c r="H139" s="44" t="str">
        <f t="shared" si="28"/>
        <v/>
      </c>
      <c r="I139" t="str">
        <f t="shared" si="29"/>
        <v>OK</v>
      </c>
      <c r="J139" s="46" t="str">
        <f t="shared" si="21"/>
        <v>mary.joan.a.aala@accenture.com</v>
      </c>
      <c r="K139" s="47">
        <f t="shared" si="22"/>
        <v>1000</v>
      </c>
      <c r="L139" s="47">
        <f t="shared" si="23"/>
        <v>640</v>
      </c>
      <c r="Z139" s="48" t="s">
        <v>46</v>
      </c>
      <c r="AA139" s="27">
        <v>7</v>
      </c>
      <c r="AB139" s="49" t="s">
        <v>478</v>
      </c>
      <c r="AC139" s="50">
        <v>0</v>
      </c>
      <c r="AD139" s="50">
        <v>0</v>
      </c>
      <c r="AE139" s="27" t="s">
        <v>34</v>
      </c>
      <c r="AF139" s="27" t="s">
        <v>47</v>
      </c>
      <c r="AG139" s="49" t="s">
        <v>480</v>
      </c>
      <c r="AH139" s="27" t="s">
        <v>481</v>
      </c>
      <c r="AI139" s="54" t="s">
        <v>481</v>
      </c>
      <c r="AJ139" s="51" t="s">
        <v>661</v>
      </c>
      <c r="AK139" s="52">
        <v>0</v>
      </c>
      <c r="AL139" s="52">
        <v>0</v>
      </c>
    </row>
    <row r="140" spans="1:38" x14ac:dyDescent="0.25">
      <c r="A140" s="23" t="s">
        <v>198</v>
      </c>
      <c r="B140">
        <v>7</v>
      </c>
      <c r="C140" s="44" t="str">
        <f t="shared" si="24"/>
        <v/>
      </c>
      <c r="D140" s="45">
        <f t="shared" si="25"/>
        <v>1400</v>
      </c>
      <c r="E140" s="45">
        <f t="shared" si="20"/>
        <v>1888</v>
      </c>
      <c r="F140" t="str">
        <f t="shared" si="26"/>
        <v>IT PMO</v>
      </c>
      <c r="G140" t="str">
        <f t="shared" si="27"/>
        <v>COE INITIATIVE MANAGEMENT</v>
      </c>
      <c r="H140" s="44" t="str">
        <f t="shared" si="28"/>
        <v/>
      </c>
      <c r="I140" t="str">
        <f t="shared" si="29"/>
        <v>OK</v>
      </c>
      <c r="J140" s="46" t="str">
        <f t="shared" si="21"/>
        <v>jenny.q.pongcol@accenture.com</v>
      </c>
      <c r="K140" s="47">
        <f t="shared" si="22"/>
        <v>1000</v>
      </c>
      <c r="L140" s="47">
        <f t="shared" si="23"/>
        <v>640</v>
      </c>
      <c r="Z140" s="48" t="s">
        <v>330</v>
      </c>
      <c r="AA140" s="27">
        <v>7</v>
      </c>
      <c r="AB140" s="49" t="s">
        <v>480</v>
      </c>
      <c r="AC140" s="50">
        <v>1400</v>
      </c>
      <c r="AD140" s="50">
        <v>1888</v>
      </c>
      <c r="AE140" s="27" t="s">
        <v>34</v>
      </c>
      <c r="AF140" s="27" t="s">
        <v>70</v>
      </c>
      <c r="AG140" s="49" t="s">
        <v>480</v>
      </c>
      <c r="AH140" s="27" t="s">
        <v>510</v>
      </c>
      <c r="AI140" s="54" t="s">
        <v>481</v>
      </c>
      <c r="AJ140" s="51" t="s">
        <v>662</v>
      </c>
      <c r="AK140" s="52">
        <v>1000</v>
      </c>
      <c r="AL140" s="52">
        <v>640</v>
      </c>
    </row>
    <row r="141" spans="1:38" x14ac:dyDescent="0.25">
      <c r="A141" s="23" t="s">
        <v>417</v>
      </c>
      <c r="B141" s="53">
        <v>7</v>
      </c>
      <c r="C141" s="44" t="str">
        <f t="shared" si="24"/>
        <v/>
      </c>
      <c r="D141" s="45">
        <f t="shared" si="25"/>
        <v>1400</v>
      </c>
      <c r="E141" s="45">
        <f t="shared" si="20"/>
        <v>1888</v>
      </c>
      <c r="F141" t="str">
        <f t="shared" si="26"/>
        <v>ID</v>
      </c>
      <c r="G141" t="str">
        <f t="shared" si="27"/>
        <v>04_TRADE AND TRANSFER ASSETS 2</v>
      </c>
      <c r="H141" s="44" t="str">
        <f t="shared" si="28"/>
        <v/>
      </c>
      <c r="I141" t="str">
        <f t="shared" si="29"/>
        <v>7 RTO</v>
      </c>
      <c r="J141" s="46" t="str">
        <f t="shared" si="21"/>
        <v>melvic.o.macalalad@accenture.com</v>
      </c>
      <c r="K141" s="47">
        <f t="shared" si="22"/>
        <v>1000</v>
      </c>
      <c r="L141" s="47">
        <f t="shared" si="23"/>
        <v>640</v>
      </c>
      <c r="Z141" s="48" t="s">
        <v>139</v>
      </c>
      <c r="AA141" s="27">
        <v>7</v>
      </c>
      <c r="AB141" s="49" t="s">
        <v>480</v>
      </c>
      <c r="AC141" s="50">
        <v>1400</v>
      </c>
      <c r="AD141" s="50">
        <v>1888</v>
      </c>
      <c r="AE141" s="27" t="s">
        <v>67</v>
      </c>
      <c r="AF141" s="27" t="s">
        <v>68</v>
      </c>
      <c r="AG141" s="49" t="s">
        <v>480</v>
      </c>
      <c r="AH141" s="27" t="s">
        <v>495</v>
      </c>
      <c r="AI141" s="54" t="s">
        <v>481</v>
      </c>
      <c r="AJ141" s="51" t="s">
        <v>663</v>
      </c>
      <c r="AK141" s="52">
        <v>1000</v>
      </c>
      <c r="AL141" s="52">
        <v>640</v>
      </c>
    </row>
    <row r="142" spans="1:38" x14ac:dyDescent="0.25">
      <c r="A142" s="23" t="s">
        <v>305</v>
      </c>
      <c r="B142">
        <v>7</v>
      </c>
      <c r="C142" s="44" t="str">
        <f t="shared" si="24"/>
        <v/>
      </c>
      <c r="D142" s="45">
        <f t="shared" si="25"/>
        <v>1400</v>
      </c>
      <c r="E142" s="45">
        <f t="shared" si="20"/>
        <v>1888</v>
      </c>
      <c r="F142" t="str">
        <f t="shared" si="26"/>
        <v>ID</v>
      </c>
      <c r="G142" t="str">
        <f t="shared" si="27"/>
        <v>13_API BANKING AND CLIENT REPORTING</v>
      </c>
      <c r="H142" s="44" t="str">
        <f t="shared" si="28"/>
        <v/>
      </c>
      <c r="I142" t="str">
        <f t="shared" si="29"/>
        <v>OK</v>
      </c>
      <c r="J142" s="46" t="str">
        <f t="shared" si="21"/>
        <v>marlonne.c.paguio@accenture.com</v>
      </c>
      <c r="K142" s="47">
        <f t="shared" si="22"/>
        <v>1000</v>
      </c>
      <c r="L142" s="47">
        <f t="shared" si="23"/>
        <v>640</v>
      </c>
      <c r="N142">
        <f>640*9</f>
        <v>5760</v>
      </c>
      <c r="Z142" s="48" t="s">
        <v>292</v>
      </c>
      <c r="AA142" s="27">
        <v>7</v>
      </c>
      <c r="AB142" s="49" t="s">
        <v>480</v>
      </c>
      <c r="AC142" s="50">
        <v>1400</v>
      </c>
      <c r="AD142" s="50">
        <v>1888</v>
      </c>
      <c r="AE142" s="27" t="s">
        <v>34</v>
      </c>
      <c r="AF142" s="27" t="s">
        <v>138</v>
      </c>
      <c r="AG142" s="49" t="s">
        <v>480</v>
      </c>
      <c r="AH142" s="27" t="s">
        <v>545</v>
      </c>
      <c r="AI142" s="54" t="s">
        <v>481</v>
      </c>
      <c r="AJ142" s="51" t="s">
        <v>664</v>
      </c>
      <c r="AK142" s="52">
        <v>1000</v>
      </c>
      <c r="AL142" s="52">
        <v>640</v>
      </c>
    </row>
    <row r="143" spans="1:38" x14ac:dyDescent="0.25">
      <c r="A143" s="23" t="s">
        <v>255</v>
      </c>
      <c r="B143">
        <v>7</v>
      </c>
      <c r="C143" s="44" t="str">
        <f t="shared" si="24"/>
        <v/>
      </c>
      <c r="D143" s="45">
        <f t="shared" si="25"/>
        <v>1400</v>
      </c>
      <c r="E143" s="45">
        <f t="shared" si="20"/>
        <v>1888</v>
      </c>
      <c r="F143" t="str">
        <f t="shared" si="26"/>
        <v>ID</v>
      </c>
      <c r="G143" t="str">
        <f t="shared" si="27"/>
        <v>11_TOUCHPOINT</v>
      </c>
      <c r="H143" s="44" t="str">
        <f t="shared" si="28"/>
        <v/>
      </c>
      <c r="I143" t="str">
        <f t="shared" si="29"/>
        <v>OK</v>
      </c>
      <c r="J143" s="46" t="str">
        <f t="shared" si="21"/>
        <v>gino.carlo.hernandez@accenture.com</v>
      </c>
      <c r="K143" s="47">
        <f t="shared" si="22"/>
        <v>1000</v>
      </c>
      <c r="L143" s="47">
        <f t="shared" si="23"/>
        <v>640</v>
      </c>
      <c r="Z143" s="48" t="s">
        <v>143</v>
      </c>
      <c r="AA143" s="27">
        <v>7</v>
      </c>
      <c r="AB143" s="49" t="s">
        <v>480</v>
      </c>
      <c r="AC143" s="50">
        <v>1400</v>
      </c>
      <c r="AD143" s="50">
        <v>1888</v>
      </c>
      <c r="AE143" s="27" t="s">
        <v>34</v>
      </c>
      <c r="AF143" s="27" t="s">
        <v>47</v>
      </c>
      <c r="AG143" s="49" t="s">
        <v>480</v>
      </c>
      <c r="AH143" s="27" t="s">
        <v>481</v>
      </c>
      <c r="AI143" s="54" t="s">
        <v>481</v>
      </c>
      <c r="AJ143" s="51" t="s">
        <v>665</v>
      </c>
      <c r="AK143" s="52">
        <v>1000</v>
      </c>
      <c r="AL143" s="52">
        <v>640</v>
      </c>
    </row>
    <row r="144" spans="1:38" ht="26.25" x14ac:dyDescent="0.25">
      <c r="A144" s="23" t="s">
        <v>398</v>
      </c>
      <c r="B144">
        <v>7</v>
      </c>
      <c r="C144" s="44" t="str">
        <f t="shared" si="24"/>
        <v/>
      </c>
      <c r="D144" s="45">
        <f t="shared" si="25"/>
        <v>1400</v>
      </c>
      <c r="E144" s="45">
        <f t="shared" si="20"/>
        <v>1888</v>
      </c>
      <c r="F144" t="str">
        <f t="shared" si="26"/>
        <v>ID</v>
      </c>
      <c r="G144" t="str">
        <f t="shared" si="27"/>
        <v>01_BE A CLIENT OF UBS</v>
      </c>
      <c r="H144" s="44" t="str">
        <f t="shared" si="28"/>
        <v/>
      </c>
      <c r="I144" t="str">
        <f t="shared" si="29"/>
        <v>OK</v>
      </c>
      <c r="J144" s="46" t="str">
        <f t="shared" si="21"/>
        <v>chrisel.gozon@accenture.com</v>
      </c>
      <c r="K144" s="47">
        <f t="shared" si="22"/>
        <v>1000</v>
      </c>
      <c r="L144" s="47">
        <f t="shared" si="23"/>
        <v>640</v>
      </c>
      <c r="Z144" s="48" t="s">
        <v>245</v>
      </c>
      <c r="AA144" s="27">
        <v>7</v>
      </c>
      <c r="AB144" s="49" t="s">
        <v>480</v>
      </c>
      <c r="AC144" s="50">
        <v>1400</v>
      </c>
      <c r="AD144" s="50">
        <v>1888</v>
      </c>
      <c r="AE144" s="27" t="s">
        <v>34</v>
      </c>
      <c r="AF144" s="27" t="s">
        <v>35</v>
      </c>
      <c r="AG144" s="49" t="s">
        <v>480</v>
      </c>
      <c r="AH144" s="54" t="s">
        <v>501</v>
      </c>
      <c r="AI144" s="54" t="s">
        <v>481</v>
      </c>
      <c r="AJ144" s="51" t="s">
        <v>666</v>
      </c>
      <c r="AK144" s="52">
        <v>1000</v>
      </c>
      <c r="AL144" s="52">
        <v>640</v>
      </c>
    </row>
    <row r="145" spans="1:38" x14ac:dyDescent="0.25">
      <c r="A145" s="23" t="s">
        <v>282</v>
      </c>
      <c r="B145">
        <v>7</v>
      </c>
      <c r="C145" s="44" t="str">
        <f t="shared" si="24"/>
        <v>Yes</v>
      </c>
      <c r="D145" s="45">
        <f t="shared" si="25"/>
        <v>0</v>
      </c>
      <c r="E145" s="45">
        <f t="shared" si="20"/>
        <v>0</v>
      </c>
      <c r="F145" t="str">
        <f t="shared" si="26"/>
        <v>-</v>
      </c>
      <c r="G145" t="str">
        <f t="shared" si="27"/>
        <v>VENDOR MANAGEMENT/ODC-ODC INFRA MGMT</v>
      </c>
      <c r="H145" s="44" t="str">
        <f t="shared" si="28"/>
        <v/>
      </c>
      <c r="I145">
        <f t="shared" si="29"/>
        <v>0</v>
      </c>
      <c r="J145" s="46" t="str">
        <f t="shared" si="21"/>
        <v>michelle.r.ylanan@accenture.com</v>
      </c>
      <c r="K145" s="47">
        <f t="shared" si="22"/>
        <v>0</v>
      </c>
      <c r="L145" s="47">
        <f t="shared" si="23"/>
        <v>0</v>
      </c>
      <c r="Z145" s="48" t="s">
        <v>332</v>
      </c>
      <c r="AA145" s="27">
        <v>7</v>
      </c>
      <c r="AB145" s="49" t="s">
        <v>480</v>
      </c>
      <c r="AC145" s="50">
        <v>1400</v>
      </c>
      <c r="AD145" s="50">
        <v>1888</v>
      </c>
      <c r="AE145" s="27" t="s">
        <v>37</v>
      </c>
      <c r="AF145" s="27" t="s">
        <v>35</v>
      </c>
      <c r="AG145" s="49" t="s">
        <v>480</v>
      </c>
      <c r="AH145" s="27" t="s">
        <v>481</v>
      </c>
      <c r="AI145" s="27" t="s">
        <v>481</v>
      </c>
      <c r="AJ145" s="51" t="s">
        <v>667</v>
      </c>
      <c r="AK145" s="52">
        <v>1000</v>
      </c>
      <c r="AL145" s="52">
        <v>640</v>
      </c>
    </row>
    <row r="146" spans="1:38" ht="26.25" x14ac:dyDescent="0.25">
      <c r="A146" s="23" t="s">
        <v>46</v>
      </c>
      <c r="B146">
        <v>7</v>
      </c>
      <c r="C146" s="44" t="str">
        <f t="shared" si="24"/>
        <v>Yes</v>
      </c>
      <c r="D146" s="45">
        <f t="shared" si="25"/>
        <v>0</v>
      </c>
      <c r="E146" s="45">
        <f t="shared" si="20"/>
        <v>0</v>
      </c>
      <c r="F146" t="str">
        <f t="shared" si="26"/>
        <v>ID</v>
      </c>
      <c r="G146" t="str">
        <f t="shared" si="27"/>
        <v>12_ANALYTICS &amp; SALES PLATFORM</v>
      </c>
      <c r="H146" s="44" t="str">
        <f t="shared" si="28"/>
        <v/>
      </c>
      <c r="I146" t="str">
        <f t="shared" si="29"/>
        <v>OK</v>
      </c>
      <c r="J146" s="46" t="str">
        <f t="shared" si="21"/>
        <v>janice.r.baldonado@accenture.com</v>
      </c>
      <c r="K146" s="47">
        <f t="shared" si="22"/>
        <v>0</v>
      </c>
      <c r="L146" s="47">
        <f t="shared" si="23"/>
        <v>0</v>
      </c>
      <c r="Z146" s="48" t="s">
        <v>133</v>
      </c>
      <c r="AA146" s="27">
        <v>6</v>
      </c>
      <c r="AB146" s="49" t="s">
        <v>480</v>
      </c>
      <c r="AC146" s="50">
        <v>1200</v>
      </c>
      <c r="AD146" s="50">
        <v>1888</v>
      </c>
      <c r="AE146" s="27" t="s">
        <v>34</v>
      </c>
      <c r="AF146" s="27" t="s">
        <v>35</v>
      </c>
      <c r="AG146" s="49" t="s">
        <v>480</v>
      </c>
      <c r="AH146" s="54" t="s">
        <v>501</v>
      </c>
      <c r="AI146" s="54" t="s">
        <v>481</v>
      </c>
      <c r="AJ146" s="51" t="s">
        <v>668</v>
      </c>
      <c r="AK146" s="52">
        <v>1000</v>
      </c>
      <c r="AL146" s="52">
        <v>640</v>
      </c>
    </row>
    <row r="147" spans="1:38" x14ac:dyDescent="0.25">
      <c r="A147" s="23" t="s">
        <v>212</v>
      </c>
      <c r="B147">
        <v>7</v>
      </c>
      <c r="C147" s="44" t="str">
        <f t="shared" si="24"/>
        <v/>
      </c>
      <c r="D147" s="45">
        <f t="shared" si="25"/>
        <v>1400</v>
      </c>
      <c r="E147" s="45">
        <f t="shared" si="20"/>
        <v>1888</v>
      </c>
      <c r="F147" t="str">
        <f t="shared" si="26"/>
        <v>ID</v>
      </c>
      <c r="G147" t="str">
        <f t="shared" si="27"/>
        <v>03_SAVE, PROTECT AND GROW MY INVESTMENTS</v>
      </c>
      <c r="H147" s="44" t="str">
        <f t="shared" si="28"/>
        <v/>
      </c>
      <c r="I147" t="str">
        <f t="shared" si="29"/>
        <v>OK</v>
      </c>
      <c r="J147" s="46" t="str">
        <f t="shared" si="21"/>
        <v>midel.ann.p.castillo@accenture.com</v>
      </c>
      <c r="K147" s="47">
        <f t="shared" si="22"/>
        <v>1000</v>
      </c>
      <c r="L147" s="47">
        <f t="shared" si="23"/>
        <v>640</v>
      </c>
      <c r="Z147" s="48" t="s">
        <v>105</v>
      </c>
      <c r="AA147" s="27">
        <v>6</v>
      </c>
      <c r="AB147" s="49" t="s">
        <v>480</v>
      </c>
      <c r="AC147" s="50">
        <v>1200</v>
      </c>
      <c r="AD147" s="50">
        <v>1888</v>
      </c>
      <c r="AE147" s="27" t="s">
        <v>37</v>
      </c>
      <c r="AF147" s="27" t="s">
        <v>106</v>
      </c>
      <c r="AG147" s="49" t="s">
        <v>480</v>
      </c>
      <c r="AH147" s="27" t="s">
        <v>510</v>
      </c>
      <c r="AI147" s="54" t="s">
        <v>481</v>
      </c>
      <c r="AJ147" s="51" t="s">
        <v>669</v>
      </c>
      <c r="AK147" s="52">
        <v>1000</v>
      </c>
      <c r="AL147" s="52">
        <v>640</v>
      </c>
    </row>
    <row r="148" spans="1:38" x14ac:dyDescent="0.25">
      <c r="A148" s="23" t="s">
        <v>135</v>
      </c>
      <c r="B148">
        <v>7</v>
      </c>
      <c r="C148" s="44" t="str">
        <f t="shared" si="24"/>
        <v/>
      </c>
      <c r="D148" s="45">
        <f t="shared" si="25"/>
        <v>1400</v>
      </c>
      <c r="E148" s="45">
        <f t="shared" si="20"/>
        <v>1888</v>
      </c>
      <c r="F148" t="str">
        <f t="shared" si="26"/>
        <v>ID</v>
      </c>
      <c r="G148" t="str">
        <f t="shared" si="27"/>
        <v>01_BE A CLIENT OF UBS</v>
      </c>
      <c r="H148" s="44" t="str">
        <f t="shared" si="28"/>
        <v>Yes</v>
      </c>
      <c r="I148" t="str">
        <f t="shared" si="29"/>
        <v>OK</v>
      </c>
      <c r="J148" s="46" t="str">
        <f t="shared" si="21"/>
        <v>joeffrey.biccay@accenture.com</v>
      </c>
      <c r="K148" s="47" t="str">
        <f t="shared" si="22"/>
        <v>to award later</v>
      </c>
      <c r="L148" s="47" t="str">
        <f t="shared" si="23"/>
        <v>to award later</v>
      </c>
      <c r="Z148" s="48" t="s">
        <v>335</v>
      </c>
      <c r="AA148" s="27">
        <v>6</v>
      </c>
      <c r="AB148" s="49" t="s">
        <v>480</v>
      </c>
      <c r="AC148" s="50">
        <v>1200</v>
      </c>
      <c r="AD148" s="50">
        <v>1888</v>
      </c>
      <c r="AE148" s="27" t="s">
        <v>37</v>
      </c>
      <c r="AF148" s="27" t="s">
        <v>64</v>
      </c>
      <c r="AG148" s="49" t="s">
        <v>480</v>
      </c>
      <c r="AH148" s="27" t="s">
        <v>481</v>
      </c>
      <c r="AI148" s="54" t="s">
        <v>481</v>
      </c>
      <c r="AJ148" s="51" t="s">
        <v>670</v>
      </c>
      <c r="AK148" s="52">
        <v>1000</v>
      </c>
      <c r="AL148" s="52">
        <v>640</v>
      </c>
    </row>
    <row r="149" spans="1:38" x14ac:dyDescent="0.25">
      <c r="A149" s="23" t="s">
        <v>341</v>
      </c>
      <c r="B149">
        <v>7</v>
      </c>
      <c r="C149" s="44" t="str">
        <f t="shared" si="24"/>
        <v/>
      </c>
      <c r="D149" s="45">
        <f t="shared" si="25"/>
        <v>1400</v>
      </c>
      <c r="E149" s="45">
        <f t="shared" si="20"/>
        <v>1888</v>
      </c>
      <c r="F149" t="str">
        <f t="shared" si="26"/>
        <v>ID</v>
      </c>
      <c r="G149" t="str">
        <f t="shared" si="27"/>
        <v>03_SAVE, PROTECT AND GROW MY INVESTMENTS</v>
      </c>
      <c r="H149" s="44" t="str">
        <f t="shared" si="28"/>
        <v/>
      </c>
      <c r="I149" t="str">
        <f t="shared" si="29"/>
        <v>OK</v>
      </c>
      <c r="J149" s="46" t="str">
        <f t="shared" si="21"/>
        <v>milagros.s.manalo@accenture.com</v>
      </c>
      <c r="K149" s="47">
        <f t="shared" si="22"/>
        <v>1000</v>
      </c>
      <c r="L149" s="47">
        <f t="shared" si="23"/>
        <v>640</v>
      </c>
      <c r="Z149" s="48" t="s">
        <v>350</v>
      </c>
      <c r="AA149" s="27">
        <v>6</v>
      </c>
      <c r="AB149" s="49" t="s">
        <v>480</v>
      </c>
      <c r="AC149" s="50">
        <v>1200</v>
      </c>
      <c r="AD149" s="50">
        <v>1888</v>
      </c>
      <c r="AE149" s="27" t="s">
        <v>34</v>
      </c>
      <c r="AF149" s="27" t="s">
        <v>70</v>
      </c>
      <c r="AG149" s="49" t="s">
        <v>480</v>
      </c>
      <c r="AH149" s="27" t="s">
        <v>547</v>
      </c>
      <c r="AI149" s="54" t="s">
        <v>548</v>
      </c>
      <c r="AJ149" s="51" t="s">
        <v>671</v>
      </c>
      <c r="AK149" s="52">
        <v>1000</v>
      </c>
      <c r="AL149" s="52">
        <v>640</v>
      </c>
    </row>
    <row r="150" spans="1:38" x14ac:dyDescent="0.25">
      <c r="A150" s="23" t="s">
        <v>196</v>
      </c>
      <c r="B150">
        <v>7</v>
      </c>
      <c r="C150" s="44" t="str">
        <f t="shared" si="24"/>
        <v/>
      </c>
      <c r="D150" s="45">
        <f t="shared" si="25"/>
        <v>1400</v>
      </c>
      <c r="E150" s="45">
        <f t="shared" si="20"/>
        <v>1888</v>
      </c>
      <c r="F150" t="str">
        <f t="shared" si="26"/>
        <v>IT PMO</v>
      </c>
      <c r="G150" t="str">
        <f t="shared" si="27"/>
        <v>COE INITIATIVE MANAGEMENT</v>
      </c>
      <c r="H150" s="44" t="str">
        <f t="shared" si="28"/>
        <v/>
      </c>
      <c r="I150" t="str">
        <f t="shared" si="29"/>
        <v>OK</v>
      </c>
      <c r="J150" s="46" t="str">
        <f t="shared" si="21"/>
        <v>nelson.b.casuncad@accenture.com</v>
      </c>
      <c r="K150" s="47">
        <f t="shared" si="22"/>
        <v>1000</v>
      </c>
      <c r="L150" s="47">
        <f t="shared" si="23"/>
        <v>640</v>
      </c>
      <c r="Z150" s="48" t="s">
        <v>387</v>
      </c>
      <c r="AA150" s="27">
        <v>6</v>
      </c>
      <c r="AB150" s="49" t="s">
        <v>480</v>
      </c>
      <c r="AC150" s="50">
        <v>1200</v>
      </c>
      <c r="AD150" s="50">
        <v>1888</v>
      </c>
      <c r="AE150" s="27" t="s">
        <v>34</v>
      </c>
      <c r="AF150" s="27" t="s">
        <v>39</v>
      </c>
      <c r="AG150" s="49" t="s">
        <v>480</v>
      </c>
      <c r="AH150" s="27" t="s">
        <v>672</v>
      </c>
      <c r="AI150" s="54" t="s">
        <v>673</v>
      </c>
      <c r="AJ150" s="51" t="s">
        <v>674</v>
      </c>
      <c r="AK150" s="52">
        <v>1000</v>
      </c>
      <c r="AL150" s="52">
        <v>640</v>
      </c>
    </row>
    <row r="151" spans="1:38" x14ac:dyDescent="0.25">
      <c r="A151" s="23" t="s">
        <v>97</v>
      </c>
      <c r="B151">
        <v>7</v>
      </c>
      <c r="C151" s="44" t="str">
        <f t="shared" si="24"/>
        <v/>
      </c>
      <c r="D151" s="45">
        <f t="shared" si="25"/>
        <v>1400</v>
      </c>
      <c r="E151" s="45">
        <f t="shared" si="20"/>
        <v>1888</v>
      </c>
      <c r="F151" t="str">
        <f t="shared" si="26"/>
        <v>IT PMO</v>
      </c>
      <c r="G151" t="str">
        <f t="shared" si="27"/>
        <v>COE INITIATIVE MANAGEMENT</v>
      </c>
      <c r="H151" s="44" t="str">
        <f t="shared" si="28"/>
        <v/>
      </c>
      <c r="I151" t="str">
        <f t="shared" si="29"/>
        <v>OK</v>
      </c>
      <c r="J151" s="46" t="str">
        <f t="shared" si="21"/>
        <v>r.r.decena@accenture.com</v>
      </c>
      <c r="K151" s="47">
        <f t="shared" si="22"/>
        <v>1000</v>
      </c>
      <c r="L151" s="47">
        <f t="shared" si="23"/>
        <v>640</v>
      </c>
      <c r="Z151" s="48" t="s">
        <v>257</v>
      </c>
      <c r="AA151" s="27">
        <v>6</v>
      </c>
      <c r="AB151" s="49" t="s">
        <v>480</v>
      </c>
      <c r="AC151" s="50">
        <v>1200</v>
      </c>
      <c r="AD151" s="50">
        <v>1888</v>
      </c>
      <c r="AE151" s="27" t="s">
        <v>67</v>
      </c>
      <c r="AF151" s="27" t="s">
        <v>68</v>
      </c>
      <c r="AG151" s="49" t="s">
        <v>480</v>
      </c>
      <c r="AH151" s="27" t="s">
        <v>495</v>
      </c>
      <c r="AI151" s="54" t="s">
        <v>481</v>
      </c>
      <c r="AJ151" s="51" t="s">
        <v>675</v>
      </c>
      <c r="AK151" s="52">
        <v>1000</v>
      </c>
      <c r="AL151" s="52">
        <v>640</v>
      </c>
    </row>
    <row r="152" spans="1:38" x14ac:dyDescent="0.25">
      <c r="A152" s="23" t="s">
        <v>288</v>
      </c>
      <c r="B152">
        <v>6</v>
      </c>
      <c r="C152" s="44" t="str">
        <f t="shared" si="24"/>
        <v/>
      </c>
      <c r="D152" s="45">
        <f t="shared" si="25"/>
        <v>1200</v>
      </c>
      <c r="E152" s="45">
        <f t="shared" si="20"/>
        <v>1888</v>
      </c>
      <c r="F152" t="str">
        <f t="shared" si="26"/>
        <v>ID</v>
      </c>
      <c r="G152" t="str">
        <f t="shared" si="27"/>
        <v>12_ANALYTICS &amp; SALES PLATFORM</v>
      </c>
      <c r="H152" s="44" t="str">
        <f t="shared" si="28"/>
        <v/>
      </c>
      <c r="I152" t="str">
        <f t="shared" si="29"/>
        <v>OK</v>
      </c>
      <c r="J152" s="46" t="str">
        <f t="shared" si="21"/>
        <v>jonathan.v.agunat@accenture.com</v>
      </c>
      <c r="K152" s="47">
        <f t="shared" si="22"/>
        <v>1000</v>
      </c>
      <c r="L152" s="47">
        <f t="shared" si="23"/>
        <v>640</v>
      </c>
      <c r="Z152" s="48" t="s">
        <v>326</v>
      </c>
      <c r="AA152" s="27">
        <v>6</v>
      </c>
      <c r="AB152" s="49" t="s">
        <v>480</v>
      </c>
      <c r="AC152" s="50">
        <v>1200</v>
      </c>
      <c r="AD152" s="50">
        <v>1888</v>
      </c>
      <c r="AE152" s="27" t="s">
        <v>37</v>
      </c>
      <c r="AF152" s="27" t="s">
        <v>189</v>
      </c>
      <c r="AG152" s="49" t="s">
        <v>480</v>
      </c>
      <c r="AH152" s="27" t="s">
        <v>481</v>
      </c>
      <c r="AI152" s="54" t="s">
        <v>481</v>
      </c>
      <c r="AJ152" s="51" t="s">
        <v>676</v>
      </c>
      <c r="AK152" s="52">
        <v>1000</v>
      </c>
      <c r="AL152" s="52">
        <v>640</v>
      </c>
    </row>
    <row r="153" spans="1:38" x14ac:dyDescent="0.25">
      <c r="A153" s="23" t="s">
        <v>277</v>
      </c>
      <c r="B153">
        <v>6</v>
      </c>
      <c r="C153" s="44" t="str">
        <f t="shared" si="24"/>
        <v/>
      </c>
      <c r="D153" s="45">
        <f t="shared" si="25"/>
        <v>1200</v>
      </c>
      <c r="E153" s="45">
        <f t="shared" si="20"/>
        <v>1888</v>
      </c>
      <c r="F153" t="str">
        <f t="shared" si="26"/>
        <v>ID</v>
      </c>
      <c r="G153" t="str">
        <f t="shared" si="27"/>
        <v>12_ANALYTICS &amp; SALES PLATFORM</v>
      </c>
      <c r="H153" s="44" t="str">
        <f t="shared" si="28"/>
        <v/>
      </c>
      <c r="I153" t="str">
        <f t="shared" si="29"/>
        <v>OK</v>
      </c>
      <c r="J153" s="46" t="str">
        <f t="shared" si="21"/>
        <v>michelle.joy.amba@accenture.com</v>
      </c>
      <c r="K153" s="47">
        <f t="shared" si="22"/>
        <v>1000</v>
      </c>
      <c r="L153" s="47">
        <f t="shared" si="23"/>
        <v>640</v>
      </c>
      <c r="Z153" s="48" t="s">
        <v>417</v>
      </c>
      <c r="AA153" s="27">
        <v>6</v>
      </c>
      <c r="AB153" s="49" t="s">
        <v>480</v>
      </c>
      <c r="AC153" s="50">
        <v>1200</v>
      </c>
      <c r="AD153" s="50">
        <v>1888</v>
      </c>
      <c r="AE153" s="27" t="s">
        <v>34</v>
      </c>
      <c r="AF153" s="27" t="s">
        <v>39</v>
      </c>
      <c r="AG153" s="49" t="s">
        <v>480</v>
      </c>
      <c r="AH153" s="27" t="s">
        <v>677</v>
      </c>
      <c r="AI153" s="54" t="s">
        <v>593</v>
      </c>
      <c r="AJ153" s="51" t="s">
        <v>678</v>
      </c>
      <c r="AK153" s="52">
        <v>1000</v>
      </c>
      <c r="AL153" s="52">
        <v>640</v>
      </c>
    </row>
    <row r="154" spans="1:38" x14ac:dyDescent="0.25">
      <c r="A154" s="23" t="s">
        <v>295</v>
      </c>
      <c r="B154">
        <v>6</v>
      </c>
      <c r="C154" s="44" t="str">
        <f t="shared" si="24"/>
        <v/>
      </c>
      <c r="D154" s="45">
        <f t="shared" si="25"/>
        <v>1200</v>
      </c>
      <c r="E154" s="45">
        <f t="shared" si="20"/>
        <v>1888</v>
      </c>
      <c r="F154" t="str">
        <f t="shared" si="26"/>
        <v>ID</v>
      </c>
      <c r="G154" t="str">
        <f t="shared" si="27"/>
        <v>01_BE A CLIENT OF UBS</v>
      </c>
      <c r="H154" s="44" t="str">
        <f t="shared" si="28"/>
        <v/>
      </c>
      <c r="I154" t="str">
        <f t="shared" si="29"/>
        <v>OK</v>
      </c>
      <c r="J154" s="46" t="str">
        <f t="shared" si="21"/>
        <v>mickie.r.a.largados@accenture.com</v>
      </c>
      <c r="K154" s="47">
        <f t="shared" si="22"/>
        <v>1000</v>
      </c>
      <c r="L154" s="47">
        <f t="shared" si="23"/>
        <v>640</v>
      </c>
      <c r="Z154" s="48" t="s">
        <v>407</v>
      </c>
      <c r="AA154" s="27">
        <v>6</v>
      </c>
      <c r="AB154" s="49" t="s">
        <v>480</v>
      </c>
      <c r="AC154" s="50">
        <v>1200</v>
      </c>
      <c r="AD154" s="50">
        <v>1888</v>
      </c>
      <c r="AE154" s="27" t="s">
        <v>34</v>
      </c>
      <c r="AF154" s="27" t="s">
        <v>70</v>
      </c>
      <c r="AG154" s="49" t="s">
        <v>480</v>
      </c>
      <c r="AH154" s="27" t="s">
        <v>510</v>
      </c>
      <c r="AI154" s="54" t="s">
        <v>481</v>
      </c>
      <c r="AJ154" s="51" t="s">
        <v>679</v>
      </c>
      <c r="AK154" s="52">
        <v>1000</v>
      </c>
      <c r="AL154" s="52">
        <v>640</v>
      </c>
    </row>
    <row r="155" spans="1:38" x14ac:dyDescent="0.25">
      <c r="A155" s="23" t="s">
        <v>129</v>
      </c>
      <c r="B155" s="53">
        <v>6</v>
      </c>
      <c r="C155" s="44" t="str">
        <f t="shared" si="24"/>
        <v/>
      </c>
      <c r="D155" s="45">
        <f t="shared" si="25"/>
        <v>1200</v>
      </c>
      <c r="E155" s="45">
        <f t="shared" si="20"/>
        <v>1888</v>
      </c>
      <c r="F155" t="str">
        <f t="shared" si="26"/>
        <v>ID</v>
      </c>
      <c r="G155" t="str">
        <f t="shared" si="27"/>
        <v>04_TRADE AND TRANSFER ASSETS 2</v>
      </c>
      <c r="H155" s="44" t="str">
        <f t="shared" si="28"/>
        <v/>
      </c>
      <c r="I155" t="str">
        <f t="shared" si="29"/>
        <v>6 RTO</v>
      </c>
      <c r="J155" s="46" t="str">
        <f t="shared" si="21"/>
        <v>cristina.s.amistad@accenture.com</v>
      </c>
      <c r="K155" s="47">
        <f t="shared" si="22"/>
        <v>1000</v>
      </c>
      <c r="L155" s="47">
        <f t="shared" si="23"/>
        <v>640</v>
      </c>
      <c r="Z155" s="48" t="s">
        <v>219</v>
      </c>
      <c r="AA155" s="27">
        <v>6</v>
      </c>
      <c r="AB155" s="49" t="s">
        <v>480</v>
      </c>
      <c r="AC155" s="50">
        <v>1200</v>
      </c>
      <c r="AD155" s="50">
        <v>1888</v>
      </c>
      <c r="AE155" s="27" t="s">
        <v>34</v>
      </c>
      <c r="AF155" s="27" t="s">
        <v>103</v>
      </c>
      <c r="AG155" s="49" t="s">
        <v>480</v>
      </c>
      <c r="AH155" s="27" t="s">
        <v>545</v>
      </c>
      <c r="AI155" s="54" t="s">
        <v>481</v>
      </c>
      <c r="AJ155" s="51" t="s">
        <v>680</v>
      </c>
      <c r="AK155" s="52">
        <v>1000</v>
      </c>
      <c r="AL155" s="52">
        <v>640</v>
      </c>
    </row>
    <row r="156" spans="1:38" x14ac:dyDescent="0.25">
      <c r="A156" s="23" t="s">
        <v>372</v>
      </c>
      <c r="B156">
        <v>6</v>
      </c>
      <c r="C156" s="44" t="str">
        <f t="shared" si="24"/>
        <v/>
      </c>
      <c r="D156" s="45">
        <f t="shared" si="25"/>
        <v>1200</v>
      </c>
      <c r="E156" s="45">
        <f t="shared" si="20"/>
        <v>1888</v>
      </c>
      <c r="F156" t="str">
        <f t="shared" si="26"/>
        <v>FT</v>
      </c>
      <c r="G156" t="str">
        <f t="shared" si="27"/>
        <v>17_CLIENT DOCUMENT &amp; RECORDS MGMT</v>
      </c>
      <c r="H156" s="44" t="str">
        <f t="shared" si="28"/>
        <v/>
      </c>
      <c r="I156" t="str">
        <f t="shared" si="29"/>
        <v>OK</v>
      </c>
      <c r="J156" s="46" t="str">
        <f t="shared" si="21"/>
        <v>e.g.javonillo.iii@accenture.com</v>
      </c>
      <c r="K156" s="47">
        <f t="shared" si="22"/>
        <v>1000</v>
      </c>
      <c r="L156" s="47">
        <f t="shared" si="23"/>
        <v>640</v>
      </c>
      <c r="Z156" s="48" t="s">
        <v>337</v>
      </c>
      <c r="AA156" s="27">
        <v>6</v>
      </c>
      <c r="AB156" s="49" t="s">
        <v>480</v>
      </c>
      <c r="AC156" s="50">
        <v>1200</v>
      </c>
      <c r="AD156" s="50">
        <v>1888</v>
      </c>
      <c r="AE156" s="27" t="s">
        <v>34</v>
      </c>
      <c r="AF156" s="27" t="s">
        <v>47</v>
      </c>
      <c r="AG156" s="49" t="s">
        <v>480</v>
      </c>
      <c r="AH156" s="27" t="s">
        <v>481</v>
      </c>
      <c r="AI156" s="54" t="s">
        <v>481</v>
      </c>
      <c r="AJ156" s="51" t="s">
        <v>681</v>
      </c>
      <c r="AK156" s="52">
        <v>1000</v>
      </c>
      <c r="AL156" s="52">
        <v>640</v>
      </c>
    </row>
    <row r="157" spans="1:38" x14ac:dyDescent="0.25">
      <c r="A157" s="23" t="s">
        <v>317</v>
      </c>
      <c r="B157">
        <v>6</v>
      </c>
      <c r="C157" s="44" t="str">
        <f t="shared" si="24"/>
        <v/>
      </c>
      <c r="D157" s="45">
        <f t="shared" si="25"/>
        <v>1200</v>
      </c>
      <c r="E157" s="45">
        <f t="shared" si="20"/>
        <v>1888</v>
      </c>
      <c r="F157" t="str">
        <f t="shared" si="26"/>
        <v>ID</v>
      </c>
      <c r="G157" t="str">
        <f t="shared" si="27"/>
        <v>13_API BANKING AND CLIENT REPORTING</v>
      </c>
      <c r="H157" s="44" t="str">
        <f t="shared" si="28"/>
        <v/>
      </c>
      <c r="I157" t="str">
        <f t="shared" si="29"/>
        <v>OK</v>
      </c>
      <c r="J157" s="46" t="str">
        <f t="shared" si="21"/>
        <v>dan.b.o.resterio@accenture.com</v>
      </c>
      <c r="K157" s="47">
        <f t="shared" si="22"/>
        <v>1000</v>
      </c>
      <c r="L157" s="47">
        <f t="shared" si="23"/>
        <v>640</v>
      </c>
      <c r="N157">
        <v>320</v>
      </c>
      <c r="Z157" s="48" t="s">
        <v>220</v>
      </c>
      <c r="AA157" s="27">
        <v>6</v>
      </c>
      <c r="AB157" s="49" t="s">
        <v>480</v>
      </c>
      <c r="AC157" s="50">
        <v>1200</v>
      </c>
      <c r="AD157" s="50">
        <v>1888</v>
      </c>
      <c r="AE157" s="27" t="s">
        <v>34</v>
      </c>
      <c r="AF157" s="27" t="s">
        <v>151</v>
      </c>
      <c r="AG157" s="49" t="s">
        <v>480</v>
      </c>
      <c r="AH157" s="27" t="s">
        <v>545</v>
      </c>
      <c r="AI157" s="54" t="s">
        <v>481</v>
      </c>
      <c r="AJ157" s="51" t="s">
        <v>682</v>
      </c>
      <c r="AK157" s="52">
        <v>1000</v>
      </c>
      <c r="AL157" s="52">
        <v>640</v>
      </c>
    </row>
    <row r="158" spans="1:38" x14ac:dyDescent="0.25">
      <c r="A158" s="23" t="s">
        <v>395</v>
      </c>
      <c r="B158">
        <v>6</v>
      </c>
      <c r="C158" s="44" t="str">
        <f t="shared" si="24"/>
        <v/>
      </c>
      <c r="D158" s="45">
        <f t="shared" si="25"/>
        <v>1200</v>
      </c>
      <c r="E158" s="45">
        <f t="shared" si="20"/>
        <v>1888</v>
      </c>
      <c r="F158" t="str">
        <f t="shared" si="26"/>
        <v>ID</v>
      </c>
      <c r="G158" t="str">
        <f t="shared" si="27"/>
        <v>13_API BANKING AND CLIENT REPORTING</v>
      </c>
      <c r="H158" s="44" t="str">
        <f t="shared" si="28"/>
        <v/>
      </c>
      <c r="I158" t="str">
        <f t="shared" si="29"/>
        <v>OK</v>
      </c>
      <c r="J158" s="46" t="str">
        <f t="shared" si="21"/>
        <v>jervie.c.gano@accenture.com</v>
      </c>
      <c r="K158" s="47">
        <f t="shared" si="22"/>
        <v>1000</v>
      </c>
      <c r="L158" s="47">
        <f t="shared" si="23"/>
        <v>640</v>
      </c>
      <c r="Z158" s="48" t="s">
        <v>267</v>
      </c>
      <c r="AA158" s="27">
        <v>6</v>
      </c>
      <c r="AB158" s="49" t="s">
        <v>478</v>
      </c>
      <c r="AC158" s="50">
        <v>0</v>
      </c>
      <c r="AD158" s="50">
        <v>0</v>
      </c>
      <c r="AE158" s="27" t="s">
        <v>37</v>
      </c>
      <c r="AF158" s="27" t="s">
        <v>35</v>
      </c>
      <c r="AG158" s="49" t="s">
        <v>480</v>
      </c>
      <c r="AH158" s="27" t="s">
        <v>481</v>
      </c>
      <c r="AI158" s="27" t="s">
        <v>481</v>
      </c>
      <c r="AJ158" s="51" t="s">
        <v>683</v>
      </c>
      <c r="AK158" s="52">
        <v>0</v>
      </c>
      <c r="AL158" s="52">
        <v>0</v>
      </c>
    </row>
    <row r="159" spans="1:38" x14ac:dyDescent="0.25">
      <c r="A159" s="23" t="s">
        <v>423</v>
      </c>
      <c r="B159" s="53">
        <v>6</v>
      </c>
      <c r="C159" s="44" t="str">
        <f t="shared" si="24"/>
        <v/>
      </c>
      <c r="D159" s="45">
        <f t="shared" si="25"/>
        <v>1200</v>
      </c>
      <c r="E159" s="45">
        <f t="shared" si="20"/>
        <v>1888</v>
      </c>
      <c r="F159" t="str">
        <f t="shared" si="26"/>
        <v>FT</v>
      </c>
      <c r="G159" t="str">
        <f t="shared" si="27"/>
        <v>01_BE A CLIENT OF UBS</v>
      </c>
      <c r="H159" s="44" t="str">
        <f t="shared" si="28"/>
        <v/>
      </c>
      <c r="I159" t="str">
        <f t="shared" si="29"/>
        <v>6 RTO</v>
      </c>
      <c r="J159" s="46" t="str">
        <f t="shared" si="21"/>
        <v>miguel.madregallejo@accenture.com</v>
      </c>
      <c r="K159" s="47">
        <f t="shared" si="22"/>
        <v>1000</v>
      </c>
      <c r="L159" s="47">
        <f t="shared" si="23"/>
        <v>640</v>
      </c>
      <c r="Z159" s="48" t="s">
        <v>203</v>
      </c>
      <c r="AA159" s="27">
        <v>6</v>
      </c>
      <c r="AB159" s="49" t="s">
        <v>480</v>
      </c>
      <c r="AC159" s="50">
        <v>1200</v>
      </c>
      <c r="AD159" s="50">
        <v>1888</v>
      </c>
      <c r="AE159" s="27" t="s">
        <v>37</v>
      </c>
      <c r="AF159" s="27" t="s">
        <v>35</v>
      </c>
      <c r="AG159" s="49" t="s">
        <v>480</v>
      </c>
      <c r="AH159" s="27" t="s">
        <v>481</v>
      </c>
      <c r="AI159" s="27" t="s">
        <v>481</v>
      </c>
      <c r="AJ159" s="51" t="s">
        <v>684</v>
      </c>
      <c r="AK159" s="52">
        <v>1000</v>
      </c>
      <c r="AL159" s="52">
        <v>640</v>
      </c>
    </row>
    <row r="160" spans="1:38" ht="26.25" x14ac:dyDescent="0.25">
      <c r="A160" s="23" t="s">
        <v>362</v>
      </c>
      <c r="B160">
        <v>6</v>
      </c>
      <c r="C160" s="44" t="str">
        <f t="shared" si="24"/>
        <v/>
      </c>
      <c r="D160" s="45">
        <f t="shared" si="25"/>
        <v>1200</v>
      </c>
      <c r="E160" s="45">
        <f t="shared" si="20"/>
        <v>1888</v>
      </c>
      <c r="F160" t="str">
        <f t="shared" si="26"/>
        <v>FT</v>
      </c>
      <c r="G160" t="str">
        <f t="shared" si="27"/>
        <v>06_OBTAIN &amp; MAINTAIN FINANCING</v>
      </c>
      <c r="H160" s="44" t="str">
        <f t="shared" si="28"/>
        <v>Yes</v>
      </c>
      <c r="I160" t="str">
        <f t="shared" si="29"/>
        <v>OK</v>
      </c>
      <c r="J160" s="46" t="str">
        <f t="shared" si="21"/>
        <v>joshua.n.aguilar@accenture.com</v>
      </c>
      <c r="K160" s="47" t="str">
        <f t="shared" si="22"/>
        <v>to award later</v>
      </c>
      <c r="L160" s="47" t="str">
        <f t="shared" si="23"/>
        <v>to award later</v>
      </c>
      <c r="Z160" s="48" t="s">
        <v>421</v>
      </c>
      <c r="AA160" s="27">
        <v>6</v>
      </c>
      <c r="AB160" s="49" t="s">
        <v>480</v>
      </c>
      <c r="AC160" s="50">
        <v>1200</v>
      </c>
      <c r="AD160" s="50">
        <v>1888</v>
      </c>
      <c r="AE160" s="27" t="s">
        <v>34</v>
      </c>
      <c r="AF160" s="27" t="s">
        <v>35</v>
      </c>
      <c r="AG160" s="49" t="s">
        <v>480</v>
      </c>
      <c r="AH160" s="54" t="s">
        <v>501</v>
      </c>
      <c r="AI160" s="54" t="s">
        <v>481</v>
      </c>
      <c r="AJ160" s="51" t="s">
        <v>685</v>
      </c>
      <c r="AK160" s="52">
        <v>1000</v>
      </c>
      <c r="AL160" s="52">
        <v>640</v>
      </c>
    </row>
    <row r="161" spans="1:38" x14ac:dyDescent="0.25">
      <c r="A161" s="23" t="s">
        <v>154</v>
      </c>
      <c r="B161">
        <v>6</v>
      </c>
      <c r="C161" s="44" t="str">
        <f t="shared" si="24"/>
        <v/>
      </c>
      <c r="D161" s="45">
        <f t="shared" si="25"/>
        <v>1200</v>
      </c>
      <c r="E161" s="45">
        <f t="shared" si="20"/>
        <v>1888</v>
      </c>
      <c r="F161" t="str">
        <f t="shared" si="26"/>
        <v>FT</v>
      </c>
      <c r="G161" t="str">
        <f t="shared" si="27"/>
        <v>11_TOUCHPOINT</v>
      </c>
      <c r="H161" s="44" t="str">
        <f t="shared" si="28"/>
        <v/>
      </c>
      <c r="I161" t="str">
        <f t="shared" si="29"/>
        <v>OK</v>
      </c>
      <c r="J161" s="46" t="str">
        <f t="shared" si="21"/>
        <v>mikhail.adrianne.ng@accenture.com</v>
      </c>
      <c r="K161" s="47">
        <f t="shared" si="22"/>
        <v>1000</v>
      </c>
      <c r="L161" s="47">
        <f t="shared" si="23"/>
        <v>640</v>
      </c>
      <c r="Z161" s="48" t="s">
        <v>277</v>
      </c>
      <c r="AA161" s="27">
        <v>6</v>
      </c>
      <c r="AB161" s="49" t="s">
        <v>480</v>
      </c>
      <c r="AC161" s="50">
        <v>1200</v>
      </c>
      <c r="AD161" s="50">
        <v>1888</v>
      </c>
      <c r="AE161" s="27" t="s">
        <v>34</v>
      </c>
      <c r="AF161" s="27" t="s">
        <v>47</v>
      </c>
      <c r="AG161" s="49" t="s">
        <v>480</v>
      </c>
      <c r="AH161" s="27" t="s">
        <v>481</v>
      </c>
      <c r="AI161" s="54" t="s">
        <v>481</v>
      </c>
      <c r="AJ161" s="51" t="s">
        <v>686</v>
      </c>
      <c r="AK161" s="52">
        <v>1000</v>
      </c>
      <c r="AL161" s="52">
        <v>640</v>
      </c>
    </row>
    <row r="162" spans="1:38" x14ac:dyDescent="0.25">
      <c r="A162" s="23" t="s">
        <v>150</v>
      </c>
      <c r="B162">
        <v>6</v>
      </c>
      <c r="C162" s="44" t="str">
        <f t="shared" si="24"/>
        <v/>
      </c>
      <c r="D162" s="45">
        <f t="shared" si="25"/>
        <v>1200</v>
      </c>
      <c r="E162" s="45">
        <f t="shared" si="20"/>
        <v>1888</v>
      </c>
      <c r="F162" t="str">
        <f t="shared" si="26"/>
        <v>ID</v>
      </c>
      <c r="G162" t="str">
        <f t="shared" si="27"/>
        <v>03_SAVE, PROTECT AND GROW MY INVESTMENTS</v>
      </c>
      <c r="H162" s="44" t="str">
        <f t="shared" si="28"/>
        <v/>
      </c>
      <c r="I162" t="str">
        <f t="shared" si="29"/>
        <v>OK</v>
      </c>
      <c r="J162" s="46" t="str">
        <f t="shared" si="21"/>
        <v>andro.p.a.bantatua@accenture.com</v>
      </c>
      <c r="K162" s="47">
        <f t="shared" si="22"/>
        <v>1000</v>
      </c>
      <c r="L162" s="47">
        <f t="shared" si="23"/>
        <v>640</v>
      </c>
      <c r="Z162" s="48" t="s">
        <v>425</v>
      </c>
      <c r="AA162" s="27">
        <v>6</v>
      </c>
      <c r="AB162" s="49" t="s">
        <v>480</v>
      </c>
      <c r="AC162" s="50">
        <v>1200</v>
      </c>
      <c r="AD162" s="50">
        <v>1888</v>
      </c>
      <c r="AE162" s="27" t="s">
        <v>34</v>
      </c>
      <c r="AF162" s="27" t="s">
        <v>47</v>
      </c>
      <c r="AG162" s="49" t="s">
        <v>480</v>
      </c>
      <c r="AH162" s="27" t="s">
        <v>481</v>
      </c>
      <c r="AI162" s="54" t="s">
        <v>481</v>
      </c>
      <c r="AJ162" s="51" t="s">
        <v>687</v>
      </c>
      <c r="AK162" s="52">
        <v>1000</v>
      </c>
      <c r="AL162" s="52">
        <v>640</v>
      </c>
    </row>
    <row r="163" spans="1:38" x14ac:dyDescent="0.25">
      <c r="A163" s="23" t="s">
        <v>267</v>
      </c>
      <c r="B163">
        <v>6</v>
      </c>
      <c r="C163" s="44" t="str">
        <f t="shared" si="24"/>
        <v>Yes</v>
      </c>
      <c r="D163" s="45">
        <f t="shared" si="25"/>
        <v>0</v>
      </c>
      <c r="E163" s="45">
        <f t="shared" si="20"/>
        <v>0</v>
      </c>
      <c r="F163" t="str">
        <f t="shared" si="26"/>
        <v>FT</v>
      </c>
      <c r="G163" t="str">
        <f t="shared" si="27"/>
        <v>01_BE A CLIENT OF UBS</v>
      </c>
      <c r="H163" s="44" t="str">
        <f t="shared" si="28"/>
        <v/>
      </c>
      <c r="I163" t="str">
        <f t="shared" si="29"/>
        <v>OK</v>
      </c>
      <c r="J163" s="46" t="str">
        <f t="shared" si="21"/>
        <v>l.g.manalo@accenture.com</v>
      </c>
      <c r="K163" s="47">
        <f t="shared" si="22"/>
        <v>0</v>
      </c>
      <c r="L163" s="47">
        <f t="shared" si="23"/>
        <v>0</v>
      </c>
      <c r="Z163" s="48" t="s">
        <v>339</v>
      </c>
      <c r="AA163" s="27">
        <v>6</v>
      </c>
      <c r="AB163" s="49" t="s">
        <v>480</v>
      </c>
      <c r="AC163" s="50">
        <v>1200</v>
      </c>
      <c r="AD163" s="50">
        <v>1888</v>
      </c>
      <c r="AE163" s="27" t="s">
        <v>67</v>
      </c>
      <c r="AF163" s="27" t="s">
        <v>68</v>
      </c>
      <c r="AG163" s="49" t="s">
        <v>480</v>
      </c>
      <c r="AH163" s="27" t="s">
        <v>495</v>
      </c>
      <c r="AI163" s="54" t="s">
        <v>481</v>
      </c>
      <c r="AJ163" s="51" t="s">
        <v>688</v>
      </c>
      <c r="AK163" s="52">
        <v>1000</v>
      </c>
      <c r="AL163" s="52">
        <v>640</v>
      </c>
    </row>
    <row r="164" spans="1:38" ht="26.25" x14ac:dyDescent="0.25">
      <c r="A164" s="23" t="s">
        <v>65</v>
      </c>
      <c r="B164">
        <v>6</v>
      </c>
      <c r="C164" s="44" t="str">
        <f t="shared" si="24"/>
        <v/>
      </c>
      <c r="D164" s="45">
        <f t="shared" si="25"/>
        <v>1200</v>
      </c>
      <c r="E164" s="45">
        <f t="shared" si="20"/>
        <v>1888</v>
      </c>
      <c r="F164" t="str">
        <f t="shared" si="26"/>
        <v>ID</v>
      </c>
      <c r="G164" t="str">
        <f t="shared" si="27"/>
        <v>01_BE A CLIENT OF UBS</v>
      </c>
      <c r="H164" s="44" t="str">
        <f t="shared" si="28"/>
        <v/>
      </c>
      <c r="I164" t="str">
        <f t="shared" si="29"/>
        <v>OK</v>
      </c>
      <c r="J164" s="46" t="str">
        <f t="shared" si="21"/>
        <v>f.l.dellosa.iii@accenture.com</v>
      </c>
      <c r="K164" s="47">
        <f t="shared" si="22"/>
        <v>1000</v>
      </c>
      <c r="L164" s="47">
        <f t="shared" si="23"/>
        <v>640</v>
      </c>
      <c r="Z164" s="48" t="s">
        <v>380</v>
      </c>
      <c r="AA164" s="27">
        <v>6</v>
      </c>
      <c r="AB164" s="49" t="s">
        <v>480</v>
      </c>
      <c r="AC164" s="50">
        <v>1200</v>
      </c>
      <c r="AD164" s="50">
        <v>1888</v>
      </c>
      <c r="AE164" s="27" t="s">
        <v>34</v>
      </c>
      <c r="AF164" s="27" t="s">
        <v>35</v>
      </c>
      <c r="AG164" s="49" t="s">
        <v>480</v>
      </c>
      <c r="AH164" s="54" t="s">
        <v>501</v>
      </c>
      <c r="AI164" s="54" t="s">
        <v>481</v>
      </c>
      <c r="AJ164" s="51" t="s">
        <v>689</v>
      </c>
      <c r="AK164" s="52">
        <v>1000</v>
      </c>
      <c r="AL164" s="52">
        <v>640</v>
      </c>
    </row>
    <row r="165" spans="1:38" ht="26.25" x14ac:dyDescent="0.25">
      <c r="A165" s="23" t="s">
        <v>389</v>
      </c>
      <c r="B165">
        <v>6</v>
      </c>
      <c r="C165" s="44" t="str">
        <f t="shared" si="24"/>
        <v/>
      </c>
      <c r="D165" s="45">
        <f t="shared" si="25"/>
        <v>1200</v>
      </c>
      <c r="E165" s="45">
        <f t="shared" si="20"/>
        <v>1888</v>
      </c>
      <c r="F165" t="str">
        <f t="shared" si="26"/>
        <v>FT</v>
      </c>
      <c r="G165" t="str">
        <f t="shared" si="27"/>
        <v>17_CLIENT DOCUMENT &amp; RECORDS MGMT</v>
      </c>
      <c r="H165" s="44" t="str">
        <f t="shared" si="28"/>
        <v/>
      </c>
      <c r="I165" t="str">
        <f t="shared" si="29"/>
        <v>OK</v>
      </c>
      <c r="J165" s="46" t="str">
        <f t="shared" si="21"/>
        <v>mira.joy.g.abcede@accenture.com</v>
      </c>
      <c r="K165" s="47">
        <f t="shared" si="22"/>
        <v>1000</v>
      </c>
      <c r="L165" s="47">
        <f t="shared" si="23"/>
        <v>640</v>
      </c>
      <c r="Z165" s="48" t="s">
        <v>65</v>
      </c>
      <c r="AA165" s="27">
        <v>6</v>
      </c>
      <c r="AB165" s="49" t="s">
        <v>480</v>
      </c>
      <c r="AC165" s="50">
        <v>1200</v>
      </c>
      <c r="AD165" s="50">
        <v>1888</v>
      </c>
      <c r="AE165" s="27" t="s">
        <v>34</v>
      </c>
      <c r="AF165" s="27" t="s">
        <v>35</v>
      </c>
      <c r="AG165" s="49" t="s">
        <v>480</v>
      </c>
      <c r="AH165" s="54" t="s">
        <v>501</v>
      </c>
      <c r="AI165" s="54" t="s">
        <v>481</v>
      </c>
      <c r="AJ165" s="51" t="s">
        <v>690</v>
      </c>
      <c r="AK165" s="52">
        <v>1000</v>
      </c>
      <c r="AL165" s="52">
        <v>640</v>
      </c>
    </row>
    <row r="166" spans="1:38" x14ac:dyDescent="0.25">
      <c r="A166" s="23" t="s">
        <v>335</v>
      </c>
      <c r="B166">
        <v>6</v>
      </c>
      <c r="C166" s="44" t="str">
        <f t="shared" si="24"/>
        <v/>
      </c>
      <c r="D166" s="45">
        <f t="shared" si="25"/>
        <v>1200</v>
      </c>
      <c r="E166" s="45">
        <f t="shared" si="20"/>
        <v>1888</v>
      </c>
      <c r="F166" t="str">
        <f t="shared" si="26"/>
        <v>FT</v>
      </c>
      <c r="G166" t="str">
        <f t="shared" si="27"/>
        <v>06_OBTAIN &amp; MAINTAIN FINANCING</v>
      </c>
      <c r="H166" s="44" t="str">
        <f t="shared" si="28"/>
        <v/>
      </c>
      <c r="I166" t="str">
        <f t="shared" si="29"/>
        <v>OK</v>
      </c>
      <c r="J166" s="46" t="str">
        <f t="shared" si="21"/>
        <v>annalyn.f.garcia@accenture.com</v>
      </c>
      <c r="K166" s="47">
        <f t="shared" si="22"/>
        <v>1000</v>
      </c>
      <c r="L166" s="47">
        <f t="shared" si="23"/>
        <v>640</v>
      </c>
      <c r="Z166" s="48" t="s">
        <v>144</v>
      </c>
      <c r="AA166" s="27">
        <v>6</v>
      </c>
      <c r="AB166" s="49" t="s">
        <v>480</v>
      </c>
      <c r="AC166" s="50">
        <v>1200</v>
      </c>
      <c r="AD166" s="50">
        <v>1888</v>
      </c>
      <c r="AE166" s="27" t="s">
        <v>34</v>
      </c>
      <c r="AF166" s="27" t="s">
        <v>47</v>
      </c>
      <c r="AG166" s="49" t="s">
        <v>480</v>
      </c>
      <c r="AH166" s="27" t="s">
        <v>481</v>
      </c>
      <c r="AI166" s="54" t="s">
        <v>481</v>
      </c>
      <c r="AJ166" s="51" t="s">
        <v>691</v>
      </c>
      <c r="AK166" s="52">
        <v>1000</v>
      </c>
      <c r="AL166" s="52">
        <v>640</v>
      </c>
    </row>
    <row r="167" spans="1:38" x14ac:dyDescent="0.25">
      <c r="A167" s="23" t="s">
        <v>293</v>
      </c>
      <c r="B167" s="53">
        <v>6</v>
      </c>
      <c r="C167" s="44" t="str">
        <f t="shared" si="24"/>
        <v/>
      </c>
      <c r="D167" s="45">
        <f t="shared" si="25"/>
        <v>1200</v>
      </c>
      <c r="E167" s="45">
        <f t="shared" si="20"/>
        <v>1888</v>
      </c>
      <c r="F167" t="str">
        <f t="shared" si="26"/>
        <v>ID</v>
      </c>
      <c r="G167" t="str">
        <f t="shared" si="27"/>
        <v>05_PAY &amp; MANAGE LIQUIDITY</v>
      </c>
      <c r="H167" s="44" t="str">
        <f t="shared" si="28"/>
        <v/>
      </c>
      <c r="I167" t="str">
        <f t="shared" si="29"/>
        <v>6 RTO</v>
      </c>
      <c r="J167" s="46" t="str">
        <f t="shared" si="21"/>
        <v>monica.arangorin@accenture.com</v>
      </c>
      <c r="K167" s="47">
        <f t="shared" si="22"/>
        <v>1000</v>
      </c>
      <c r="L167" s="47">
        <f t="shared" si="23"/>
        <v>640</v>
      </c>
      <c r="Z167" s="48" t="s">
        <v>218</v>
      </c>
      <c r="AA167" s="27">
        <v>6</v>
      </c>
      <c r="AB167" s="49" t="s">
        <v>480</v>
      </c>
      <c r="AC167" s="50">
        <v>1200</v>
      </c>
      <c r="AD167" s="50">
        <v>1888</v>
      </c>
      <c r="AE167" s="27" t="s">
        <v>34</v>
      </c>
      <c r="AF167" s="27" t="s">
        <v>103</v>
      </c>
      <c r="AG167" s="49" t="s">
        <v>480</v>
      </c>
      <c r="AH167" s="27" t="s">
        <v>545</v>
      </c>
      <c r="AI167" s="54" t="s">
        <v>481</v>
      </c>
      <c r="AJ167" s="51" t="s">
        <v>692</v>
      </c>
      <c r="AK167" s="52">
        <v>1000</v>
      </c>
      <c r="AL167" s="52">
        <v>640</v>
      </c>
    </row>
    <row r="168" spans="1:38" ht="26.25" x14ac:dyDescent="0.25">
      <c r="A168" s="23" t="s">
        <v>102</v>
      </c>
      <c r="B168">
        <v>6</v>
      </c>
      <c r="C168" s="44" t="str">
        <f t="shared" si="24"/>
        <v/>
      </c>
      <c r="D168" s="45">
        <f t="shared" si="25"/>
        <v>1200</v>
      </c>
      <c r="E168" s="45">
        <f t="shared" si="20"/>
        <v>1888</v>
      </c>
      <c r="F168" t="str">
        <f t="shared" si="26"/>
        <v>ID</v>
      </c>
      <c r="G168" t="str">
        <f t="shared" si="27"/>
        <v>14_CLIENT PRICING</v>
      </c>
      <c r="H168" s="44" t="str">
        <f t="shared" si="28"/>
        <v/>
      </c>
      <c r="I168" t="str">
        <f t="shared" si="29"/>
        <v>OK</v>
      </c>
      <c r="J168" s="46" t="str">
        <f t="shared" si="21"/>
        <v>jessieca.b.bonilla@accenture.com</v>
      </c>
      <c r="K168" s="47">
        <f t="shared" si="22"/>
        <v>1000</v>
      </c>
      <c r="L168" s="47">
        <f t="shared" si="23"/>
        <v>640</v>
      </c>
      <c r="Z168" s="48" t="s">
        <v>118</v>
      </c>
      <c r="AA168" s="27">
        <v>6</v>
      </c>
      <c r="AB168" s="49" t="s">
        <v>480</v>
      </c>
      <c r="AC168" s="50">
        <v>1200</v>
      </c>
      <c r="AD168" s="50">
        <v>1888</v>
      </c>
      <c r="AE168" s="27" t="s">
        <v>34</v>
      </c>
      <c r="AF168" s="27" t="s">
        <v>35</v>
      </c>
      <c r="AG168" s="49" t="s">
        <v>480</v>
      </c>
      <c r="AH168" s="54" t="s">
        <v>501</v>
      </c>
      <c r="AI168" s="54" t="s">
        <v>481</v>
      </c>
      <c r="AJ168" s="51" t="s">
        <v>693</v>
      </c>
      <c r="AK168" s="52">
        <v>1000</v>
      </c>
      <c r="AL168" s="52">
        <v>640</v>
      </c>
    </row>
    <row r="169" spans="1:38" x14ac:dyDescent="0.25">
      <c r="A169" s="23" t="s">
        <v>228</v>
      </c>
      <c r="B169">
        <v>6</v>
      </c>
      <c r="C169" s="44" t="str">
        <f t="shared" si="24"/>
        <v/>
      </c>
      <c r="D169" s="45">
        <f t="shared" si="25"/>
        <v>1200</v>
      </c>
      <c r="E169" s="45">
        <f t="shared" si="20"/>
        <v>1888</v>
      </c>
      <c r="F169" t="str">
        <f t="shared" si="26"/>
        <v>ID</v>
      </c>
      <c r="G169" t="str">
        <f t="shared" si="27"/>
        <v>01_BE A CLIENT OF UBS</v>
      </c>
      <c r="H169" s="44" t="str">
        <f t="shared" si="28"/>
        <v>Yes</v>
      </c>
      <c r="I169" t="str">
        <f t="shared" si="29"/>
        <v>OK</v>
      </c>
      <c r="J169" s="46" t="str">
        <f t="shared" si="21"/>
        <v>nathaniel.del.mundo@accenture.com</v>
      </c>
      <c r="K169" s="47" t="str">
        <f t="shared" si="22"/>
        <v>to award later</v>
      </c>
      <c r="L169" s="47" t="str">
        <f t="shared" si="23"/>
        <v>to award later</v>
      </c>
      <c r="Z169" s="48" t="s">
        <v>154</v>
      </c>
      <c r="AA169" s="27">
        <v>6</v>
      </c>
      <c r="AB169" s="49" t="s">
        <v>480</v>
      </c>
      <c r="AC169" s="50">
        <v>1200</v>
      </c>
      <c r="AD169" s="50">
        <v>1888</v>
      </c>
      <c r="AE169" s="27" t="s">
        <v>37</v>
      </c>
      <c r="AF169" s="27" t="s">
        <v>57</v>
      </c>
      <c r="AG169" s="49" t="s">
        <v>480</v>
      </c>
      <c r="AH169" s="27" t="s">
        <v>481</v>
      </c>
      <c r="AI169" s="54" t="s">
        <v>481</v>
      </c>
      <c r="AJ169" s="51" t="s">
        <v>694</v>
      </c>
      <c r="AK169" s="52">
        <v>1000</v>
      </c>
      <c r="AL169" s="52">
        <v>640</v>
      </c>
    </row>
    <row r="170" spans="1:38" x14ac:dyDescent="0.25">
      <c r="A170" s="23" t="s">
        <v>137</v>
      </c>
      <c r="B170">
        <v>6</v>
      </c>
      <c r="C170" s="44" t="str">
        <f t="shared" si="24"/>
        <v/>
      </c>
      <c r="D170" s="45">
        <f t="shared" si="25"/>
        <v>1200</v>
      </c>
      <c r="E170" s="45">
        <f t="shared" si="20"/>
        <v>1888</v>
      </c>
      <c r="F170" t="str">
        <f t="shared" si="26"/>
        <v>ID</v>
      </c>
      <c r="G170" t="str">
        <f t="shared" si="27"/>
        <v>13_API BANKING AND CLIENT REPORTING</v>
      </c>
      <c r="H170" s="44" t="str">
        <f t="shared" si="28"/>
        <v/>
      </c>
      <c r="I170" t="str">
        <f t="shared" si="29"/>
        <v>OK</v>
      </c>
      <c r="J170" s="46" t="str">
        <f t="shared" si="21"/>
        <v>jesus.v.b.munsayac@accenture.com</v>
      </c>
      <c r="K170" s="47">
        <f t="shared" si="22"/>
        <v>1000</v>
      </c>
      <c r="L170" s="47">
        <f t="shared" si="23"/>
        <v>640</v>
      </c>
      <c r="Z170" s="48" t="s">
        <v>126</v>
      </c>
      <c r="AA170" s="27">
        <v>6</v>
      </c>
      <c r="AB170" s="49" t="s">
        <v>480</v>
      </c>
      <c r="AC170" s="50">
        <v>1200</v>
      </c>
      <c r="AD170" s="50">
        <v>1888</v>
      </c>
      <c r="AE170" s="27" t="s">
        <v>67</v>
      </c>
      <c r="AF170" s="27" t="s">
        <v>68</v>
      </c>
      <c r="AG170" s="49" t="s">
        <v>480</v>
      </c>
      <c r="AH170" s="27" t="s">
        <v>495</v>
      </c>
      <c r="AI170" s="54" t="s">
        <v>481</v>
      </c>
      <c r="AJ170" s="51" t="s">
        <v>695</v>
      </c>
      <c r="AK170" s="52">
        <v>1000</v>
      </c>
      <c r="AL170" s="52">
        <v>640</v>
      </c>
    </row>
    <row r="171" spans="1:38" x14ac:dyDescent="0.25">
      <c r="A171" s="23" t="s">
        <v>237</v>
      </c>
      <c r="B171">
        <v>6</v>
      </c>
      <c r="C171" s="44" t="str">
        <f t="shared" si="24"/>
        <v/>
      </c>
      <c r="D171" s="45">
        <f t="shared" si="25"/>
        <v>1200</v>
      </c>
      <c r="E171" s="45">
        <f t="shared" si="20"/>
        <v>1888</v>
      </c>
      <c r="F171" t="str">
        <f t="shared" si="26"/>
        <v>ID</v>
      </c>
      <c r="G171" t="str">
        <f t="shared" si="27"/>
        <v>01_BE A CLIENT OF UBS</v>
      </c>
      <c r="H171" s="44" t="str">
        <f t="shared" si="28"/>
        <v/>
      </c>
      <c r="I171" t="str">
        <f t="shared" si="29"/>
        <v>OK</v>
      </c>
      <c r="J171" s="46" t="str">
        <f t="shared" si="21"/>
        <v>heidy.pagtakhan@accenture.com</v>
      </c>
      <c r="K171" s="47">
        <f t="shared" si="22"/>
        <v>1000</v>
      </c>
      <c r="L171" s="47">
        <f t="shared" si="23"/>
        <v>640</v>
      </c>
      <c r="Z171" s="48" t="s">
        <v>333</v>
      </c>
      <c r="AA171" s="27">
        <v>6</v>
      </c>
      <c r="AB171" s="49" t="s">
        <v>480</v>
      </c>
      <c r="AC171" s="50">
        <v>1200</v>
      </c>
      <c r="AD171" s="50">
        <v>1888</v>
      </c>
      <c r="AE171" s="27" t="s">
        <v>37</v>
      </c>
      <c r="AF171" s="27" t="s">
        <v>64</v>
      </c>
      <c r="AG171" s="49" t="s">
        <v>480</v>
      </c>
      <c r="AH171" s="27" t="s">
        <v>481</v>
      </c>
      <c r="AI171" s="54" t="s">
        <v>481</v>
      </c>
      <c r="AJ171" s="51" t="s">
        <v>696</v>
      </c>
      <c r="AK171" s="52">
        <v>1000</v>
      </c>
      <c r="AL171" s="52">
        <v>640</v>
      </c>
    </row>
    <row r="172" spans="1:38" x14ac:dyDescent="0.25">
      <c r="A172" s="23" t="s">
        <v>220</v>
      </c>
      <c r="B172">
        <v>6</v>
      </c>
      <c r="C172" s="44" t="str">
        <f t="shared" si="24"/>
        <v/>
      </c>
      <c r="D172" s="45">
        <f t="shared" si="25"/>
        <v>1200</v>
      </c>
      <c r="E172" s="45">
        <f t="shared" si="20"/>
        <v>1888</v>
      </c>
      <c r="F172" t="str">
        <f t="shared" si="26"/>
        <v>ID</v>
      </c>
      <c r="G172" t="str">
        <f t="shared" si="27"/>
        <v>03_SAVE, PROTECT AND GROW MY INVESTMENTS</v>
      </c>
      <c r="H172" s="44" t="str">
        <f t="shared" si="28"/>
        <v/>
      </c>
      <c r="I172" t="str">
        <f t="shared" si="29"/>
        <v>OK</v>
      </c>
      <c r="J172" s="46" t="str">
        <f t="shared" si="21"/>
        <v>michael.bryan.guinto@accenture.com</v>
      </c>
      <c r="K172" s="47">
        <f t="shared" si="22"/>
        <v>1000</v>
      </c>
      <c r="L172" s="47">
        <f t="shared" si="23"/>
        <v>640</v>
      </c>
      <c r="Z172" s="48" t="s">
        <v>109</v>
      </c>
      <c r="AA172" s="27">
        <v>6</v>
      </c>
      <c r="AB172" s="49" t="s">
        <v>478</v>
      </c>
      <c r="AC172" s="50">
        <v>0</v>
      </c>
      <c r="AD172" s="50">
        <v>0</v>
      </c>
      <c r="AE172" s="27" t="s">
        <v>34</v>
      </c>
      <c r="AF172" s="27" t="s">
        <v>70</v>
      </c>
      <c r="AG172" s="49" t="s">
        <v>480</v>
      </c>
      <c r="AH172" s="27" t="s">
        <v>677</v>
      </c>
      <c r="AI172" s="54" t="s">
        <v>593</v>
      </c>
      <c r="AJ172" s="51" t="s">
        <v>697</v>
      </c>
      <c r="AK172" s="52">
        <v>0</v>
      </c>
      <c r="AL172" s="52">
        <v>0</v>
      </c>
    </row>
    <row r="173" spans="1:38" x14ac:dyDescent="0.25">
      <c r="A173" s="23" t="s">
        <v>342</v>
      </c>
      <c r="B173" s="53">
        <v>6</v>
      </c>
      <c r="C173" s="44" t="str">
        <f t="shared" si="24"/>
        <v/>
      </c>
      <c r="D173" s="45">
        <f t="shared" si="25"/>
        <v>1200</v>
      </c>
      <c r="E173" s="45">
        <f t="shared" si="20"/>
        <v>1888</v>
      </c>
      <c r="F173" t="str">
        <f t="shared" si="26"/>
        <v>ID</v>
      </c>
      <c r="G173" t="str">
        <f t="shared" si="27"/>
        <v>05_PAY &amp; MANAGE LIQUIDITY</v>
      </c>
      <c r="H173" s="44" t="str">
        <f t="shared" si="28"/>
        <v/>
      </c>
      <c r="I173" t="str">
        <f t="shared" si="29"/>
        <v>6 RTO</v>
      </c>
      <c r="J173" s="46" t="str">
        <f t="shared" si="21"/>
        <v>dan.e.s.molenilla@accenture.com</v>
      </c>
      <c r="K173" s="47">
        <f t="shared" si="22"/>
        <v>1000</v>
      </c>
      <c r="L173" s="47">
        <f t="shared" si="23"/>
        <v>640</v>
      </c>
      <c r="Z173" s="48" t="s">
        <v>389</v>
      </c>
      <c r="AA173" s="27">
        <v>6</v>
      </c>
      <c r="AB173" s="49" t="s">
        <v>480</v>
      </c>
      <c r="AC173" s="50">
        <v>1200</v>
      </c>
      <c r="AD173" s="50">
        <v>1888</v>
      </c>
      <c r="AE173" s="27" t="s">
        <v>37</v>
      </c>
      <c r="AF173" s="27" t="s">
        <v>189</v>
      </c>
      <c r="AG173" s="49" t="s">
        <v>480</v>
      </c>
      <c r="AH173" s="27" t="s">
        <v>481</v>
      </c>
      <c r="AI173" s="54" t="s">
        <v>481</v>
      </c>
      <c r="AJ173" s="51" t="s">
        <v>698</v>
      </c>
      <c r="AK173" s="52">
        <v>1000</v>
      </c>
      <c r="AL173" s="52">
        <v>640</v>
      </c>
    </row>
    <row r="174" spans="1:38" x14ac:dyDescent="0.25">
      <c r="A174" s="23" t="s">
        <v>95</v>
      </c>
      <c r="B174" s="53">
        <v>6</v>
      </c>
      <c r="C174" s="44" t="str">
        <f t="shared" si="24"/>
        <v/>
      </c>
      <c r="D174" s="45">
        <f t="shared" si="25"/>
        <v>1200</v>
      </c>
      <c r="E174" s="45">
        <f t="shared" si="20"/>
        <v>1888</v>
      </c>
      <c r="F174" t="str">
        <f t="shared" si="26"/>
        <v>ID</v>
      </c>
      <c r="G174" t="str">
        <f t="shared" si="27"/>
        <v>05_PAY &amp; MANAGE LIQUIDITY</v>
      </c>
      <c r="H174" s="44" t="str">
        <f t="shared" si="28"/>
        <v/>
      </c>
      <c r="I174" t="str">
        <f t="shared" si="29"/>
        <v>6 RTO</v>
      </c>
      <c r="J174" s="46" t="str">
        <f t="shared" si="21"/>
        <v>carmilo.basilio.jr@accenture.com</v>
      </c>
      <c r="K174" s="47">
        <f t="shared" si="22"/>
        <v>1000</v>
      </c>
      <c r="L174" s="47">
        <f t="shared" si="23"/>
        <v>640</v>
      </c>
      <c r="Z174" s="48" t="s">
        <v>246</v>
      </c>
      <c r="AA174" s="27">
        <v>6</v>
      </c>
      <c r="AB174" s="49" t="s">
        <v>480</v>
      </c>
      <c r="AC174" s="50">
        <v>1200</v>
      </c>
      <c r="AD174" s="50">
        <v>1888</v>
      </c>
      <c r="AE174" s="27" t="s">
        <v>37</v>
      </c>
      <c r="AF174" s="27" t="s">
        <v>64</v>
      </c>
      <c r="AG174" s="49" t="s">
        <v>480</v>
      </c>
      <c r="AH174" s="27" t="s">
        <v>481</v>
      </c>
      <c r="AI174" s="54" t="s">
        <v>481</v>
      </c>
      <c r="AJ174" s="51" t="s">
        <v>699</v>
      </c>
      <c r="AK174" s="52">
        <v>1000</v>
      </c>
      <c r="AL174" s="52">
        <v>640</v>
      </c>
    </row>
    <row r="175" spans="1:38" x14ac:dyDescent="0.25">
      <c r="A175" s="23" t="s">
        <v>88</v>
      </c>
      <c r="B175" s="53">
        <v>6</v>
      </c>
      <c r="C175" s="44" t="str">
        <f t="shared" si="24"/>
        <v/>
      </c>
      <c r="D175" s="45">
        <f t="shared" si="25"/>
        <v>1200</v>
      </c>
      <c r="E175" s="45">
        <f t="shared" si="20"/>
        <v>1888</v>
      </c>
      <c r="F175" t="str">
        <f t="shared" si="26"/>
        <v>ID</v>
      </c>
      <c r="G175" t="str">
        <f t="shared" si="27"/>
        <v>04_TRADE AND TRANSFER ASSETS 2</v>
      </c>
      <c r="H175" s="44" t="str">
        <f t="shared" si="28"/>
        <v/>
      </c>
      <c r="I175" t="str">
        <f t="shared" si="29"/>
        <v>6 RTO</v>
      </c>
      <c r="J175" s="46" t="str">
        <f t="shared" si="21"/>
        <v>lancelot.llanes@accenture.com</v>
      </c>
      <c r="K175" s="47">
        <f t="shared" si="22"/>
        <v>1000</v>
      </c>
      <c r="L175" s="47">
        <f t="shared" si="23"/>
        <v>640</v>
      </c>
      <c r="Z175" s="48" t="s">
        <v>290</v>
      </c>
      <c r="AA175" s="27">
        <v>6</v>
      </c>
      <c r="AB175" s="49" t="s">
        <v>480</v>
      </c>
      <c r="AC175" s="50">
        <v>1200</v>
      </c>
      <c r="AD175" s="50">
        <v>1888</v>
      </c>
      <c r="AE175" s="27" t="s">
        <v>34</v>
      </c>
      <c r="AF175" s="27" t="s">
        <v>47</v>
      </c>
      <c r="AG175" s="49" t="s">
        <v>480</v>
      </c>
      <c r="AH175" s="27" t="s">
        <v>481</v>
      </c>
      <c r="AI175" s="54" t="s">
        <v>481</v>
      </c>
      <c r="AJ175" s="51" t="s">
        <v>700</v>
      </c>
      <c r="AK175" s="52">
        <v>1000</v>
      </c>
      <c r="AL175" s="52">
        <v>640</v>
      </c>
    </row>
    <row r="176" spans="1:38" x14ac:dyDescent="0.25">
      <c r="A176" s="23" t="s">
        <v>120</v>
      </c>
      <c r="B176">
        <v>6</v>
      </c>
      <c r="C176" s="44" t="str">
        <f t="shared" si="24"/>
        <v/>
      </c>
      <c r="D176" s="45">
        <f t="shared" si="25"/>
        <v>1200</v>
      </c>
      <c r="E176" s="45">
        <f t="shared" si="20"/>
        <v>1888</v>
      </c>
      <c r="F176" t="str">
        <f t="shared" si="26"/>
        <v>ID</v>
      </c>
      <c r="G176" t="str">
        <f t="shared" si="27"/>
        <v>11_TOUCHPOINT</v>
      </c>
      <c r="H176" s="44" t="str">
        <f t="shared" si="28"/>
        <v/>
      </c>
      <c r="I176" t="str">
        <f t="shared" si="29"/>
        <v>OK</v>
      </c>
      <c r="J176" s="46" t="str">
        <f t="shared" si="21"/>
        <v>wayne.dela.cruz@accenture.com</v>
      </c>
      <c r="K176" s="47">
        <f t="shared" si="22"/>
        <v>1000</v>
      </c>
      <c r="L176" s="47">
        <f t="shared" si="23"/>
        <v>640</v>
      </c>
      <c r="Z176" s="48" t="s">
        <v>252</v>
      </c>
      <c r="AA176" s="27">
        <v>6</v>
      </c>
      <c r="AB176" s="49" t="s">
        <v>480</v>
      </c>
      <c r="AC176" s="50">
        <v>1200</v>
      </c>
      <c r="AD176" s="50">
        <v>1888</v>
      </c>
      <c r="AE176" s="27" t="s">
        <v>34</v>
      </c>
      <c r="AF176" s="27" t="s">
        <v>70</v>
      </c>
      <c r="AG176" s="49" t="s">
        <v>480</v>
      </c>
      <c r="AH176" s="27" t="s">
        <v>510</v>
      </c>
      <c r="AI176" s="54" t="s">
        <v>481</v>
      </c>
      <c r="AJ176" s="51" t="s">
        <v>701</v>
      </c>
      <c r="AK176" s="52">
        <v>1000</v>
      </c>
      <c r="AL176" s="52">
        <v>640</v>
      </c>
    </row>
    <row r="177" spans="1:38" ht="26.25" x14ac:dyDescent="0.25">
      <c r="A177" s="23" t="s">
        <v>184</v>
      </c>
      <c r="B177">
        <v>6</v>
      </c>
      <c r="C177" s="44" t="str">
        <f t="shared" si="24"/>
        <v/>
      </c>
      <c r="D177" s="45">
        <f t="shared" si="25"/>
        <v>1200</v>
      </c>
      <c r="E177" s="45">
        <f t="shared" si="20"/>
        <v>1888</v>
      </c>
      <c r="F177" t="str">
        <f t="shared" si="26"/>
        <v>ID</v>
      </c>
      <c r="G177" t="str">
        <f t="shared" si="27"/>
        <v>01_BE A CLIENT OF UBS</v>
      </c>
      <c r="H177" s="44" t="str">
        <f t="shared" si="28"/>
        <v/>
      </c>
      <c r="I177" t="str">
        <f t="shared" si="29"/>
        <v>OK</v>
      </c>
      <c r="J177" s="46" t="str">
        <f t="shared" si="21"/>
        <v>norberto.ace.r.ancog@accenture.com</v>
      </c>
      <c r="K177" s="47">
        <f t="shared" si="22"/>
        <v>1000</v>
      </c>
      <c r="L177" s="47">
        <f t="shared" si="23"/>
        <v>640</v>
      </c>
      <c r="Z177" s="48" t="s">
        <v>228</v>
      </c>
      <c r="AA177" s="27">
        <v>6</v>
      </c>
      <c r="AB177" s="49" t="s">
        <v>480</v>
      </c>
      <c r="AC177" s="50">
        <v>1200</v>
      </c>
      <c r="AD177" s="50">
        <v>1888</v>
      </c>
      <c r="AE177" s="27" t="s">
        <v>34</v>
      </c>
      <c r="AF177" s="27" t="s">
        <v>35</v>
      </c>
      <c r="AG177" s="49" t="s">
        <v>478</v>
      </c>
      <c r="AH177" s="54" t="s">
        <v>501</v>
      </c>
      <c r="AI177" s="54" t="s">
        <v>481</v>
      </c>
      <c r="AJ177" s="51" t="s">
        <v>702</v>
      </c>
      <c r="AK177" s="52" t="s">
        <v>584</v>
      </c>
      <c r="AL177" s="52" t="s">
        <v>584</v>
      </c>
    </row>
    <row r="178" spans="1:38" x14ac:dyDescent="0.25">
      <c r="A178" s="23" t="s">
        <v>164</v>
      </c>
      <c r="B178">
        <v>6</v>
      </c>
      <c r="C178" s="44" t="str">
        <f t="shared" si="24"/>
        <v/>
      </c>
      <c r="D178" s="45">
        <f t="shared" si="25"/>
        <v>1200</v>
      </c>
      <c r="E178" s="45">
        <f t="shared" si="20"/>
        <v>1888</v>
      </c>
      <c r="F178" t="str">
        <f t="shared" si="26"/>
        <v>ID</v>
      </c>
      <c r="G178" t="str">
        <f t="shared" si="27"/>
        <v>14_CLIENT PRICING</v>
      </c>
      <c r="H178" s="44" t="str">
        <f t="shared" si="28"/>
        <v/>
      </c>
      <c r="I178" t="str">
        <f t="shared" si="29"/>
        <v>OK</v>
      </c>
      <c r="J178" s="46" t="str">
        <f t="shared" si="21"/>
        <v>maria.angela.b.tan@accenture.com</v>
      </c>
      <c r="K178" s="47">
        <f t="shared" si="22"/>
        <v>1000</v>
      </c>
      <c r="L178" s="47">
        <f t="shared" si="23"/>
        <v>640</v>
      </c>
      <c r="Z178" s="48" t="s">
        <v>69</v>
      </c>
      <c r="AA178" s="27">
        <v>6</v>
      </c>
      <c r="AB178" s="49" t="s">
        <v>480</v>
      </c>
      <c r="AC178" s="50">
        <v>1200</v>
      </c>
      <c r="AD178" s="50">
        <v>1888</v>
      </c>
      <c r="AE178" s="27" t="s">
        <v>34</v>
      </c>
      <c r="AF178" s="27" t="s">
        <v>70</v>
      </c>
      <c r="AG178" s="49" t="s">
        <v>478</v>
      </c>
      <c r="AH178" s="27" t="s">
        <v>617</v>
      </c>
      <c r="AI178" s="54" t="s">
        <v>541</v>
      </c>
      <c r="AJ178" s="51" t="s">
        <v>703</v>
      </c>
      <c r="AK178" s="52" t="s">
        <v>584</v>
      </c>
      <c r="AL178" s="52" t="s">
        <v>584</v>
      </c>
    </row>
    <row r="179" spans="1:38" x14ac:dyDescent="0.25">
      <c r="A179" s="23" t="s">
        <v>318</v>
      </c>
      <c r="B179">
        <v>6</v>
      </c>
      <c r="C179" s="44" t="str">
        <f t="shared" si="24"/>
        <v/>
      </c>
      <c r="D179" s="45">
        <f t="shared" si="25"/>
        <v>1200</v>
      </c>
      <c r="E179" s="45">
        <f t="shared" si="20"/>
        <v>1888</v>
      </c>
      <c r="F179" t="str">
        <f t="shared" si="26"/>
        <v>ID</v>
      </c>
      <c r="G179" t="str">
        <f t="shared" si="27"/>
        <v>14_CLIENT PRICING</v>
      </c>
      <c r="H179" s="44" t="str">
        <f t="shared" si="28"/>
        <v/>
      </c>
      <c r="I179" t="str">
        <f t="shared" si="29"/>
        <v>OK</v>
      </c>
      <c r="J179" s="46" t="str">
        <f t="shared" si="21"/>
        <v>noreen.h.d.soliman@accenture.com</v>
      </c>
      <c r="K179" s="47">
        <f t="shared" si="22"/>
        <v>1000</v>
      </c>
      <c r="L179" s="47">
        <f t="shared" si="23"/>
        <v>640</v>
      </c>
      <c r="Z179" s="48" t="s">
        <v>349</v>
      </c>
      <c r="AA179" s="27">
        <v>6</v>
      </c>
      <c r="AB179" s="49" t="s">
        <v>480</v>
      </c>
      <c r="AC179" s="50">
        <v>1200</v>
      </c>
      <c r="AD179" s="50">
        <v>1888</v>
      </c>
      <c r="AE179" s="27" t="s">
        <v>34</v>
      </c>
      <c r="AF179" s="27" t="s">
        <v>70</v>
      </c>
      <c r="AG179" s="49" t="s">
        <v>480</v>
      </c>
      <c r="AH179" s="27" t="s">
        <v>704</v>
      </c>
      <c r="AI179" s="54" t="s">
        <v>705</v>
      </c>
      <c r="AJ179" s="51" t="s">
        <v>706</v>
      </c>
      <c r="AK179" s="52">
        <v>1000</v>
      </c>
      <c r="AL179" s="52">
        <v>640</v>
      </c>
    </row>
    <row r="180" spans="1:38" ht="26.25" x14ac:dyDescent="0.25">
      <c r="A180" s="23" t="s">
        <v>353</v>
      </c>
      <c r="B180">
        <v>6</v>
      </c>
      <c r="C180" s="44" t="str">
        <f t="shared" si="24"/>
        <v/>
      </c>
      <c r="D180" s="45">
        <f t="shared" si="25"/>
        <v>1200</v>
      </c>
      <c r="E180" s="45">
        <f t="shared" si="20"/>
        <v>1888</v>
      </c>
      <c r="F180" t="str">
        <f t="shared" si="26"/>
        <v>ID</v>
      </c>
      <c r="G180" t="str">
        <f t="shared" si="27"/>
        <v>01_BE A CLIENT OF UBS</v>
      </c>
      <c r="H180" s="44" t="str">
        <f t="shared" si="28"/>
        <v/>
      </c>
      <c r="I180" t="str">
        <f t="shared" si="29"/>
        <v>OK</v>
      </c>
      <c r="J180" s="46" t="str">
        <f t="shared" si="21"/>
        <v>alexandra.n.palma@accenture.com</v>
      </c>
      <c r="K180" s="47">
        <f t="shared" si="22"/>
        <v>1000</v>
      </c>
      <c r="L180" s="47">
        <f t="shared" si="23"/>
        <v>640</v>
      </c>
      <c r="Z180" s="48" t="s">
        <v>424</v>
      </c>
      <c r="AA180" s="27">
        <v>6</v>
      </c>
      <c r="AB180" s="49" t="s">
        <v>480</v>
      </c>
      <c r="AC180" s="50">
        <v>1200</v>
      </c>
      <c r="AD180" s="50">
        <v>1888</v>
      </c>
      <c r="AE180" s="27" t="s">
        <v>34</v>
      </c>
      <c r="AF180" s="27" t="s">
        <v>35</v>
      </c>
      <c r="AG180" s="49" t="s">
        <v>480</v>
      </c>
      <c r="AH180" s="54" t="s">
        <v>501</v>
      </c>
      <c r="AI180" s="54" t="s">
        <v>481</v>
      </c>
      <c r="AJ180" s="51" t="s">
        <v>707</v>
      </c>
      <c r="AK180" s="52">
        <v>1000</v>
      </c>
      <c r="AL180" s="52">
        <v>640</v>
      </c>
    </row>
    <row r="181" spans="1:38" x14ac:dyDescent="0.25">
      <c r="A181" s="23" t="s">
        <v>433</v>
      </c>
      <c r="B181" s="53">
        <v>6</v>
      </c>
      <c r="C181" s="44" t="str">
        <f t="shared" si="24"/>
        <v/>
      </c>
      <c r="D181" s="45">
        <f t="shared" si="25"/>
        <v>1200</v>
      </c>
      <c r="E181" s="45">
        <f t="shared" si="20"/>
        <v>1888</v>
      </c>
      <c r="F181" t="str">
        <f t="shared" si="26"/>
        <v>FT</v>
      </c>
      <c r="G181" t="str">
        <f t="shared" si="27"/>
        <v>03_SAVE, PROTECT AND GROW MY INVESTMENTS</v>
      </c>
      <c r="H181" s="44" t="str">
        <f t="shared" si="28"/>
        <v/>
      </c>
      <c r="I181" t="str">
        <f t="shared" si="29"/>
        <v>6 RTO</v>
      </c>
      <c r="J181" s="46" t="str">
        <f t="shared" si="21"/>
        <v>albert.c.santiago@accenture.com</v>
      </c>
      <c r="K181" s="47">
        <f t="shared" si="22"/>
        <v>1000</v>
      </c>
      <c r="L181" s="47">
        <f t="shared" si="23"/>
        <v>640</v>
      </c>
      <c r="Z181" s="48" t="s">
        <v>297</v>
      </c>
      <c r="AA181" s="27">
        <v>6</v>
      </c>
      <c r="AB181" s="49" t="s">
        <v>480</v>
      </c>
      <c r="AC181" s="50">
        <v>1200</v>
      </c>
      <c r="AD181" s="50">
        <v>1888</v>
      </c>
      <c r="AE181" s="27" t="s">
        <v>34</v>
      </c>
      <c r="AF181" s="27" t="s">
        <v>47</v>
      </c>
      <c r="AG181" s="49" t="s">
        <v>480</v>
      </c>
      <c r="AH181" s="27" t="s">
        <v>481</v>
      </c>
      <c r="AI181" s="54" t="s">
        <v>481</v>
      </c>
      <c r="AJ181" s="51" t="s">
        <v>708</v>
      </c>
      <c r="AK181" s="52">
        <v>1000</v>
      </c>
      <c r="AL181" s="52">
        <v>640</v>
      </c>
    </row>
    <row r="182" spans="1:38" x14ac:dyDescent="0.25">
      <c r="A182" s="23" t="s">
        <v>265</v>
      </c>
      <c r="B182">
        <v>6</v>
      </c>
      <c r="C182" s="44" t="str">
        <f t="shared" si="24"/>
        <v/>
      </c>
      <c r="D182" s="45">
        <f t="shared" si="25"/>
        <v>1200</v>
      </c>
      <c r="E182" s="45">
        <f t="shared" si="20"/>
        <v>1888</v>
      </c>
      <c r="F182" t="str">
        <f t="shared" si="26"/>
        <v>ID</v>
      </c>
      <c r="G182" t="str">
        <f t="shared" si="27"/>
        <v>13_API BANKING AND CLIENT REPORTING</v>
      </c>
      <c r="H182" s="44" t="str">
        <f t="shared" si="28"/>
        <v/>
      </c>
      <c r="I182" t="str">
        <f t="shared" si="29"/>
        <v>OK</v>
      </c>
      <c r="J182" s="46" t="str">
        <f t="shared" si="21"/>
        <v>anne.m.d.del.rosario@accenture.com</v>
      </c>
      <c r="K182" s="47">
        <f t="shared" si="22"/>
        <v>1000</v>
      </c>
      <c r="L182" s="47">
        <f t="shared" si="23"/>
        <v>640</v>
      </c>
      <c r="Z182" s="48" t="s">
        <v>268</v>
      </c>
      <c r="AA182" s="27">
        <v>6</v>
      </c>
      <c r="AB182" s="49" t="s">
        <v>480</v>
      </c>
      <c r="AC182" s="50">
        <v>1200</v>
      </c>
      <c r="AD182" s="50">
        <v>1888</v>
      </c>
      <c r="AE182" s="27" t="s">
        <v>37</v>
      </c>
      <c r="AF182" s="27" t="s">
        <v>35</v>
      </c>
      <c r="AG182" s="49" t="s">
        <v>480</v>
      </c>
      <c r="AH182" s="27" t="s">
        <v>481</v>
      </c>
      <c r="AI182" s="27" t="s">
        <v>481</v>
      </c>
      <c r="AJ182" s="51" t="s">
        <v>709</v>
      </c>
      <c r="AK182" s="52">
        <v>1000</v>
      </c>
      <c r="AL182" s="52">
        <v>640</v>
      </c>
    </row>
    <row r="183" spans="1:38" x14ac:dyDescent="0.25">
      <c r="A183" s="23" t="s">
        <v>312</v>
      </c>
      <c r="B183">
        <v>6</v>
      </c>
      <c r="C183" s="44" t="str">
        <f t="shared" si="24"/>
        <v/>
      </c>
      <c r="D183" s="45">
        <f t="shared" si="25"/>
        <v>1200</v>
      </c>
      <c r="E183" s="45">
        <f t="shared" si="20"/>
        <v>1888</v>
      </c>
      <c r="F183" t="str">
        <f t="shared" si="26"/>
        <v>ID</v>
      </c>
      <c r="G183" t="str">
        <f t="shared" si="27"/>
        <v>12_ANALYTICS &amp; SALES PLATFORM</v>
      </c>
      <c r="H183" s="44" t="str">
        <f t="shared" si="28"/>
        <v/>
      </c>
      <c r="I183" t="str">
        <f t="shared" si="29"/>
        <v>OK</v>
      </c>
      <c r="J183" s="46" t="str">
        <f t="shared" si="21"/>
        <v>patrick.b.saguinsin@accenture.com</v>
      </c>
      <c r="K183" s="47">
        <f t="shared" si="22"/>
        <v>1000</v>
      </c>
      <c r="L183" s="47">
        <f t="shared" si="23"/>
        <v>640</v>
      </c>
      <c r="Z183" s="48" t="s">
        <v>86</v>
      </c>
      <c r="AA183" s="27">
        <v>6</v>
      </c>
      <c r="AB183" s="49" t="s">
        <v>480</v>
      </c>
      <c r="AC183" s="50">
        <v>1200</v>
      </c>
      <c r="AD183" s="50">
        <v>1888</v>
      </c>
      <c r="AE183" s="27" t="s">
        <v>67</v>
      </c>
      <c r="AF183" s="27" t="s">
        <v>68</v>
      </c>
      <c r="AG183" s="49" t="s">
        <v>480</v>
      </c>
      <c r="AH183" s="27" t="s">
        <v>710</v>
      </c>
      <c r="AI183" s="54" t="s">
        <v>593</v>
      </c>
      <c r="AJ183" s="51" t="s">
        <v>711</v>
      </c>
      <c r="AK183" s="52">
        <v>1000</v>
      </c>
      <c r="AL183" s="52">
        <v>640</v>
      </c>
    </row>
    <row r="184" spans="1:38" x14ac:dyDescent="0.25">
      <c r="A184" s="23" t="s">
        <v>230</v>
      </c>
      <c r="B184">
        <v>6</v>
      </c>
      <c r="C184" s="44" t="str">
        <f t="shared" si="24"/>
        <v/>
      </c>
      <c r="D184" s="45">
        <f t="shared" si="25"/>
        <v>1200</v>
      </c>
      <c r="E184" s="45">
        <f t="shared" si="20"/>
        <v>1888</v>
      </c>
      <c r="F184" t="str">
        <f t="shared" si="26"/>
        <v>ID</v>
      </c>
      <c r="G184" t="str">
        <f t="shared" si="27"/>
        <v>01_BE A CLIENT OF UBS</v>
      </c>
      <c r="H184" s="44" t="str">
        <f t="shared" si="28"/>
        <v/>
      </c>
      <c r="I184" t="str">
        <f t="shared" si="29"/>
        <v>OK</v>
      </c>
      <c r="J184" s="46" t="str">
        <f t="shared" si="21"/>
        <v>anne.rose.l.hernando@accenture.com</v>
      </c>
      <c r="K184" s="47">
        <f t="shared" si="22"/>
        <v>1000</v>
      </c>
      <c r="L184" s="47">
        <f t="shared" si="23"/>
        <v>640</v>
      </c>
      <c r="Z184" s="48" t="s">
        <v>168</v>
      </c>
      <c r="AA184" s="27">
        <v>6</v>
      </c>
      <c r="AB184" s="49" t="s">
        <v>480</v>
      </c>
      <c r="AC184" s="50">
        <v>1200</v>
      </c>
      <c r="AD184" s="50">
        <v>1888</v>
      </c>
      <c r="AE184" s="27" t="s">
        <v>67</v>
      </c>
      <c r="AF184" s="27" t="s">
        <v>68</v>
      </c>
      <c r="AG184" s="49" t="s">
        <v>480</v>
      </c>
      <c r="AH184" s="27" t="s">
        <v>495</v>
      </c>
      <c r="AI184" s="54" t="s">
        <v>481</v>
      </c>
      <c r="AJ184" s="51" t="s">
        <v>712</v>
      </c>
      <c r="AK184" s="52">
        <v>1000</v>
      </c>
      <c r="AL184" s="52">
        <v>640</v>
      </c>
    </row>
    <row r="185" spans="1:38" ht="26.25" x14ac:dyDescent="0.25">
      <c r="A185" s="23" t="s">
        <v>133</v>
      </c>
      <c r="B185">
        <v>6</v>
      </c>
      <c r="C185" s="44" t="str">
        <f t="shared" si="24"/>
        <v/>
      </c>
      <c r="D185" s="45">
        <f t="shared" si="25"/>
        <v>1200</v>
      </c>
      <c r="E185" s="45">
        <f t="shared" si="20"/>
        <v>1888</v>
      </c>
      <c r="F185" t="str">
        <f t="shared" si="26"/>
        <v>ID</v>
      </c>
      <c r="G185" t="str">
        <f t="shared" si="27"/>
        <v>01_BE A CLIENT OF UBS</v>
      </c>
      <c r="H185" s="44" t="str">
        <f t="shared" si="28"/>
        <v/>
      </c>
      <c r="I185" t="str">
        <f t="shared" si="29"/>
        <v>OK</v>
      </c>
      <c r="J185" s="46" t="str">
        <f t="shared" si="21"/>
        <v>layra.pasamonte@accenture.com</v>
      </c>
      <c r="K185" s="47">
        <f t="shared" si="22"/>
        <v>1000</v>
      </c>
      <c r="L185" s="47">
        <f t="shared" si="23"/>
        <v>640</v>
      </c>
      <c r="Z185" s="48" t="s">
        <v>184</v>
      </c>
      <c r="AA185" s="27">
        <v>6</v>
      </c>
      <c r="AB185" s="49" t="s">
        <v>480</v>
      </c>
      <c r="AC185" s="50">
        <v>1200</v>
      </c>
      <c r="AD185" s="50">
        <v>1888</v>
      </c>
      <c r="AE185" s="27" t="s">
        <v>34</v>
      </c>
      <c r="AF185" s="27" t="s">
        <v>35</v>
      </c>
      <c r="AG185" s="49" t="s">
        <v>480</v>
      </c>
      <c r="AH185" s="54" t="s">
        <v>501</v>
      </c>
      <c r="AI185" s="54" t="s">
        <v>481</v>
      </c>
      <c r="AJ185" s="51" t="s">
        <v>713</v>
      </c>
      <c r="AK185" s="52">
        <v>1000</v>
      </c>
      <c r="AL185" s="52">
        <v>640</v>
      </c>
    </row>
    <row r="186" spans="1:38" x14ac:dyDescent="0.25">
      <c r="A186" s="23" t="s">
        <v>218</v>
      </c>
      <c r="B186">
        <v>6</v>
      </c>
      <c r="C186" s="44" t="str">
        <f t="shared" si="24"/>
        <v/>
      </c>
      <c r="D186" s="45">
        <f t="shared" si="25"/>
        <v>1200</v>
      </c>
      <c r="E186" s="45">
        <f t="shared" si="20"/>
        <v>1888</v>
      </c>
      <c r="F186" t="str">
        <f t="shared" si="26"/>
        <v>ID</v>
      </c>
      <c r="G186" t="str">
        <f t="shared" si="27"/>
        <v>14_CLIENT PRICING</v>
      </c>
      <c r="H186" s="44" t="str">
        <f t="shared" si="28"/>
        <v/>
      </c>
      <c r="I186" t="str">
        <f t="shared" si="29"/>
        <v>OK</v>
      </c>
      <c r="J186" s="46" t="str">
        <f t="shared" si="21"/>
        <v>john.j.l.melegrito@accenture.com</v>
      </c>
      <c r="K186" s="47">
        <f t="shared" si="22"/>
        <v>1000</v>
      </c>
      <c r="L186" s="47">
        <f t="shared" si="23"/>
        <v>640</v>
      </c>
      <c r="Z186" s="48" t="s">
        <v>240</v>
      </c>
      <c r="AA186" s="27">
        <v>6</v>
      </c>
      <c r="AB186" s="49" t="s">
        <v>480</v>
      </c>
      <c r="AC186" s="50">
        <v>1200</v>
      </c>
      <c r="AD186" s="50">
        <v>1888</v>
      </c>
      <c r="AE186" s="27" t="s">
        <v>34</v>
      </c>
      <c r="AF186" s="27" t="s">
        <v>70</v>
      </c>
      <c r="AG186" s="49" t="s">
        <v>480</v>
      </c>
      <c r="AH186" s="27" t="s">
        <v>510</v>
      </c>
      <c r="AI186" s="54" t="s">
        <v>481</v>
      </c>
      <c r="AJ186" s="51" t="s">
        <v>714</v>
      </c>
      <c r="AK186" s="52">
        <v>1000</v>
      </c>
      <c r="AL186" s="52">
        <v>640</v>
      </c>
    </row>
    <row r="187" spans="1:38" x14ac:dyDescent="0.25">
      <c r="A187" s="23" t="s">
        <v>121</v>
      </c>
      <c r="B187">
        <v>6</v>
      </c>
      <c r="C187" s="44" t="str">
        <f t="shared" si="24"/>
        <v/>
      </c>
      <c r="D187" s="45">
        <f t="shared" si="25"/>
        <v>1200</v>
      </c>
      <c r="E187" s="45">
        <f t="shared" si="20"/>
        <v>1888</v>
      </c>
      <c r="F187" t="str">
        <f t="shared" si="26"/>
        <v>ID</v>
      </c>
      <c r="G187" t="str">
        <f t="shared" si="27"/>
        <v>06_OBTAIN &amp; MAINTAIN FINANCING</v>
      </c>
      <c r="H187" s="44" t="str">
        <f t="shared" si="28"/>
        <v/>
      </c>
      <c r="I187" t="str">
        <f t="shared" si="29"/>
        <v>OK</v>
      </c>
      <c r="J187" s="46" t="str">
        <f t="shared" si="21"/>
        <v>ian.luis.cobarrubias@accenture.com</v>
      </c>
      <c r="K187" s="47">
        <f t="shared" si="22"/>
        <v>1000</v>
      </c>
      <c r="L187" s="47">
        <f t="shared" si="23"/>
        <v>640</v>
      </c>
      <c r="Z187" s="48" t="s">
        <v>318</v>
      </c>
      <c r="AA187" s="27">
        <v>6</v>
      </c>
      <c r="AB187" s="49" t="s">
        <v>480</v>
      </c>
      <c r="AC187" s="50">
        <v>1200</v>
      </c>
      <c r="AD187" s="50">
        <v>1888</v>
      </c>
      <c r="AE187" s="27" t="s">
        <v>34</v>
      </c>
      <c r="AF187" s="27" t="s">
        <v>103</v>
      </c>
      <c r="AG187" s="49" t="s">
        <v>480</v>
      </c>
      <c r="AH187" s="27" t="s">
        <v>545</v>
      </c>
      <c r="AI187" s="54" t="s">
        <v>481</v>
      </c>
      <c r="AJ187" s="51" t="s">
        <v>715</v>
      </c>
      <c r="AK187" s="52">
        <v>1000</v>
      </c>
      <c r="AL187" s="52">
        <v>640</v>
      </c>
    </row>
    <row r="188" spans="1:38" x14ac:dyDescent="0.25">
      <c r="A188" s="23" t="s">
        <v>380</v>
      </c>
      <c r="B188">
        <v>6</v>
      </c>
      <c r="C188" s="44" t="str">
        <f t="shared" si="24"/>
        <v/>
      </c>
      <c r="D188" s="45">
        <f t="shared" si="25"/>
        <v>1200</v>
      </c>
      <c r="E188" s="45">
        <f t="shared" si="20"/>
        <v>1888</v>
      </c>
      <c r="F188" t="str">
        <f t="shared" si="26"/>
        <v>ID</v>
      </c>
      <c r="G188" t="str">
        <f t="shared" si="27"/>
        <v>01_BE A CLIENT OF UBS</v>
      </c>
      <c r="H188" s="44" t="str">
        <f t="shared" si="28"/>
        <v/>
      </c>
      <c r="I188" t="str">
        <f t="shared" si="29"/>
        <v>OK</v>
      </c>
      <c r="J188" s="46" t="str">
        <f t="shared" si="21"/>
        <v>abegail.a.villalobos@accenture.com</v>
      </c>
      <c r="K188" s="47">
        <f t="shared" si="22"/>
        <v>1000</v>
      </c>
      <c r="L188" s="47">
        <f t="shared" si="23"/>
        <v>640</v>
      </c>
      <c r="Z188" s="48" t="s">
        <v>264</v>
      </c>
      <c r="AA188" s="27">
        <v>6</v>
      </c>
      <c r="AB188" s="49" t="s">
        <v>480</v>
      </c>
      <c r="AC188" s="50">
        <v>1200</v>
      </c>
      <c r="AD188" s="50">
        <v>1888</v>
      </c>
      <c r="AE188" s="27" t="s">
        <v>34</v>
      </c>
      <c r="AF188" s="27" t="s">
        <v>138</v>
      </c>
      <c r="AG188" s="49" t="s">
        <v>480</v>
      </c>
      <c r="AH188" s="27" t="s">
        <v>545</v>
      </c>
      <c r="AI188" s="54" t="s">
        <v>481</v>
      </c>
      <c r="AJ188" s="51" t="s">
        <v>716</v>
      </c>
      <c r="AK188" s="52">
        <v>1000</v>
      </c>
      <c r="AL188" s="52">
        <v>640</v>
      </c>
    </row>
    <row r="189" spans="1:38" x14ac:dyDescent="0.25">
      <c r="A189" s="23" t="s">
        <v>337</v>
      </c>
      <c r="B189">
        <v>6</v>
      </c>
      <c r="C189" s="44" t="str">
        <f t="shared" si="24"/>
        <v/>
      </c>
      <c r="D189" s="45">
        <f t="shared" si="25"/>
        <v>1200</v>
      </c>
      <c r="E189" s="45">
        <f t="shared" si="20"/>
        <v>1888</v>
      </c>
      <c r="F189" t="str">
        <f t="shared" si="26"/>
        <v>ID</v>
      </c>
      <c r="G189" t="str">
        <f t="shared" si="27"/>
        <v>12_ANALYTICS &amp; SALES PLATFORM</v>
      </c>
      <c r="H189" s="44" t="str">
        <f t="shared" si="28"/>
        <v/>
      </c>
      <c r="I189" t="str">
        <f t="shared" si="29"/>
        <v>OK</v>
      </c>
      <c r="J189" s="46" t="str">
        <f t="shared" si="21"/>
        <v>janette.g.aying@accenture.com</v>
      </c>
      <c r="K189" s="47">
        <f t="shared" si="22"/>
        <v>1000</v>
      </c>
      <c r="L189" s="47">
        <f t="shared" si="23"/>
        <v>640</v>
      </c>
      <c r="Z189" s="48" t="s">
        <v>426</v>
      </c>
      <c r="AA189" s="27">
        <v>6</v>
      </c>
      <c r="AB189" s="49" t="s">
        <v>480</v>
      </c>
      <c r="AC189" s="50">
        <v>1200</v>
      </c>
      <c r="AD189" s="50">
        <v>1888</v>
      </c>
      <c r="AE189" s="27" t="s">
        <v>34</v>
      </c>
      <c r="AF189" s="27" t="s">
        <v>39</v>
      </c>
      <c r="AG189" s="49" t="s">
        <v>480</v>
      </c>
      <c r="AH189" s="27" t="s">
        <v>617</v>
      </c>
      <c r="AI189" s="54" t="s">
        <v>541</v>
      </c>
      <c r="AJ189" s="51" t="s">
        <v>717</v>
      </c>
      <c r="AK189" s="52">
        <v>1000</v>
      </c>
      <c r="AL189" s="52">
        <v>640</v>
      </c>
    </row>
    <row r="190" spans="1:38" x14ac:dyDescent="0.25">
      <c r="A190" s="23" t="s">
        <v>248</v>
      </c>
      <c r="B190">
        <v>6</v>
      </c>
      <c r="C190" s="44" t="str">
        <f t="shared" si="24"/>
        <v>Yes</v>
      </c>
      <c r="D190" s="45">
        <f t="shared" si="25"/>
        <v>0</v>
      </c>
      <c r="E190" s="45">
        <f t="shared" si="20"/>
        <v>0</v>
      </c>
      <c r="F190" t="str">
        <f t="shared" si="26"/>
        <v>FT</v>
      </c>
      <c r="G190" t="str">
        <f t="shared" si="27"/>
        <v>02_PLAN MY WEALTH</v>
      </c>
      <c r="H190" s="44" t="str">
        <f t="shared" si="28"/>
        <v/>
      </c>
      <c r="I190" t="str">
        <f t="shared" si="29"/>
        <v>OK</v>
      </c>
      <c r="J190" s="46" t="str">
        <f t="shared" si="21"/>
        <v>raymond.l.cartalla@accenture.com</v>
      </c>
      <c r="K190" s="47">
        <f t="shared" si="22"/>
        <v>0</v>
      </c>
      <c r="L190" s="47">
        <f t="shared" si="23"/>
        <v>0</v>
      </c>
      <c r="Z190" s="48" t="s">
        <v>224</v>
      </c>
      <c r="AA190" s="27">
        <v>6</v>
      </c>
      <c r="AB190" s="49" t="s">
        <v>480</v>
      </c>
      <c r="AC190" s="50">
        <v>1200</v>
      </c>
      <c r="AD190" s="50">
        <v>1888</v>
      </c>
      <c r="AE190" s="27" t="s">
        <v>37</v>
      </c>
      <c r="AF190" s="27" t="s">
        <v>57</v>
      </c>
      <c r="AG190" s="49" t="s">
        <v>480</v>
      </c>
      <c r="AH190" s="27" t="s">
        <v>481</v>
      </c>
      <c r="AI190" s="54" t="s">
        <v>481</v>
      </c>
      <c r="AJ190" s="51" t="s">
        <v>718</v>
      </c>
      <c r="AK190" s="52">
        <v>1000</v>
      </c>
      <c r="AL190" s="52">
        <v>640</v>
      </c>
    </row>
    <row r="191" spans="1:38" x14ac:dyDescent="0.25">
      <c r="A191" s="23" t="s">
        <v>319</v>
      </c>
      <c r="B191">
        <v>6</v>
      </c>
      <c r="C191" s="44" t="str">
        <f t="shared" si="24"/>
        <v/>
      </c>
      <c r="D191" s="45">
        <f t="shared" si="25"/>
        <v>1200</v>
      </c>
      <c r="E191" s="45">
        <f t="shared" si="20"/>
        <v>1888</v>
      </c>
      <c r="F191" t="str">
        <f t="shared" si="26"/>
        <v>ID</v>
      </c>
      <c r="G191" t="str">
        <f t="shared" si="27"/>
        <v>01_BE A CLIENT OF UBS</v>
      </c>
      <c r="H191" s="44" t="str">
        <f t="shared" si="28"/>
        <v/>
      </c>
      <c r="I191" t="str">
        <f t="shared" si="29"/>
        <v>OK</v>
      </c>
      <c r="J191" s="46" t="str">
        <f t="shared" si="21"/>
        <v>lenard.baluyot@accenture.com</v>
      </c>
      <c r="K191" s="47">
        <f t="shared" si="22"/>
        <v>1000</v>
      </c>
      <c r="L191" s="47">
        <f t="shared" si="23"/>
        <v>640</v>
      </c>
      <c r="Z191" s="48" t="s">
        <v>312</v>
      </c>
      <c r="AA191" s="27">
        <v>6</v>
      </c>
      <c r="AB191" s="49" t="s">
        <v>480</v>
      </c>
      <c r="AC191" s="50">
        <v>1200</v>
      </c>
      <c r="AD191" s="50">
        <v>1888</v>
      </c>
      <c r="AE191" s="27" t="s">
        <v>34</v>
      </c>
      <c r="AF191" s="27" t="s">
        <v>47</v>
      </c>
      <c r="AG191" s="49" t="s">
        <v>480</v>
      </c>
      <c r="AH191" s="27" t="s">
        <v>481</v>
      </c>
      <c r="AI191" s="54" t="s">
        <v>481</v>
      </c>
      <c r="AJ191" s="51" t="s">
        <v>719</v>
      </c>
      <c r="AK191" s="52">
        <v>1000</v>
      </c>
      <c r="AL191" s="52">
        <v>640</v>
      </c>
    </row>
    <row r="192" spans="1:38" x14ac:dyDescent="0.25">
      <c r="A192" s="23" t="s">
        <v>333</v>
      </c>
      <c r="B192">
        <v>6</v>
      </c>
      <c r="C192" s="44" t="str">
        <f t="shared" si="24"/>
        <v/>
      </c>
      <c r="D192" s="45">
        <f t="shared" si="25"/>
        <v>1200</v>
      </c>
      <c r="E192" s="45">
        <f t="shared" si="20"/>
        <v>1888</v>
      </c>
      <c r="F192" t="str">
        <f t="shared" si="26"/>
        <v>FT</v>
      </c>
      <c r="G192" t="str">
        <f t="shared" si="27"/>
        <v>06_OBTAIN &amp; MAINTAIN FINANCING</v>
      </c>
      <c r="H192" s="44" t="str">
        <f t="shared" si="28"/>
        <v/>
      </c>
      <c r="I192" t="str">
        <f t="shared" si="29"/>
        <v>OK</v>
      </c>
      <c r="J192" s="46" t="str">
        <f t="shared" si="21"/>
        <v>charish.m.tolentino@accenture.com</v>
      </c>
      <c r="K192" s="47">
        <f t="shared" si="22"/>
        <v>1000</v>
      </c>
      <c r="L192" s="47">
        <f t="shared" si="23"/>
        <v>640</v>
      </c>
      <c r="Z192" s="48" t="s">
        <v>348</v>
      </c>
      <c r="AA192" s="27">
        <v>6</v>
      </c>
      <c r="AB192" s="49" t="s">
        <v>480</v>
      </c>
      <c r="AC192" s="50">
        <v>1200</v>
      </c>
      <c r="AD192" s="50">
        <v>1888</v>
      </c>
      <c r="AE192" s="27" t="s">
        <v>34</v>
      </c>
      <c r="AF192" s="27" t="s">
        <v>70</v>
      </c>
      <c r="AG192" s="49" t="s">
        <v>480</v>
      </c>
      <c r="AH192" s="27" t="s">
        <v>547</v>
      </c>
      <c r="AI192" s="54" t="s">
        <v>548</v>
      </c>
      <c r="AJ192" s="51" t="s">
        <v>720</v>
      </c>
      <c r="AK192" s="52">
        <v>1000</v>
      </c>
      <c r="AL192" s="52">
        <v>640</v>
      </c>
    </row>
    <row r="193" spans="1:38" x14ac:dyDescent="0.25">
      <c r="A193" s="23" t="s">
        <v>299</v>
      </c>
      <c r="B193">
        <v>6</v>
      </c>
      <c r="C193" s="44" t="str">
        <f t="shared" si="24"/>
        <v/>
      </c>
      <c r="D193" s="45">
        <f t="shared" si="25"/>
        <v>1200</v>
      </c>
      <c r="E193" s="45">
        <f t="shared" si="20"/>
        <v>1888</v>
      </c>
      <c r="F193" t="str">
        <f t="shared" si="26"/>
        <v>ID</v>
      </c>
      <c r="G193" t="str">
        <f t="shared" si="27"/>
        <v>01_BE A CLIENT OF UBS</v>
      </c>
      <c r="H193" s="44" t="s">
        <v>478</v>
      </c>
      <c r="I193" t="str">
        <f t="shared" si="29"/>
        <v>OK</v>
      </c>
      <c r="J193" s="46" t="str">
        <f t="shared" si="21"/>
        <v>cyrus.lacson@accenture.com</v>
      </c>
      <c r="K193" s="47" t="str">
        <f t="shared" si="22"/>
        <v>to award later</v>
      </c>
      <c r="L193" s="47" t="str">
        <f t="shared" si="23"/>
        <v>to award later</v>
      </c>
      <c r="Z193" s="48" t="s">
        <v>288</v>
      </c>
      <c r="AA193" s="27">
        <v>6</v>
      </c>
      <c r="AB193" s="49" t="s">
        <v>480</v>
      </c>
      <c r="AC193" s="50">
        <v>1200</v>
      </c>
      <c r="AD193" s="50">
        <v>1888</v>
      </c>
      <c r="AE193" s="27" t="s">
        <v>34</v>
      </c>
      <c r="AF193" s="27" t="s">
        <v>47</v>
      </c>
      <c r="AG193" s="49" t="s">
        <v>480</v>
      </c>
      <c r="AH193" s="27" t="s">
        <v>481</v>
      </c>
      <c r="AI193" s="54" t="s">
        <v>481</v>
      </c>
      <c r="AJ193" s="51" t="s">
        <v>721</v>
      </c>
      <c r="AK193" s="52">
        <v>1000</v>
      </c>
      <c r="AL193" s="52">
        <v>640</v>
      </c>
    </row>
    <row r="194" spans="1:38" x14ac:dyDescent="0.25">
      <c r="A194" s="23" t="s">
        <v>297</v>
      </c>
      <c r="B194">
        <v>6</v>
      </c>
      <c r="C194" s="44" t="str">
        <f t="shared" si="24"/>
        <v/>
      </c>
      <c r="D194" s="45">
        <f t="shared" si="25"/>
        <v>1200</v>
      </c>
      <c r="E194" s="45">
        <f t="shared" si="20"/>
        <v>1888</v>
      </c>
      <c r="F194" t="str">
        <f t="shared" si="26"/>
        <v>ID</v>
      </c>
      <c r="G194" t="str">
        <f t="shared" si="27"/>
        <v>12_ANALYTICS &amp; SALES PLATFORM</v>
      </c>
      <c r="H194" s="44" t="str">
        <f t="shared" si="28"/>
        <v/>
      </c>
      <c r="I194" t="str">
        <f t="shared" si="29"/>
        <v>OK</v>
      </c>
      <c r="J194" s="46" t="str">
        <f t="shared" si="21"/>
        <v>gerickson.turaray@accenture.com</v>
      </c>
      <c r="K194" s="47">
        <f t="shared" si="22"/>
        <v>1000</v>
      </c>
      <c r="L194" s="47">
        <f t="shared" si="23"/>
        <v>640</v>
      </c>
      <c r="Z194" s="48" t="s">
        <v>137</v>
      </c>
      <c r="AA194" s="27">
        <v>6</v>
      </c>
      <c r="AB194" s="49" t="s">
        <v>480</v>
      </c>
      <c r="AC194" s="50">
        <v>1200</v>
      </c>
      <c r="AD194" s="50">
        <v>1888</v>
      </c>
      <c r="AE194" s="27" t="s">
        <v>34</v>
      </c>
      <c r="AF194" s="27" t="s">
        <v>138</v>
      </c>
      <c r="AG194" s="49" t="s">
        <v>480</v>
      </c>
      <c r="AH194" s="27" t="s">
        <v>545</v>
      </c>
      <c r="AI194" s="54" t="s">
        <v>481</v>
      </c>
      <c r="AJ194" s="51" t="s">
        <v>722</v>
      </c>
      <c r="AK194" s="52">
        <v>1000</v>
      </c>
      <c r="AL194" s="52">
        <v>640</v>
      </c>
    </row>
    <row r="195" spans="1:38" x14ac:dyDescent="0.25">
      <c r="A195" s="23" t="s">
        <v>307</v>
      </c>
      <c r="B195">
        <v>6</v>
      </c>
      <c r="C195" s="44" t="str">
        <f t="shared" si="24"/>
        <v/>
      </c>
      <c r="D195" s="45">
        <f t="shared" si="25"/>
        <v>1200</v>
      </c>
      <c r="E195" s="45">
        <f t="shared" si="20"/>
        <v>1888</v>
      </c>
      <c r="F195" t="str">
        <f t="shared" si="26"/>
        <v>ID</v>
      </c>
      <c r="G195" t="str">
        <f t="shared" si="27"/>
        <v>01_BE A CLIENT OF UBS</v>
      </c>
      <c r="H195" s="44" t="str">
        <f t="shared" si="28"/>
        <v/>
      </c>
      <c r="I195" t="str">
        <f t="shared" si="29"/>
        <v>OK</v>
      </c>
      <c r="J195" s="46" t="str">
        <f t="shared" si="21"/>
        <v>charlene.d.matro@accenture.com</v>
      </c>
      <c r="K195" s="47">
        <f t="shared" si="22"/>
        <v>1000</v>
      </c>
      <c r="L195" s="47">
        <f t="shared" si="23"/>
        <v>640</v>
      </c>
      <c r="Z195" s="48" t="s">
        <v>214</v>
      </c>
      <c r="AA195" s="27">
        <v>6</v>
      </c>
      <c r="AB195" s="49" t="s">
        <v>480</v>
      </c>
      <c r="AC195" s="50">
        <v>1200</v>
      </c>
      <c r="AD195" s="50">
        <v>1888</v>
      </c>
      <c r="AE195" s="27" t="s">
        <v>34</v>
      </c>
      <c r="AF195" s="27" t="s">
        <v>70</v>
      </c>
      <c r="AG195" s="49" t="s">
        <v>480</v>
      </c>
      <c r="AH195" s="27" t="s">
        <v>617</v>
      </c>
      <c r="AI195" s="54" t="s">
        <v>541</v>
      </c>
      <c r="AJ195" s="51" t="s">
        <v>723</v>
      </c>
      <c r="AK195" s="52">
        <v>1000</v>
      </c>
      <c r="AL195" s="52">
        <v>640</v>
      </c>
    </row>
    <row r="196" spans="1:38" x14ac:dyDescent="0.25">
      <c r="A196" s="23" t="s">
        <v>118</v>
      </c>
      <c r="B196">
        <v>6</v>
      </c>
      <c r="C196" s="44" t="str">
        <f t="shared" si="24"/>
        <v/>
      </c>
      <c r="D196" s="45">
        <f t="shared" si="25"/>
        <v>1200</v>
      </c>
      <c r="E196" s="45">
        <f t="shared" si="20"/>
        <v>1888</v>
      </c>
      <c r="F196" t="str">
        <f t="shared" si="26"/>
        <v>ID</v>
      </c>
      <c r="G196" t="str">
        <f t="shared" si="27"/>
        <v>01_BE A CLIENT OF UBS</v>
      </c>
      <c r="H196" s="44" t="str">
        <f t="shared" si="28"/>
        <v/>
      </c>
      <c r="I196" t="str">
        <f t="shared" si="29"/>
        <v>OK</v>
      </c>
      <c r="J196" s="46" t="str">
        <f t="shared" si="21"/>
        <v>mary.b.n.fernandez@accenture.com</v>
      </c>
      <c r="K196" s="47">
        <f t="shared" si="22"/>
        <v>1000</v>
      </c>
      <c r="L196" s="47">
        <f t="shared" si="23"/>
        <v>640</v>
      </c>
      <c r="Z196" s="48" t="s">
        <v>304</v>
      </c>
      <c r="AA196" s="27">
        <v>6</v>
      </c>
      <c r="AB196" s="49" t="s">
        <v>480</v>
      </c>
      <c r="AC196" s="50">
        <v>1200</v>
      </c>
      <c r="AD196" s="50">
        <v>1888</v>
      </c>
      <c r="AE196" s="27" t="s">
        <v>37</v>
      </c>
      <c r="AF196" s="27" t="s">
        <v>138</v>
      </c>
      <c r="AG196" s="49" t="s">
        <v>480</v>
      </c>
      <c r="AH196" s="27" t="s">
        <v>545</v>
      </c>
      <c r="AI196" s="54" t="s">
        <v>481</v>
      </c>
      <c r="AJ196" s="51" t="s">
        <v>724</v>
      </c>
      <c r="AK196" s="52">
        <v>1000</v>
      </c>
      <c r="AL196" s="52">
        <v>640</v>
      </c>
    </row>
    <row r="197" spans="1:38" ht="26.25" x14ac:dyDescent="0.25">
      <c r="A197" s="23" t="s">
        <v>252</v>
      </c>
      <c r="B197">
        <v>6</v>
      </c>
      <c r="C197" s="44" t="str">
        <f t="shared" si="24"/>
        <v/>
      </c>
      <c r="D197" s="45">
        <f t="shared" si="25"/>
        <v>1200</v>
      </c>
      <c r="E197" s="45">
        <f t="shared" si="20"/>
        <v>1888</v>
      </c>
      <c r="F197" t="str">
        <f t="shared" si="26"/>
        <v>ID</v>
      </c>
      <c r="G197" t="str">
        <f t="shared" si="27"/>
        <v>05_PAY &amp; MANAGE LIQUIDITY</v>
      </c>
      <c r="H197" s="44" t="str">
        <f t="shared" si="28"/>
        <v/>
      </c>
      <c r="I197" t="str">
        <f t="shared" si="29"/>
        <v>OK</v>
      </c>
      <c r="J197" s="46" t="str">
        <f t="shared" si="21"/>
        <v>leonard.b.buenaflor@accenture.com</v>
      </c>
      <c r="K197" s="47">
        <f t="shared" si="22"/>
        <v>1000</v>
      </c>
      <c r="L197" s="47">
        <f t="shared" si="23"/>
        <v>640</v>
      </c>
      <c r="Z197" s="48" t="s">
        <v>307</v>
      </c>
      <c r="AA197" s="27">
        <v>6</v>
      </c>
      <c r="AB197" s="49" t="s">
        <v>480</v>
      </c>
      <c r="AC197" s="50">
        <v>1200</v>
      </c>
      <c r="AD197" s="50">
        <v>1888</v>
      </c>
      <c r="AE197" s="27" t="s">
        <v>34</v>
      </c>
      <c r="AF197" s="27" t="s">
        <v>35</v>
      </c>
      <c r="AG197" s="49" t="s">
        <v>480</v>
      </c>
      <c r="AH197" s="54" t="s">
        <v>501</v>
      </c>
      <c r="AI197" s="54" t="s">
        <v>481</v>
      </c>
      <c r="AJ197" s="51" t="s">
        <v>725</v>
      </c>
      <c r="AK197" s="52">
        <v>1000</v>
      </c>
      <c r="AL197" s="52">
        <v>640</v>
      </c>
    </row>
    <row r="198" spans="1:38" ht="26.25" x14ac:dyDescent="0.25">
      <c r="A198" s="23" t="s">
        <v>387</v>
      </c>
      <c r="B198">
        <v>6</v>
      </c>
      <c r="C198" s="44" t="str">
        <f t="shared" si="24"/>
        <v/>
      </c>
      <c r="D198" s="45">
        <f t="shared" si="25"/>
        <v>1200</v>
      </c>
      <c r="E198" s="45">
        <f t="shared" si="20"/>
        <v>1888</v>
      </c>
      <c r="F198" t="str">
        <f t="shared" si="26"/>
        <v>ID</v>
      </c>
      <c r="G198" t="str">
        <f t="shared" si="27"/>
        <v>04_TRADE AND TRANSFER ASSETS 2</v>
      </c>
      <c r="H198" s="44" t="str">
        <f t="shared" si="28"/>
        <v/>
      </c>
      <c r="I198" t="str">
        <f t="shared" si="29"/>
        <v>RESIGNED</v>
      </c>
      <c r="J198" s="46" t="str">
        <f t="shared" si="21"/>
        <v>jo-ann.c.sevilla@accenture.com</v>
      </c>
      <c r="K198" s="47">
        <f t="shared" si="22"/>
        <v>1000</v>
      </c>
      <c r="L198" s="47">
        <f t="shared" si="23"/>
        <v>640</v>
      </c>
      <c r="Z198" s="48" t="s">
        <v>199</v>
      </c>
      <c r="AA198" s="27">
        <v>6</v>
      </c>
      <c r="AB198" s="49" t="s">
        <v>480</v>
      </c>
      <c r="AC198" s="50">
        <v>1200</v>
      </c>
      <c r="AD198" s="50">
        <v>1888</v>
      </c>
      <c r="AE198" s="27" t="s">
        <v>34</v>
      </c>
      <c r="AF198" s="27" t="s">
        <v>35</v>
      </c>
      <c r="AG198" s="49" t="s">
        <v>480</v>
      </c>
      <c r="AH198" s="54" t="s">
        <v>501</v>
      </c>
      <c r="AI198" s="54" t="s">
        <v>481</v>
      </c>
      <c r="AJ198" s="51" t="s">
        <v>726</v>
      </c>
      <c r="AK198" s="52">
        <v>1000</v>
      </c>
      <c r="AL198" s="52">
        <v>640</v>
      </c>
    </row>
    <row r="199" spans="1:38" ht="26.25" x14ac:dyDescent="0.25">
      <c r="A199" s="23" t="s">
        <v>104</v>
      </c>
      <c r="B199">
        <v>6</v>
      </c>
      <c r="C199" s="44" t="str">
        <f t="shared" si="24"/>
        <v/>
      </c>
      <c r="D199" s="45">
        <f t="shared" si="25"/>
        <v>1200</v>
      </c>
      <c r="E199" s="45">
        <f t="shared" si="20"/>
        <v>1888</v>
      </c>
      <c r="F199" t="str">
        <f t="shared" si="26"/>
        <v>IT PMO</v>
      </c>
      <c r="G199" t="str">
        <f t="shared" si="27"/>
        <v>COE INITIATIVE MANAGEMENT</v>
      </c>
      <c r="H199" s="44" t="str">
        <f t="shared" si="28"/>
        <v/>
      </c>
      <c r="I199" t="str">
        <f t="shared" si="29"/>
        <v>OK</v>
      </c>
      <c r="J199" s="46" t="str">
        <f t="shared" si="21"/>
        <v>leopoldo.d.naluz.jr@accenture.com</v>
      </c>
      <c r="K199" s="47">
        <f t="shared" si="22"/>
        <v>1000</v>
      </c>
      <c r="L199" s="47">
        <f t="shared" si="23"/>
        <v>640</v>
      </c>
      <c r="Z199" s="48" t="s">
        <v>237</v>
      </c>
      <c r="AA199" s="27">
        <v>6</v>
      </c>
      <c r="AB199" s="49" t="s">
        <v>480</v>
      </c>
      <c r="AC199" s="50">
        <v>1200</v>
      </c>
      <c r="AD199" s="50">
        <v>1888</v>
      </c>
      <c r="AE199" s="27" t="s">
        <v>34</v>
      </c>
      <c r="AF199" s="27" t="s">
        <v>35</v>
      </c>
      <c r="AG199" s="49" t="s">
        <v>480</v>
      </c>
      <c r="AH199" s="54" t="s">
        <v>501</v>
      </c>
      <c r="AI199" s="54" t="s">
        <v>481</v>
      </c>
      <c r="AJ199" s="51" t="s">
        <v>727</v>
      </c>
      <c r="AK199" s="52">
        <v>1000</v>
      </c>
      <c r="AL199" s="52">
        <v>640</v>
      </c>
    </row>
    <row r="200" spans="1:38" x14ac:dyDescent="0.25">
      <c r="A200" s="23" t="s">
        <v>429</v>
      </c>
      <c r="B200" s="53">
        <v>6</v>
      </c>
      <c r="C200" s="44" t="str">
        <f t="shared" si="24"/>
        <v/>
      </c>
      <c r="D200" s="45">
        <f t="shared" si="25"/>
        <v>1200</v>
      </c>
      <c r="E200" s="45">
        <f t="shared" ref="E200:E263" si="30">IF(C200="",IF(AND(B200&lt;9,B200&gt;5),1888,IF(AND(B200&lt;12,B200&gt;8),2832,IF(AND(B200&lt;15,B200&gt;11),3776,IF(AND(B200&lt;18,B200&gt;14),4720,IF(AND(B200&lt;21,B200&gt;17),5664,IF(B200&gt;20,6608,0)))))),0)</f>
        <v>1888</v>
      </c>
      <c r="F200" t="str">
        <f t="shared" si="26"/>
        <v>ID</v>
      </c>
      <c r="G200" t="str">
        <f t="shared" si="27"/>
        <v>05_PAY &amp; MANAGE LIQUIDITY</v>
      </c>
      <c r="H200" s="44" t="str">
        <f t="shared" si="28"/>
        <v/>
      </c>
      <c r="I200" t="str">
        <f t="shared" si="29"/>
        <v>6 RTO</v>
      </c>
      <c r="J200" s="46" t="str">
        <f t="shared" ref="J200:J263" si="31">CONCATENATE(A200,"@accenture.com")</f>
        <v>karl.m.a.violanda@accenture.com</v>
      </c>
      <c r="K200" s="47">
        <f t="shared" ref="K200:K263" si="32">IF(H200="Yes","to award later",IF(E200=1888,1000,IF(E200=3776,2000,IF(E200=2832,"500+1000",IF(E200=6608,"500+5000",IF(E200=5664,3000,IF(E200=4720,"500+2000",0)))))))</f>
        <v>1000</v>
      </c>
      <c r="L200" s="47">
        <f t="shared" ref="L200:L263" si="33">IF(H200="Yes","to award later",IF(E200=1888,640,IF(E200=3776,1280,IF(E200=2832,"320+640",IF(E200=6608,"320+3200",IF(E200=5664,1920,IF(E200=4720,"320+1280",0)))))))</f>
        <v>640</v>
      </c>
      <c r="Z200" s="48" t="s">
        <v>241</v>
      </c>
      <c r="AA200" s="27">
        <v>6</v>
      </c>
      <c r="AB200" s="49" t="s">
        <v>480</v>
      </c>
      <c r="AC200" s="50">
        <v>1200</v>
      </c>
      <c r="AD200" s="50">
        <v>1888</v>
      </c>
      <c r="AE200" s="27" t="s">
        <v>34</v>
      </c>
      <c r="AF200" s="27" t="s">
        <v>70</v>
      </c>
      <c r="AG200" s="49" t="s">
        <v>480</v>
      </c>
      <c r="AH200" s="27" t="s">
        <v>617</v>
      </c>
      <c r="AI200" s="54" t="s">
        <v>541</v>
      </c>
      <c r="AJ200" s="51" t="s">
        <v>728</v>
      </c>
      <c r="AK200" s="52">
        <v>1000</v>
      </c>
      <c r="AL200" s="52">
        <v>640</v>
      </c>
    </row>
    <row r="201" spans="1:38" x14ac:dyDescent="0.25">
      <c r="A201" s="23" t="s">
        <v>358</v>
      </c>
      <c r="B201">
        <v>6</v>
      </c>
      <c r="C201" s="44" t="str">
        <f t="shared" ref="C201:C264" si="34">IFERROR(VLOOKUP(A201,$N$8:$O$34,2,FALSE),"")</f>
        <v/>
      </c>
      <c r="D201" s="45">
        <f t="shared" ref="D201:D264" si="35">IF(B201&gt;3,IF(C201="",200*B201,0),0)</f>
        <v>1200</v>
      </c>
      <c r="E201" s="45">
        <f t="shared" si="30"/>
        <v>1888</v>
      </c>
      <c r="F201" t="str">
        <f t="shared" ref="F201:F264" si="36">VLOOKUP(A201,$Z$8:$AI$380,6,FALSE)</f>
        <v>ID</v>
      </c>
      <c r="G201" t="str">
        <f t="shared" ref="G201:G264" si="37">VLOOKUP(A201,$Z$8:$AI$380,7,FALSE)</f>
        <v>01_BE A CLIENT OF UBS</v>
      </c>
      <c r="H201" s="44" t="str">
        <f t="shared" ref="H201:H264" si="38">IFERROR(VLOOKUP(A201,$Q$8:$S$34,3,FALSE),"")</f>
        <v>Yes</v>
      </c>
      <c r="I201" t="str">
        <f t="shared" ref="I201:I264" si="39">VLOOKUP(A201,$Z$8:$AI$380,10,FALSE)</f>
        <v>OK</v>
      </c>
      <c r="J201" s="46" t="str">
        <f t="shared" si="31"/>
        <v>reigner.llorente@accenture.com</v>
      </c>
      <c r="K201" s="47" t="str">
        <f t="shared" si="32"/>
        <v>to award later</v>
      </c>
      <c r="L201" s="47" t="str">
        <f t="shared" si="33"/>
        <v>to award later</v>
      </c>
      <c r="Z201" s="48" t="s">
        <v>357</v>
      </c>
      <c r="AA201" s="27">
        <v>6</v>
      </c>
      <c r="AB201" s="49" t="s">
        <v>480</v>
      </c>
      <c r="AC201" s="50">
        <v>1200</v>
      </c>
      <c r="AD201" s="50">
        <v>1888</v>
      </c>
      <c r="AE201" s="27" t="s">
        <v>37</v>
      </c>
      <c r="AF201" s="27" t="s">
        <v>151</v>
      </c>
      <c r="AG201" s="49" t="s">
        <v>480</v>
      </c>
      <c r="AH201" s="27" t="s">
        <v>545</v>
      </c>
      <c r="AI201" s="54" t="s">
        <v>481</v>
      </c>
      <c r="AJ201" s="51" t="s">
        <v>729</v>
      </c>
      <c r="AK201" s="52">
        <v>1000</v>
      </c>
      <c r="AL201" s="52">
        <v>640</v>
      </c>
    </row>
    <row r="202" spans="1:38" x14ac:dyDescent="0.25">
      <c r="A202" s="23" t="s">
        <v>144</v>
      </c>
      <c r="B202">
        <v>6</v>
      </c>
      <c r="C202" s="44" t="str">
        <f t="shared" si="34"/>
        <v/>
      </c>
      <c r="D202" s="45">
        <f t="shared" si="35"/>
        <v>1200</v>
      </c>
      <c r="E202" s="45">
        <f t="shared" si="30"/>
        <v>1888</v>
      </c>
      <c r="F202" t="str">
        <f t="shared" si="36"/>
        <v>ID</v>
      </c>
      <c r="G202" t="str">
        <f t="shared" si="37"/>
        <v>12_ANALYTICS &amp; SALES PLATFORM</v>
      </c>
      <c r="H202" s="44" t="str">
        <f t="shared" si="38"/>
        <v/>
      </c>
      <c r="I202" t="str">
        <f t="shared" si="39"/>
        <v>OK</v>
      </c>
      <c r="J202" s="46" t="str">
        <f t="shared" si="31"/>
        <v>mari.n.g.ilicito@accenture.com</v>
      </c>
      <c r="K202" s="47">
        <f t="shared" si="32"/>
        <v>1000</v>
      </c>
      <c r="L202" s="47">
        <f t="shared" si="33"/>
        <v>640</v>
      </c>
      <c r="Z202" s="48" t="s">
        <v>120</v>
      </c>
      <c r="AA202" s="27">
        <v>6</v>
      </c>
      <c r="AB202" s="49" t="s">
        <v>480</v>
      </c>
      <c r="AC202" s="50">
        <v>1200</v>
      </c>
      <c r="AD202" s="50">
        <v>1888</v>
      </c>
      <c r="AE202" s="27" t="s">
        <v>34</v>
      </c>
      <c r="AF202" s="27" t="s">
        <v>57</v>
      </c>
      <c r="AG202" s="49" t="s">
        <v>480</v>
      </c>
      <c r="AH202" s="27" t="s">
        <v>481</v>
      </c>
      <c r="AI202" s="54" t="s">
        <v>481</v>
      </c>
      <c r="AJ202" s="51" t="s">
        <v>730</v>
      </c>
      <c r="AK202" s="52">
        <v>1000</v>
      </c>
      <c r="AL202" s="52">
        <v>640</v>
      </c>
    </row>
    <row r="203" spans="1:38" x14ac:dyDescent="0.25">
      <c r="A203" s="23" t="s">
        <v>60</v>
      </c>
      <c r="B203">
        <v>6</v>
      </c>
      <c r="C203" s="44" t="str">
        <f t="shared" si="34"/>
        <v>Yes</v>
      </c>
      <c r="D203" s="45">
        <f t="shared" si="35"/>
        <v>0</v>
      </c>
      <c r="E203" s="45">
        <f t="shared" si="30"/>
        <v>0</v>
      </c>
      <c r="F203" t="str">
        <f t="shared" si="36"/>
        <v>ID</v>
      </c>
      <c r="G203" t="str">
        <f t="shared" si="37"/>
        <v>01_BE A CLIENT OF UBS</v>
      </c>
      <c r="H203" s="44" t="str">
        <f t="shared" si="38"/>
        <v/>
      </c>
      <c r="I203" t="str">
        <f t="shared" si="39"/>
        <v>OK</v>
      </c>
      <c r="J203" s="46" t="str">
        <f t="shared" si="31"/>
        <v>charles.rey.l.torres@accenture.com</v>
      </c>
      <c r="K203" s="47">
        <f t="shared" si="32"/>
        <v>0</v>
      </c>
      <c r="L203" s="47">
        <f t="shared" si="33"/>
        <v>0</v>
      </c>
      <c r="Z203" s="48" t="s">
        <v>186</v>
      </c>
      <c r="AA203" s="27">
        <v>6</v>
      </c>
      <c r="AB203" s="49" t="s">
        <v>480</v>
      </c>
      <c r="AC203" s="50">
        <v>1200</v>
      </c>
      <c r="AD203" s="50">
        <v>1888</v>
      </c>
      <c r="AE203" s="27" t="s">
        <v>37</v>
      </c>
      <c r="AF203" s="27" t="s">
        <v>35</v>
      </c>
      <c r="AG203" s="49" t="s">
        <v>480</v>
      </c>
      <c r="AH203" s="27" t="s">
        <v>481</v>
      </c>
      <c r="AI203" s="27" t="s">
        <v>481</v>
      </c>
      <c r="AJ203" s="51" t="s">
        <v>731</v>
      </c>
      <c r="AK203" s="52">
        <v>1000</v>
      </c>
      <c r="AL203" s="52">
        <v>640</v>
      </c>
    </row>
    <row r="204" spans="1:38" x14ac:dyDescent="0.25">
      <c r="A204" s="23" t="s">
        <v>246</v>
      </c>
      <c r="B204">
        <v>6</v>
      </c>
      <c r="C204" s="44" t="str">
        <f t="shared" si="34"/>
        <v/>
      </c>
      <c r="D204" s="45">
        <f t="shared" si="35"/>
        <v>1200</v>
      </c>
      <c r="E204" s="45">
        <f t="shared" si="30"/>
        <v>1888</v>
      </c>
      <c r="F204" t="str">
        <f t="shared" si="36"/>
        <v>FT</v>
      </c>
      <c r="G204" t="str">
        <f t="shared" si="37"/>
        <v>06_OBTAIN &amp; MAINTAIN FINANCING</v>
      </c>
      <c r="H204" s="44" t="str">
        <f t="shared" si="38"/>
        <v/>
      </c>
      <c r="I204" t="str">
        <f t="shared" si="39"/>
        <v>OK</v>
      </c>
      <c r="J204" s="46" t="str">
        <f t="shared" si="31"/>
        <v>bryan.perez@accenture.com</v>
      </c>
      <c r="K204" s="47">
        <f t="shared" si="32"/>
        <v>1000</v>
      </c>
      <c r="L204" s="47">
        <f t="shared" si="33"/>
        <v>640</v>
      </c>
      <c r="Z204" s="48" t="s">
        <v>372</v>
      </c>
      <c r="AA204" s="27">
        <v>6</v>
      </c>
      <c r="AB204" s="49" t="s">
        <v>480</v>
      </c>
      <c r="AC204" s="50">
        <v>1200</v>
      </c>
      <c r="AD204" s="50">
        <v>1888</v>
      </c>
      <c r="AE204" s="27" t="s">
        <v>37</v>
      </c>
      <c r="AF204" s="27" t="s">
        <v>189</v>
      </c>
      <c r="AG204" s="49" t="s">
        <v>480</v>
      </c>
      <c r="AH204" s="27" t="s">
        <v>481</v>
      </c>
      <c r="AI204" s="54" t="s">
        <v>481</v>
      </c>
      <c r="AJ204" s="51" t="s">
        <v>732</v>
      </c>
      <c r="AK204" s="52">
        <v>1000</v>
      </c>
      <c r="AL204" s="52">
        <v>640</v>
      </c>
    </row>
    <row r="205" spans="1:38" x14ac:dyDescent="0.25">
      <c r="A205" s="23" t="s">
        <v>173</v>
      </c>
      <c r="B205" s="53">
        <v>6</v>
      </c>
      <c r="C205" s="44" t="str">
        <f t="shared" si="34"/>
        <v/>
      </c>
      <c r="D205" s="45">
        <f t="shared" si="35"/>
        <v>1200</v>
      </c>
      <c r="E205" s="45">
        <f t="shared" si="30"/>
        <v>1888</v>
      </c>
      <c r="F205" t="str">
        <f t="shared" si="36"/>
        <v>ID</v>
      </c>
      <c r="G205" t="str">
        <f t="shared" si="37"/>
        <v>04_TRADE AND TRANSFER ASSETS 2</v>
      </c>
      <c r="H205" s="44" t="str">
        <f t="shared" si="38"/>
        <v/>
      </c>
      <c r="I205" t="str">
        <f t="shared" si="39"/>
        <v>6 RTO</v>
      </c>
      <c r="J205" s="46" t="str">
        <f t="shared" si="31"/>
        <v>richard.l.madarang@accenture.com</v>
      </c>
      <c r="K205" s="47">
        <f t="shared" si="32"/>
        <v>1000</v>
      </c>
      <c r="L205" s="47">
        <f t="shared" si="33"/>
        <v>640</v>
      </c>
      <c r="Z205" s="48" t="s">
        <v>362</v>
      </c>
      <c r="AA205" s="27">
        <v>6</v>
      </c>
      <c r="AB205" s="49" t="s">
        <v>480</v>
      </c>
      <c r="AC205" s="50">
        <v>1200</v>
      </c>
      <c r="AD205" s="50">
        <v>1888</v>
      </c>
      <c r="AE205" s="27" t="s">
        <v>37</v>
      </c>
      <c r="AF205" s="27" t="s">
        <v>64</v>
      </c>
      <c r="AG205" s="49" t="s">
        <v>478</v>
      </c>
      <c r="AH205" s="27" t="s">
        <v>481</v>
      </c>
      <c r="AI205" s="54" t="s">
        <v>481</v>
      </c>
      <c r="AJ205" s="51" t="s">
        <v>733</v>
      </c>
      <c r="AK205" s="52" t="s">
        <v>584</v>
      </c>
      <c r="AL205" s="52" t="s">
        <v>584</v>
      </c>
    </row>
    <row r="206" spans="1:38" x14ac:dyDescent="0.25">
      <c r="A206" s="23" t="s">
        <v>132</v>
      </c>
      <c r="B206">
        <v>6</v>
      </c>
      <c r="C206" s="44" t="str">
        <f t="shared" si="34"/>
        <v/>
      </c>
      <c r="D206" s="45">
        <f t="shared" si="35"/>
        <v>1200</v>
      </c>
      <c r="E206" s="45">
        <f t="shared" si="30"/>
        <v>1888</v>
      </c>
      <c r="F206" t="str">
        <f t="shared" si="36"/>
        <v>ID</v>
      </c>
      <c r="G206" t="str">
        <f t="shared" si="37"/>
        <v>01_BE A CLIENT OF UBS</v>
      </c>
      <c r="H206" s="44" t="str">
        <f t="shared" si="38"/>
        <v/>
      </c>
      <c r="I206" t="str">
        <f t="shared" si="39"/>
        <v>OK</v>
      </c>
      <c r="J206" s="46" t="str">
        <f t="shared" si="31"/>
        <v>carla.b.balean@accenture.com</v>
      </c>
      <c r="K206" s="47">
        <f t="shared" si="32"/>
        <v>1000</v>
      </c>
      <c r="L206" s="47">
        <f t="shared" si="33"/>
        <v>640</v>
      </c>
      <c r="Z206" s="48" t="s">
        <v>317</v>
      </c>
      <c r="AA206" s="27">
        <v>6</v>
      </c>
      <c r="AB206" s="49" t="s">
        <v>480</v>
      </c>
      <c r="AC206" s="50">
        <v>1200</v>
      </c>
      <c r="AD206" s="50">
        <v>1888</v>
      </c>
      <c r="AE206" s="27" t="s">
        <v>34</v>
      </c>
      <c r="AF206" s="27" t="s">
        <v>138</v>
      </c>
      <c r="AG206" s="49" t="s">
        <v>480</v>
      </c>
      <c r="AH206" s="27" t="s">
        <v>545</v>
      </c>
      <c r="AI206" s="54" t="s">
        <v>481</v>
      </c>
      <c r="AJ206" s="51" t="s">
        <v>734</v>
      </c>
      <c r="AK206" s="52">
        <v>1000</v>
      </c>
      <c r="AL206" s="52">
        <v>640</v>
      </c>
    </row>
    <row r="207" spans="1:38" ht="26.25" x14ac:dyDescent="0.25">
      <c r="A207" s="23" t="s">
        <v>322</v>
      </c>
      <c r="B207">
        <v>6</v>
      </c>
      <c r="C207" s="44" t="str">
        <f t="shared" si="34"/>
        <v/>
      </c>
      <c r="D207" s="45">
        <f t="shared" si="35"/>
        <v>1200</v>
      </c>
      <c r="E207" s="45">
        <f t="shared" si="30"/>
        <v>1888</v>
      </c>
      <c r="F207" t="str">
        <f t="shared" si="36"/>
        <v>ID</v>
      </c>
      <c r="G207" t="str">
        <f t="shared" si="37"/>
        <v>01_BE A CLIENT OF UBS</v>
      </c>
      <c r="H207" s="44" t="str">
        <f t="shared" si="38"/>
        <v/>
      </c>
      <c r="I207" t="str">
        <f t="shared" si="39"/>
        <v>OK</v>
      </c>
      <c r="J207" s="46" t="str">
        <f t="shared" si="31"/>
        <v>lourdes.g.t.celi@accenture.com</v>
      </c>
      <c r="K207" s="47">
        <f t="shared" si="32"/>
        <v>1000</v>
      </c>
      <c r="L207" s="47">
        <f t="shared" si="33"/>
        <v>640</v>
      </c>
      <c r="Z207" s="48" t="s">
        <v>60</v>
      </c>
      <c r="AA207" s="27">
        <v>6</v>
      </c>
      <c r="AB207" s="49" t="s">
        <v>478</v>
      </c>
      <c r="AC207" s="50">
        <v>0</v>
      </c>
      <c r="AD207" s="50">
        <v>0</v>
      </c>
      <c r="AE207" s="27" t="s">
        <v>34</v>
      </c>
      <c r="AF207" s="27" t="s">
        <v>35</v>
      </c>
      <c r="AG207" s="49" t="s">
        <v>480</v>
      </c>
      <c r="AH207" s="54" t="s">
        <v>501</v>
      </c>
      <c r="AI207" s="54" t="s">
        <v>481</v>
      </c>
      <c r="AJ207" s="51" t="s">
        <v>735</v>
      </c>
      <c r="AK207" s="52">
        <v>0</v>
      </c>
      <c r="AL207" s="52">
        <v>0</v>
      </c>
    </row>
    <row r="208" spans="1:38" ht="26.25" x14ac:dyDescent="0.25">
      <c r="A208" s="23" t="s">
        <v>339</v>
      </c>
      <c r="B208">
        <v>6</v>
      </c>
      <c r="C208" s="44" t="str">
        <f t="shared" si="34"/>
        <v/>
      </c>
      <c r="D208" s="45">
        <f t="shared" si="35"/>
        <v>1200</v>
      </c>
      <c r="E208" s="45">
        <f t="shared" si="30"/>
        <v>1888</v>
      </c>
      <c r="F208" t="str">
        <f t="shared" si="36"/>
        <v>IT PMO</v>
      </c>
      <c r="G208" t="str">
        <f t="shared" si="37"/>
        <v>COE INITIATIVE MANAGEMENT</v>
      </c>
      <c r="H208" s="44" t="str">
        <f t="shared" si="38"/>
        <v/>
      </c>
      <c r="I208" t="str">
        <f t="shared" si="39"/>
        <v>OK</v>
      </c>
      <c r="J208" s="46" t="str">
        <f t="shared" si="31"/>
        <v>f.buenaventura@accenture.com</v>
      </c>
      <c r="K208" s="47">
        <f t="shared" si="32"/>
        <v>1000</v>
      </c>
      <c r="L208" s="47">
        <f t="shared" si="33"/>
        <v>640</v>
      </c>
      <c r="Z208" s="48" t="s">
        <v>319</v>
      </c>
      <c r="AA208" s="27">
        <v>6</v>
      </c>
      <c r="AB208" s="49" t="s">
        <v>480</v>
      </c>
      <c r="AC208" s="50">
        <v>1200</v>
      </c>
      <c r="AD208" s="50">
        <v>1888</v>
      </c>
      <c r="AE208" s="27" t="s">
        <v>34</v>
      </c>
      <c r="AF208" s="27" t="s">
        <v>35</v>
      </c>
      <c r="AG208" s="49" t="s">
        <v>480</v>
      </c>
      <c r="AH208" s="54" t="s">
        <v>501</v>
      </c>
      <c r="AI208" s="54" t="s">
        <v>481</v>
      </c>
      <c r="AJ208" s="51" t="s">
        <v>736</v>
      </c>
      <c r="AK208" s="52">
        <v>1000</v>
      </c>
      <c r="AL208" s="52">
        <v>640</v>
      </c>
    </row>
    <row r="209" spans="1:38" ht="26.25" x14ac:dyDescent="0.25">
      <c r="A209" s="23" t="s">
        <v>294</v>
      </c>
      <c r="B209">
        <v>6</v>
      </c>
      <c r="C209" s="44" t="str">
        <f t="shared" si="34"/>
        <v/>
      </c>
      <c r="D209" s="45">
        <f t="shared" si="35"/>
        <v>1200</v>
      </c>
      <c r="E209" s="45">
        <f t="shared" si="30"/>
        <v>1888</v>
      </c>
      <c r="F209" t="str">
        <f t="shared" si="36"/>
        <v>ID</v>
      </c>
      <c r="G209" t="str">
        <f t="shared" si="37"/>
        <v>01_BE A CLIENT OF UBS</v>
      </c>
      <c r="H209" s="44" t="str">
        <f t="shared" si="38"/>
        <v/>
      </c>
      <c r="I209" t="str">
        <f t="shared" si="39"/>
        <v>OK</v>
      </c>
      <c r="J209" s="46" t="str">
        <f t="shared" si="31"/>
        <v>robin.pagubayan@accenture.com</v>
      </c>
      <c r="K209" s="47">
        <f t="shared" si="32"/>
        <v>1000</v>
      </c>
      <c r="L209" s="47">
        <f t="shared" si="33"/>
        <v>640</v>
      </c>
      <c r="Z209" s="48" t="s">
        <v>358</v>
      </c>
      <c r="AA209" s="27">
        <v>6</v>
      </c>
      <c r="AB209" s="49" t="s">
        <v>480</v>
      </c>
      <c r="AC209" s="50">
        <v>1200</v>
      </c>
      <c r="AD209" s="50">
        <v>1888</v>
      </c>
      <c r="AE209" s="27" t="s">
        <v>34</v>
      </c>
      <c r="AF209" s="27" t="s">
        <v>35</v>
      </c>
      <c r="AG209" s="49" t="s">
        <v>478</v>
      </c>
      <c r="AH209" s="54" t="s">
        <v>501</v>
      </c>
      <c r="AI209" s="54" t="s">
        <v>481</v>
      </c>
      <c r="AJ209" s="51" t="s">
        <v>737</v>
      </c>
      <c r="AK209" s="52" t="s">
        <v>584</v>
      </c>
      <c r="AL209" s="52" t="s">
        <v>584</v>
      </c>
    </row>
    <row r="210" spans="1:38" ht="26.25" x14ac:dyDescent="0.25">
      <c r="A210" s="23" t="s">
        <v>190</v>
      </c>
      <c r="B210">
        <v>6</v>
      </c>
      <c r="C210" s="44" t="str">
        <f t="shared" si="34"/>
        <v/>
      </c>
      <c r="D210" s="45">
        <f t="shared" si="35"/>
        <v>1200</v>
      </c>
      <c r="E210" s="45">
        <f t="shared" si="30"/>
        <v>1888</v>
      </c>
      <c r="F210" t="str">
        <f t="shared" si="36"/>
        <v>ID</v>
      </c>
      <c r="G210" t="str">
        <f t="shared" si="37"/>
        <v>01_BE A CLIENT OF UBS</v>
      </c>
      <c r="H210" s="44" t="str">
        <f t="shared" si="38"/>
        <v/>
      </c>
      <c r="I210" t="str">
        <f t="shared" si="39"/>
        <v>OK</v>
      </c>
      <c r="J210" s="46" t="str">
        <f t="shared" si="31"/>
        <v>angelo.j.fernandez@accenture.com</v>
      </c>
      <c r="K210" s="47">
        <f t="shared" si="32"/>
        <v>1000</v>
      </c>
      <c r="L210" s="47">
        <f t="shared" si="33"/>
        <v>640</v>
      </c>
      <c r="Z210" s="48" t="s">
        <v>353</v>
      </c>
      <c r="AA210" s="27">
        <v>6</v>
      </c>
      <c r="AB210" s="49" t="s">
        <v>480</v>
      </c>
      <c r="AC210" s="50">
        <v>1200</v>
      </c>
      <c r="AD210" s="50">
        <v>1888</v>
      </c>
      <c r="AE210" s="27" t="s">
        <v>34</v>
      </c>
      <c r="AF210" s="27" t="s">
        <v>35</v>
      </c>
      <c r="AG210" s="49" t="s">
        <v>480</v>
      </c>
      <c r="AH210" s="54" t="s">
        <v>501</v>
      </c>
      <c r="AI210" s="54" t="s">
        <v>481</v>
      </c>
      <c r="AJ210" s="51" t="s">
        <v>738</v>
      </c>
      <c r="AK210" s="52">
        <v>1000</v>
      </c>
      <c r="AL210" s="52">
        <v>640</v>
      </c>
    </row>
    <row r="211" spans="1:38" x14ac:dyDescent="0.25">
      <c r="A211" s="23" t="s">
        <v>382</v>
      </c>
      <c r="B211">
        <v>6</v>
      </c>
      <c r="C211" s="44" t="str">
        <f t="shared" si="34"/>
        <v/>
      </c>
      <c r="D211" s="45">
        <f t="shared" si="35"/>
        <v>1200</v>
      </c>
      <c r="E211" s="45">
        <f t="shared" si="30"/>
        <v>1888</v>
      </c>
      <c r="F211" t="str">
        <f t="shared" si="36"/>
        <v>ID</v>
      </c>
      <c r="G211" t="str">
        <f t="shared" si="37"/>
        <v>12_ANALYTICS &amp; SALES PLATFORM</v>
      </c>
      <c r="H211" s="44" t="str">
        <f t="shared" si="38"/>
        <v/>
      </c>
      <c r="I211" t="str">
        <f t="shared" si="39"/>
        <v>OK</v>
      </c>
      <c r="J211" s="46" t="str">
        <f t="shared" si="31"/>
        <v>daryll.g.basto@accenture.com</v>
      </c>
      <c r="K211" s="47">
        <f t="shared" si="32"/>
        <v>1000</v>
      </c>
      <c r="L211" s="47">
        <f t="shared" si="33"/>
        <v>640</v>
      </c>
      <c r="Z211" s="48" t="s">
        <v>121</v>
      </c>
      <c r="AA211" s="27">
        <v>6</v>
      </c>
      <c r="AB211" s="49" t="s">
        <v>480</v>
      </c>
      <c r="AC211" s="50">
        <v>1200</v>
      </c>
      <c r="AD211" s="50">
        <v>1888</v>
      </c>
      <c r="AE211" s="27" t="s">
        <v>34</v>
      </c>
      <c r="AF211" s="27" t="s">
        <v>64</v>
      </c>
      <c r="AG211" s="49" t="s">
        <v>480</v>
      </c>
      <c r="AH211" s="27" t="s">
        <v>481</v>
      </c>
      <c r="AI211" s="54" t="s">
        <v>481</v>
      </c>
      <c r="AJ211" s="51" t="s">
        <v>739</v>
      </c>
      <c r="AK211" s="52">
        <v>1000</v>
      </c>
      <c r="AL211" s="52">
        <v>640</v>
      </c>
    </row>
    <row r="212" spans="1:38" x14ac:dyDescent="0.25">
      <c r="A212" s="23" t="s">
        <v>421</v>
      </c>
      <c r="B212">
        <v>6</v>
      </c>
      <c r="C212" s="44" t="str">
        <f t="shared" si="34"/>
        <v/>
      </c>
      <c r="D212" s="45">
        <f t="shared" si="35"/>
        <v>1200</v>
      </c>
      <c r="E212" s="45">
        <f t="shared" si="30"/>
        <v>1888</v>
      </c>
      <c r="F212" t="str">
        <f t="shared" si="36"/>
        <v>ID</v>
      </c>
      <c r="G212" t="str">
        <f t="shared" si="37"/>
        <v>01_BE A CLIENT OF UBS</v>
      </c>
      <c r="H212" s="44" t="str">
        <f t="shared" si="38"/>
        <v/>
      </c>
      <c r="I212" t="str">
        <f t="shared" si="39"/>
        <v>OK</v>
      </c>
      <c r="J212" s="46" t="str">
        <f t="shared" si="31"/>
        <v>lynzyl.l.ibasco@accenture.com</v>
      </c>
      <c r="K212" s="47">
        <f t="shared" si="32"/>
        <v>1000</v>
      </c>
      <c r="L212" s="47">
        <f t="shared" si="33"/>
        <v>640</v>
      </c>
      <c r="Z212" s="48" t="s">
        <v>104</v>
      </c>
      <c r="AA212" s="27">
        <v>6</v>
      </c>
      <c r="AB212" s="49" t="s">
        <v>480</v>
      </c>
      <c r="AC212" s="50">
        <v>1200</v>
      </c>
      <c r="AD212" s="50">
        <v>1888</v>
      </c>
      <c r="AE212" s="27" t="s">
        <v>67</v>
      </c>
      <c r="AF212" s="27" t="s">
        <v>68</v>
      </c>
      <c r="AG212" s="49" t="s">
        <v>480</v>
      </c>
      <c r="AH212" s="27" t="s">
        <v>495</v>
      </c>
      <c r="AI212" s="54" t="s">
        <v>481</v>
      </c>
      <c r="AJ212" s="51" t="s">
        <v>740</v>
      </c>
      <c r="AK212" s="52">
        <v>1000</v>
      </c>
      <c r="AL212" s="52">
        <v>640</v>
      </c>
    </row>
    <row r="213" spans="1:38" ht="26.25" x14ac:dyDescent="0.25">
      <c r="A213" s="23" t="s">
        <v>289</v>
      </c>
      <c r="B213">
        <v>6</v>
      </c>
      <c r="C213" s="44" t="str">
        <f t="shared" si="34"/>
        <v/>
      </c>
      <c r="D213" s="45">
        <f t="shared" si="35"/>
        <v>1200</v>
      </c>
      <c r="E213" s="45">
        <f t="shared" si="30"/>
        <v>1888</v>
      </c>
      <c r="F213" t="str">
        <f t="shared" si="36"/>
        <v>IT PMO</v>
      </c>
      <c r="G213" t="str">
        <f t="shared" si="37"/>
        <v>COE INITIATIVE MANAGEMENT</v>
      </c>
      <c r="H213" s="44" t="str">
        <f t="shared" si="38"/>
        <v/>
      </c>
      <c r="I213" t="str">
        <f t="shared" si="39"/>
        <v>OK</v>
      </c>
      <c r="J213" s="46" t="str">
        <f t="shared" si="31"/>
        <v>aileen.c.quendangan@accenture.com</v>
      </c>
      <c r="K213" s="47">
        <f t="shared" si="32"/>
        <v>1000</v>
      </c>
      <c r="L213" s="47">
        <f t="shared" si="33"/>
        <v>640</v>
      </c>
      <c r="Z213" s="48" t="s">
        <v>266</v>
      </c>
      <c r="AA213" s="27">
        <v>6</v>
      </c>
      <c r="AB213" s="49" t="s">
        <v>480</v>
      </c>
      <c r="AC213" s="50">
        <v>1200</v>
      </c>
      <c r="AD213" s="50">
        <v>1888</v>
      </c>
      <c r="AE213" s="27" t="s">
        <v>34</v>
      </c>
      <c r="AF213" s="27" t="s">
        <v>35</v>
      </c>
      <c r="AG213" s="49" t="s">
        <v>480</v>
      </c>
      <c r="AH213" s="54" t="s">
        <v>501</v>
      </c>
      <c r="AI213" s="54" t="s">
        <v>481</v>
      </c>
      <c r="AJ213" s="51" t="s">
        <v>741</v>
      </c>
      <c r="AK213" s="52">
        <v>1000</v>
      </c>
      <c r="AL213" s="52">
        <v>640</v>
      </c>
    </row>
    <row r="214" spans="1:38" x14ac:dyDescent="0.25">
      <c r="A214" s="23" t="s">
        <v>194</v>
      </c>
      <c r="B214">
        <v>6</v>
      </c>
      <c r="C214" s="44" t="str">
        <f t="shared" si="34"/>
        <v/>
      </c>
      <c r="D214" s="45">
        <f t="shared" si="35"/>
        <v>1200</v>
      </c>
      <c r="E214" s="45">
        <f t="shared" si="30"/>
        <v>1888</v>
      </c>
      <c r="F214" t="str">
        <f t="shared" si="36"/>
        <v>IT PMO</v>
      </c>
      <c r="G214" t="str">
        <f t="shared" si="37"/>
        <v>COE INITIATIVE MANAGEMENT</v>
      </c>
      <c r="H214" s="44" t="str">
        <f t="shared" si="38"/>
        <v/>
      </c>
      <c r="I214" t="str">
        <f t="shared" si="39"/>
        <v>OK</v>
      </c>
      <c r="J214" s="46" t="str">
        <f t="shared" si="31"/>
        <v>anna.liza.benito@accenture.com</v>
      </c>
      <c r="K214" s="47">
        <f t="shared" si="32"/>
        <v>1000</v>
      </c>
      <c r="L214" s="47">
        <f t="shared" si="33"/>
        <v>640</v>
      </c>
      <c r="Z214" s="48" t="s">
        <v>265</v>
      </c>
      <c r="AA214" s="27">
        <v>6</v>
      </c>
      <c r="AB214" s="49" t="s">
        <v>480</v>
      </c>
      <c r="AC214" s="50">
        <v>1200</v>
      </c>
      <c r="AD214" s="50">
        <v>1888</v>
      </c>
      <c r="AE214" s="27" t="s">
        <v>34</v>
      </c>
      <c r="AF214" s="27" t="s">
        <v>138</v>
      </c>
      <c r="AG214" s="49" t="s">
        <v>480</v>
      </c>
      <c r="AH214" s="27" t="s">
        <v>545</v>
      </c>
      <c r="AI214" s="54" t="s">
        <v>481</v>
      </c>
      <c r="AJ214" s="51" t="s">
        <v>742</v>
      </c>
      <c r="AK214" s="52">
        <v>1000</v>
      </c>
      <c r="AL214" s="52">
        <v>640</v>
      </c>
    </row>
    <row r="215" spans="1:38" x14ac:dyDescent="0.25">
      <c r="A215" s="23" t="s">
        <v>290</v>
      </c>
      <c r="B215">
        <v>6</v>
      </c>
      <c r="C215" s="44" t="str">
        <f t="shared" si="34"/>
        <v/>
      </c>
      <c r="D215" s="45">
        <f t="shared" si="35"/>
        <v>1200</v>
      </c>
      <c r="E215" s="45">
        <f t="shared" si="30"/>
        <v>1888</v>
      </c>
      <c r="F215" t="str">
        <f t="shared" si="36"/>
        <v>ID</v>
      </c>
      <c r="G215" t="str">
        <f t="shared" si="37"/>
        <v>12_ANALYTICS &amp; SALES PLATFORM</v>
      </c>
      <c r="H215" s="44" t="str">
        <f t="shared" si="38"/>
        <v/>
      </c>
      <c r="I215" t="str">
        <f t="shared" si="39"/>
        <v>OK</v>
      </c>
      <c r="J215" s="46" t="str">
        <f t="shared" si="31"/>
        <v>andrew.a.sandoval@accenture.com</v>
      </c>
      <c r="K215" s="47">
        <f t="shared" si="32"/>
        <v>1000</v>
      </c>
      <c r="L215" s="47">
        <f t="shared" si="33"/>
        <v>640</v>
      </c>
      <c r="Z215" s="48" t="s">
        <v>156</v>
      </c>
      <c r="AA215" s="27">
        <v>6</v>
      </c>
      <c r="AB215" s="49" t="s">
        <v>480</v>
      </c>
      <c r="AC215" s="50">
        <v>1200</v>
      </c>
      <c r="AD215" s="50">
        <v>1888</v>
      </c>
      <c r="AE215" s="27" t="s">
        <v>34</v>
      </c>
      <c r="AF215" s="27" t="s">
        <v>70</v>
      </c>
      <c r="AG215" s="49" t="s">
        <v>480</v>
      </c>
      <c r="AH215" s="27" t="s">
        <v>677</v>
      </c>
      <c r="AI215" s="54" t="s">
        <v>593</v>
      </c>
      <c r="AJ215" s="51" t="s">
        <v>743</v>
      </c>
      <c r="AK215" s="52">
        <v>1000</v>
      </c>
      <c r="AL215" s="52">
        <v>640</v>
      </c>
    </row>
    <row r="216" spans="1:38" x14ac:dyDescent="0.25">
      <c r="A216" s="23" t="s">
        <v>326</v>
      </c>
      <c r="B216">
        <v>6</v>
      </c>
      <c r="C216" s="44" t="str">
        <f t="shared" si="34"/>
        <v/>
      </c>
      <c r="D216" s="45">
        <f t="shared" si="35"/>
        <v>1200</v>
      </c>
      <c r="E216" s="45">
        <f t="shared" si="30"/>
        <v>1888</v>
      </c>
      <c r="F216" t="str">
        <f t="shared" si="36"/>
        <v>FT</v>
      </c>
      <c r="G216" t="str">
        <f t="shared" si="37"/>
        <v>17_CLIENT DOCUMENT &amp; RECORDS MGMT</v>
      </c>
      <c r="H216" s="44" t="str">
        <f t="shared" si="38"/>
        <v/>
      </c>
      <c r="I216" t="str">
        <f t="shared" si="39"/>
        <v>OK</v>
      </c>
      <c r="J216" s="46" t="str">
        <f t="shared" si="31"/>
        <v>bernardine.j.sanchez@accenture.com</v>
      </c>
      <c r="K216" s="47">
        <f t="shared" si="32"/>
        <v>1000</v>
      </c>
      <c r="L216" s="47">
        <f t="shared" si="33"/>
        <v>640</v>
      </c>
      <c r="Z216" s="48" t="s">
        <v>382</v>
      </c>
      <c r="AA216" s="27">
        <v>6</v>
      </c>
      <c r="AB216" s="49" t="s">
        <v>480</v>
      </c>
      <c r="AC216" s="50">
        <v>1200</v>
      </c>
      <c r="AD216" s="50">
        <v>1888</v>
      </c>
      <c r="AE216" s="27" t="s">
        <v>34</v>
      </c>
      <c r="AF216" s="27" t="s">
        <v>47</v>
      </c>
      <c r="AG216" s="49" t="s">
        <v>480</v>
      </c>
      <c r="AH216" s="27" t="s">
        <v>481</v>
      </c>
      <c r="AI216" s="54" t="s">
        <v>481</v>
      </c>
      <c r="AJ216" s="51" t="s">
        <v>744</v>
      </c>
      <c r="AK216" s="52">
        <v>1000</v>
      </c>
      <c r="AL216" s="52">
        <v>640</v>
      </c>
    </row>
    <row r="217" spans="1:38" ht="26.25" x14ac:dyDescent="0.25">
      <c r="A217" s="23" t="s">
        <v>268</v>
      </c>
      <c r="B217">
        <v>6</v>
      </c>
      <c r="C217" s="44" t="str">
        <f t="shared" si="34"/>
        <v/>
      </c>
      <c r="D217" s="45">
        <f t="shared" si="35"/>
        <v>1200</v>
      </c>
      <c r="E217" s="45">
        <f t="shared" si="30"/>
        <v>1888</v>
      </c>
      <c r="F217" t="str">
        <f t="shared" si="36"/>
        <v>FT</v>
      </c>
      <c r="G217" t="str">
        <f t="shared" si="37"/>
        <v>01_BE A CLIENT OF UBS</v>
      </c>
      <c r="H217" s="44" t="str">
        <f t="shared" si="38"/>
        <v/>
      </c>
      <c r="I217" t="str">
        <f t="shared" si="39"/>
        <v>OK</v>
      </c>
      <c r="J217" s="46" t="str">
        <f t="shared" si="31"/>
        <v>luis.xander.f.talag@accenture.com</v>
      </c>
      <c r="K217" s="47">
        <f t="shared" si="32"/>
        <v>1000</v>
      </c>
      <c r="L217" s="47">
        <f t="shared" si="33"/>
        <v>640</v>
      </c>
      <c r="Z217" s="48" t="s">
        <v>294</v>
      </c>
      <c r="AA217" s="27">
        <v>6</v>
      </c>
      <c r="AB217" s="49" t="s">
        <v>480</v>
      </c>
      <c r="AC217" s="50">
        <v>1200</v>
      </c>
      <c r="AD217" s="50">
        <v>1888</v>
      </c>
      <c r="AE217" s="27" t="s">
        <v>34</v>
      </c>
      <c r="AF217" s="27" t="s">
        <v>35</v>
      </c>
      <c r="AG217" s="49" t="s">
        <v>480</v>
      </c>
      <c r="AH217" s="54" t="s">
        <v>501</v>
      </c>
      <c r="AI217" s="54" t="s">
        <v>481</v>
      </c>
      <c r="AJ217" s="51" t="s">
        <v>745</v>
      </c>
      <c r="AK217" s="52">
        <v>1000</v>
      </c>
      <c r="AL217" s="52">
        <v>640</v>
      </c>
    </row>
    <row r="218" spans="1:38" ht="26.25" x14ac:dyDescent="0.25">
      <c r="A218" s="23" t="s">
        <v>424</v>
      </c>
      <c r="B218">
        <v>6</v>
      </c>
      <c r="C218" s="44" t="str">
        <f t="shared" si="34"/>
        <v/>
      </c>
      <c r="D218" s="45">
        <f t="shared" si="35"/>
        <v>1200</v>
      </c>
      <c r="E218" s="45">
        <f t="shared" si="30"/>
        <v>1888</v>
      </c>
      <c r="F218" t="str">
        <f t="shared" si="36"/>
        <v>ID</v>
      </c>
      <c r="G218" t="str">
        <f t="shared" si="37"/>
        <v>01_BE A CLIENT OF UBS</v>
      </c>
      <c r="H218" s="44" t="str">
        <f t="shared" si="38"/>
        <v/>
      </c>
      <c r="I218" t="str">
        <f t="shared" si="39"/>
        <v>OK</v>
      </c>
      <c r="J218" s="46" t="str">
        <f t="shared" si="31"/>
        <v>michael.angelo.munoz@accenture.com</v>
      </c>
      <c r="K218" s="47">
        <f t="shared" si="32"/>
        <v>1000</v>
      </c>
      <c r="L218" s="47">
        <f t="shared" si="33"/>
        <v>640</v>
      </c>
      <c r="Z218" s="48" t="s">
        <v>230</v>
      </c>
      <c r="AA218" s="27">
        <v>6</v>
      </c>
      <c r="AB218" s="49" t="s">
        <v>480</v>
      </c>
      <c r="AC218" s="50">
        <v>1200</v>
      </c>
      <c r="AD218" s="50">
        <v>1888</v>
      </c>
      <c r="AE218" s="27" t="s">
        <v>34</v>
      </c>
      <c r="AF218" s="27" t="s">
        <v>35</v>
      </c>
      <c r="AG218" s="49" t="s">
        <v>480</v>
      </c>
      <c r="AH218" s="54" t="s">
        <v>501</v>
      </c>
      <c r="AI218" s="54" t="s">
        <v>481</v>
      </c>
      <c r="AJ218" s="51" t="s">
        <v>746</v>
      </c>
      <c r="AK218" s="52">
        <v>1000</v>
      </c>
      <c r="AL218" s="52">
        <v>640</v>
      </c>
    </row>
    <row r="219" spans="1:38" x14ac:dyDescent="0.25">
      <c r="A219" s="23" t="s">
        <v>323</v>
      </c>
      <c r="B219">
        <v>6</v>
      </c>
      <c r="C219" s="44" t="str">
        <f t="shared" si="34"/>
        <v/>
      </c>
      <c r="D219" s="45">
        <f t="shared" si="35"/>
        <v>1200</v>
      </c>
      <c r="E219" s="45">
        <f t="shared" si="30"/>
        <v>1888</v>
      </c>
      <c r="F219" t="str">
        <f t="shared" si="36"/>
        <v>ID</v>
      </c>
      <c r="G219" t="str">
        <f t="shared" si="37"/>
        <v>01_BE A CLIENT OF UBS</v>
      </c>
      <c r="H219" s="44" t="str">
        <f t="shared" si="38"/>
        <v/>
      </c>
      <c r="I219" t="str">
        <f t="shared" si="39"/>
        <v>OK</v>
      </c>
      <c r="J219" s="46" t="str">
        <f t="shared" si="31"/>
        <v>eruel.s.bermas@accenture.com</v>
      </c>
      <c r="K219" s="47">
        <f t="shared" si="32"/>
        <v>1000</v>
      </c>
      <c r="L219" s="47">
        <f t="shared" si="33"/>
        <v>640</v>
      </c>
      <c r="Z219" s="48" t="s">
        <v>289</v>
      </c>
      <c r="AA219" s="27">
        <v>6</v>
      </c>
      <c r="AB219" s="49" t="s">
        <v>480</v>
      </c>
      <c r="AC219" s="50">
        <v>1200</v>
      </c>
      <c r="AD219" s="50">
        <v>1888</v>
      </c>
      <c r="AE219" s="27" t="s">
        <v>67</v>
      </c>
      <c r="AF219" s="27" t="s">
        <v>68</v>
      </c>
      <c r="AG219" s="49" t="s">
        <v>480</v>
      </c>
      <c r="AH219" s="27" t="s">
        <v>495</v>
      </c>
      <c r="AI219" s="54" t="s">
        <v>481</v>
      </c>
      <c r="AJ219" s="51" t="s">
        <v>747</v>
      </c>
      <c r="AK219" s="52">
        <v>1000</v>
      </c>
      <c r="AL219" s="52">
        <v>640</v>
      </c>
    </row>
    <row r="220" spans="1:38" ht="26.25" x14ac:dyDescent="0.25">
      <c r="A220" s="23" t="s">
        <v>240</v>
      </c>
      <c r="B220">
        <v>6</v>
      </c>
      <c r="C220" s="44" t="str">
        <f t="shared" si="34"/>
        <v/>
      </c>
      <c r="D220" s="45">
        <f t="shared" si="35"/>
        <v>1200</v>
      </c>
      <c r="E220" s="45">
        <f t="shared" si="30"/>
        <v>1888</v>
      </c>
      <c r="F220" t="str">
        <f t="shared" si="36"/>
        <v>ID</v>
      </c>
      <c r="G220" t="str">
        <f t="shared" si="37"/>
        <v>05_PAY &amp; MANAGE LIQUIDITY</v>
      </c>
      <c r="H220" s="44" t="str">
        <f t="shared" si="38"/>
        <v/>
      </c>
      <c r="I220" t="str">
        <f t="shared" si="39"/>
        <v>OK</v>
      </c>
      <c r="J220" s="46" t="str">
        <f t="shared" si="31"/>
        <v>jermin.l.tan.manda@accenture.com</v>
      </c>
      <c r="K220" s="47">
        <f t="shared" si="32"/>
        <v>1000</v>
      </c>
      <c r="L220" s="47">
        <f t="shared" si="33"/>
        <v>640</v>
      </c>
      <c r="Z220" s="48" t="s">
        <v>132</v>
      </c>
      <c r="AA220" s="27">
        <v>6</v>
      </c>
      <c r="AB220" s="49" t="s">
        <v>480</v>
      </c>
      <c r="AC220" s="50">
        <v>1200</v>
      </c>
      <c r="AD220" s="50">
        <v>1888</v>
      </c>
      <c r="AE220" s="27" t="s">
        <v>34</v>
      </c>
      <c r="AF220" s="27" t="s">
        <v>35</v>
      </c>
      <c r="AG220" s="49" t="s">
        <v>480</v>
      </c>
      <c r="AH220" s="54" t="s">
        <v>501</v>
      </c>
      <c r="AI220" s="54" t="s">
        <v>481</v>
      </c>
      <c r="AJ220" s="51" t="s">
        <v>748</v>
      </c>
      <c r="AK220" s="52">
        <v>1000</v>
      </c>
      <c r="AL220" s="52">
        <v>640</v>
      </c>
    </row>
    <row r="221" spans="1:38" x14ac:dyDescent="0.25">
      <c r="A221" s="23" t="s">
        <v>336</v>
      </c>
      <c r="B221">
        <v>6</v>
      </c>
      <c r="C221" s="44" t="str">
        <f t="shared" si="34"/>
        <v/>
      </c>
      <c r="D221" s="45">
        <f t="shared" si="35"/>
        <v>1200</v>
      </c>
      <c r="E221" s="45">
        <f t="shared" si="30"/>
        <v>1888</v>
      </c>
      <c r="F221" t="str">
        <f t="shared" si="36"/>
        <v>FT</v>
      </c>
      <c r="G221" t="str">
        <f t="shared" si="37"/>
        <v>02_PLAN MY WEALTH</v>
      </c>
      <c r="H221" s="44" t="str">
        <f t="shared" si="38"/>
        <v/>
      </c>
      <c r="I221" t="str">
        <f t="shared" si="39"/>
        <v>OK</v>
      </c>
      <c r="J221" s="46" t="str">
        <f t="shared" si="31"/>
        <v>jacquilyn.guanzon@accenture.com</v>
      </c>
      <c r="K221" s="47">
        <f t="shared" si="32"/>
        <v>1000</v>
      </c>
      <c r="L221" s="47">
        <f t="shared" si="33"/>
        <v>640</v>
      </c>
      <c r="Z221" s="48" t="s">
        <v>150</v>
      </c>
      <c r="AA221" s="27">
        <v>6</v>
      </c>
      <c r="AB221" s="49" t="s">
        <v>480</v>
      </c>
      <c r="AC221" s="50">
        <v>1200</v>
      </c>
      <c r="AD221" s="50">
        <v>1888</v>
      </c>
      <c r="AE221" s="27" t="s">
        <v>34</v>
      </c>
      <c r="AF221" s="27" t="s">
        <v>151</v>
      </c>
      <c r="AG221" s="49" t="s">
        <v>480</v>
      </c>
      <c r="AH221" s="27" t="s">
        <v>545</v>
      </c>
      <c r="AI221" s="54" t="s">
        <v>481</v>
      </c>
      <c r="AJ221" s="51" t="s">
        <v>749</v>
      </c>
      <c r="AK221" s="52">
        <v>1000</v>
      </c>
      <c r="AL221" s="52">
        <v>640</v>
      </c>
    </row>
    <row r="222" spans="1:38" x14ac:dyDescent="0.25">
      <c r="A222" s="23" t="s">
        <v>264</v>
      </c>
      <c r="B222">
        <v>6</v>
      </c>
      <c r="C222" s="44" t="str">
        <f t="shared" si="34"/>
        <v/>
      </c>
      <c r="D222" s="45">
        <f t="shared" si="35"/>
        <v>1200</v>
      </c>
      <c r="E222" s="45">
        <f t="shared" si="30"/>
        <v>1888</v>
      </c>
      <c r="F222" t="str">
        <f t="shared" si="36"/>
        <v>ID</v>
      </c>
      <c r="G222" t="str">
        <f t="shared" si="37"/>
        <v>13_API BANKING AND CLIENT REPORTING</v>
      </c>
      <c r="H222" s="44" t="str">
        <f t="shared" si="38"/>
        <v/>
      </c>
      <c r="I222" t="str">
        <f t="shared" si="39"/>
        <v>OK</v>
      </c>
      <c r="J222" s="46" t="str">
        <f t="shared" si="31"/>
        <v>carmela.p.domaoal@accenture.com</v>
      </c>
      <c r="K222" s="47">
        <f t="shared" si="32"/>
        <v>1000</v>
      </c>
      <c r="L222" s="47">
        <f t="shared" si="33"/>
        <v>640</v>
      </c>
      <c r="Z222" s="48" t="s">
        <v>343</v>
      </c>
      <c r="AA222" s="27">
        <v>6</v>
      </c>
      <c r="AB222" s="49" t="s">
        <v>480</v>
      </c>
      <c r="AC222" s="50">
        <v>1200</v>
      </c>
      <c r="AD222" s="50">
        <v>1888</v>
      </c>
      <c r="AE222" s="27" t="s">
        <v>34</v>
      </c>
      <c r="AF222" s="27" t="s">
        <v>70</v>
      </c>
      <c r="AG222" s="49" t="s">
        <v>480</v>
      </c>
      <c r="AH222" s="27" t="s">
        <v>547</v>
      </c>
      <c r="AI222" s="54" t="s">
        <v>548</v>
      </c>
      <c r="AJ222" s="51" t="s">
        <v>750</v>
      </c>
      <c r="AK222" s="52">
        <v>1000</v>
      </c>
      <c r="AL222" s="52">
        <v>640</v>
      </c>
    </row>
    <row r="223" spans="1:38" x14ac:dyDescent="0.25">
      <c r="A223" s="23" t="s">
        <v>285</v>
      </c>
      <c r="B223">
        <v>6</v>
      </c>
      <c r="C223" s="44" t="str">
        <f t="shared" si="34"/>
        <v/>
      </c>
      <c r="D223" s="45">
        <f t="shared" si="35"/>
        <v>1200</v>
      </c>
      <c r="E223" s="45">
        <f t="shared" si="30"/>
        <v>1888</v>
      </c>
      <c r="F223" t="str">
        <f t="shared" si="36"/>
        <v>ID</v>
      </c>
      <c r="G223" t="str">
        <f t="shared" si="37"/>
        <v>06_OBTAIN &amp; MAINTAIN FINANCING</v>
      </c>
      <c r="H223" s="44" t="str">
        <f t="shared" si="38"/>
        <v>Yes</v>
      </c>
      <c r="I223" t="str">
        <f t="shared" si="39"/>
        <v>OK</v>
      </c>
      <c r="J223" s="46" t="str">
        <f t="shared" si="31"/>
        <v>james.karl.teologo@accenture.com</v>
      </c>
      <c r="K223" s="47" t="str">
        <f t="shared" si="32"/>
        <v>to award later</v>
      </c>
      <c r="L223" s="47" t="str">
        <f t="shared" si="33"/>
        <v>to award later</v>
      </c>
      <c r="Z223" s="48" t="s">
        <v>222</v>
      </c>
      <c r="AA223" s="27">
        <v>6</v>
      </c>
      <c r="AB223" s="49" t="s">
        <v>480</v>
      </c>
      <c r="AC223" s="50">
        <v>1200</v>
      </c>
      <c r="AD223" s="50">
        <v>1888</v>
      </c>
      <c r="AE223" s="27" t="s">
        <v>34</v>
      </c>
      <c r="AF223" s="27" t="s">
        <v>70</v>
      </c>
      <c r="AG223" s="49" t="s">
        <v>480</v>
      </c>
      <c r="AH223" s="27" t="s">
        <v>617</v>
      </c>
      <c r="AI223" s="54" t="s">
        <v>541</v>
      </c>
      <c r="AJ223" s="51" t="s">
        <v>751</v>
      </c>
      <c r="AK223" s="52">
        <v>1000</v>
      </c>
      <c r="AL223" s="52">
        <v>640</v>
      </c>
    </row>
    <row r="224" spans="1:38" ht="26.25" x14ac:dyDescent="0.25">
      <c r="A224" s="23" t="s">
        <v>303</v>
      </c>
      <c r="B224">
        <v>6</v>
      </c>
      <c r="C224" s="44" t="str">
        <f t="shared" si="34"/>
        <v/>
      </c>
      <c r="D224" s="45">
        <f t="shared" si="35"/>
        <v>1200</v>
      </c>
      <c r="E224" s="45">
        <f t="shared" si="30"/>
        <v>1888</v>
      </c>
      <c r="F224" t="str">
        <f t="shared" si="36"/>
        <v>ID</v>
      </c>
      <c r="G224" t="str">
        <f t="shared" si="37"/>
        <v>01_BE A CLIENT OF UBS</v>
      </c>
      <c r="H224" s="44" t="str">
        <f t="shared" si="38"/>
        <v/>
      </c>
      <c r="I224" t="str">
        <f t="shared" si="39"/>
        <v>OK</v>
      </c>
      <c r="J224" s="46" t="str">
        <f t="shared" si="31"/>
        <v>clark.khent.balan@accenture.com</v>
      </c>
      <c r="K224" s="47">
        <f t="shared" si="32"/>
        <v>1000</v>
      </c>
      <c r="L224" s="47">
        <f t="shared" si="33"/>
        <v>640</v>
      </c>
      <c r="Z224" s="48" t="s">
        <v>303</v>
      </c>
      <c r="AA224" s="27">
        <v>6</v>
      </c>
      <c r="AB224" s="49" t="s">
        <v>480</v>
      </c>
      <c r="AC224" s="50">
        <v>1200</v>
      </c>
      <c r="AD224" s="50">
        <v>1888</v>
      </c>
      <c r="AE224" s="27" t="s">
        <v>34</v>
      </c>
      <c r="AF224" s="27" t="s">
        <v>35</v>
      </c>
      <c r="AG224" s="49" t="s">
        <v>480</v>
      </c>
      <c r="AH224" s="54" t="s">
        <v>501</v>
      </c>
      <c r="AI224" s="54" t="s">
        <v>481</v>
      </c>
      <c r="AJ224" s="51" t="s">
        <v>752</v>
      </c>
      <c r="AK224" s="52">
        <v>1000</v>
      </c>
      <c r="AL224" s="52">
        <v>640</v>
      </c>
    </row>
    <row r="225" spans="1:38" ht="26.25" x14ac:dyDescent="0.25">
      <c r="A225" s="23" t="s">
        <v>310</v>
      </c>
      <c r="B225">
        <v>6</v>
      </c>
      <c r="C225" s="44" t="str">
        <f t="shared" si="34"/>
        <v/>
      </c>
      <c r="D225" s="45">
        <f t="shared" si="35"/>
        <v>1200</v>
      </c>
      <c r="E225" s="45">
        <f t="shared" si="30"/>
        <v>1888</v>
      </c>
      <c r="F225" t="str">
        <f t="shared" si="36"/>
        <v>ID</v>
      </c>
      <c r="G225" t="str">
        <f t="shared" si="37"/>
        <v>11_TOUCHPOINT</v>
      </c>
      <c r="H225" s="44" t="str">
        <f t="shared" si="38"/>
        <v/>
      </c>
      <c r="I225" t="str">
        <f t="shared" si="39"/>
        <v>OK</v>
      </c>
      <c r="J225" s="46" t="str">
        <f t="shared" si="31"/>
        <v>symon.m.reyes@accenture.com</v>
      </c>
      <c r="K225" s="47">
        <f t="shared" si="32"/>
        <v>1000</v>
      </c>
      <c r="L225" s="47">
        <f t="shared" si="33"/>
        <v>640</v>
      </c>
      <c r="Z225" s="48" t="s">
        <v>114</v>
      </c>
      <c r="AA225" s="27">
        <v>6</v>
      </c>
      <c r="AB225" s="49" t="s">
        <v>480</v>
      </c>
      <c r="AC225" s="50">
        <v>1200</v>
      </c>
      <c r="AD225" s="50">
        <v>1888</v>
      </c>
      <c r="AE225" s="27" t="s">
        <v>34</v>
      </c>
      <c r="AF225" s="27" t="s">
        <v>35</v>
      </c>
      <c r="AG225" s="49" t="s">
        <v>480</v>
      </c>
      <c r="AH225" s="54" t="s">
        <v>501</v>
      </c>
      <c r="AI225" s="54" t="s">
        <v>481</v>
      </c>
      <c r="AJ225" s="51" t="s">
        <v>753</v>
      </c>
      <c r="AK225" s="52">
        <v>1000</v>
      </c>
      <c r="AL225" s="52">
        <v>640</v>
      </c>
    </row>
    <row r="226" spans="1:38" x14ac:dyDescent="0.25">
      <c r="A226" s="23" t="s">
        <v>281</v>
      </c>
      <c r="B226">
        <v>6</v>
      </c>
      <c r="C226" s="44" t="str">
        <f t="shared" si="34"/>
        <v/>
      </c>
      <c r="D226" s="45">
        <f t="shared" si="35"/>
        <v>1200</v>
      </c>
      <c r="E226" s="45">
        <f t="shared" si="30"/>
        <v>1888</v>
      </c>
      <c r="F226" t="str">
        <f t="shared" si="36"/>
        <v>ID</v>
      </c>
      <c r="G226" t="str">
        <f t="shared" si="37"/>
        <v>01_BE A CLIENT OF UBS</v>
      </c>
      <c r="H226" s="44" t="str">
        <f t="shared" si="38"/>
        <v/>
      </c>
      <c r="I226" t="str">
        <f t="shared" si="39"/>
        <v>OK</v>
      </c>
      <c r="J226" s="46" t="str">
        <f t="shared" si="31"/>
        <v>rain.hard.k.nobleza@accenture.com</v>
      </c>
      <c r="K226" s="47">
        <f t="shared" si="32"/>
        <v>1000</v>
      </c>
      <c r="L226" s="47">
        <f t="shared" si="33"/>
        <v>640</v>
      </c>
      <c r="Z226" s="48" t="s">
        <v>281</v>
      </c>
      <c r="AA226" s="27">
        <v>6</v>
      </c>
      <c r="AB226" s="49" t="s">
        <v>480</v>
      </c>
      <c r="AC226" s="50">
        <v>1200</v>
      </c>
      <c r="AD226" s="50">
        <v>1888</v>
      </c>
      <c r="AE226" s="27" t="s">
        <v>34</v>
      </c>
      <c r="AF226" s="27" t="s">
        <v>35</v>
      </c>
      <c r="AG226" s="49" t="s">
        <v>480</v>
      </c>
      <c r="AH226" s="27" t="s">
        <v>754</v>
      </c>
      <c r="AI226" s="54" t="s">
        <v>481</v>
      </c>
      <c r="AJ226" s="51" t="s">
        <v>755</v>
      </c>
      <c r="AK226" s="52">
        <v>1000</v>
      </c>
      <c r="AL226" s="52">
        <v>640</v>
      </c>
    </row>
    <row r="227" spans="1:38" x14ac:dyDescent="0.25">
      <c r="A227" s="23" t="s">
        <v>236</v>
      </c>
      <c r="B227">
        <v>6</v>
      </c>
      <c r="C227" s="44" t="str">
        <f t="shared" si="34"/>
        <v/>
      </c>
      <c r="D227" s="45">
        <f t="shared" si="35"/>
        <v>1200</v>
      </c>
      <c r="E227" s="45">
        <f t="shared" si="30"/>
        <v>1888</v>
      </c>
      <c r="F227" t="str">
        <f t="shared" si="36"/>
        <v>IT PMO</v>
      </c>
      <c r="G227" t="str">
        <f t="shared" si="37"/>
        <v>COE INITIATIVE MANAGEMENT</v>
      </c>
      <c r="H227" s="44" t="str">
        <f t="shared" si="38"/>
        <v/>
      </c>
      <c r="I227" t="str">
        <f t="shared" si="39"/>
        <v>OK</v>
      </c>
      <c r="J227" s="46" t="str">
        <f t="shared" si="31"/>
        <v>therese.a.bustinera@accenture.com</v>
      </c>
      <c r="K227" s="47">
        <f t="shared" si="32"/>
        <v>1000</v>
      </c>
      <c r="L227" s="47">
        <f t="shared" si="33"/>
        <v>640</v>
      </c>
      <c r="Z227" s="48" t="s">
        <v>336</v>
      </c>
      <c r="AA227" s="27">
        <v>6</v>
      </c>
      <c r="AB227" s="49" t="s">
        <v>480</v>
      </c>
      <c r="AC227" s="50">
        <v>1200</v>
      </c>
      <c r="AD227" s="50">
        <v>1888</v>
      </c>
      <c r="AE227" s="27" t="s">
        <v>37</v>
      </c>
      <c r="AF227" s="27" t="s">
        <v>106</v>
      </c>
      <c r="AG227" s="49" t="s">
        <v>480</v>
      </c>
      <c r="AH227" s="27" t="s">
        <v>510</v>
      </c>
      <c r="AI227" s="54" t="s">
        <v>481</v>
      </c>
      <c r="AJ227" s="51" t="s">
        <v>756</v>
      </c>
      <c r="AK227" s="52">
        <v>1000</v>
      </c>
      <c r="AL227" s="52">
        <v>640</v>
      </c>
    </row>
    <row r="228" spans="1:38" ht="26.25" x14ac:dyDescent="0.25">
      <c r="A228" s="23" t="s">
        <v>85</v>
      </c>
      <c r="B228" s="53">
        <v>6</v>
      </c>
      <c r="C228" s="44" t="str">
        <f t="shared" si="34"/>
        <v/>
      </c>
      <c r="D228" s="45">
        <f t="shared" si="35"/>
        <v>1200</v>
      </c>
      <c r="E228" s="45">
        <f t="shared" si="30"/>
        <v>1888</v>
      </c>
      <c r="F228" t="str">
        <f t="shared" si="36"/>
        <v>ID</v>
      </c>
      <c r="G228" t="str">
        <f t="shared" si="37"/>
        <v>05_PAY &amp; MANAGE LIQUIDITY</v>
      </c>
      <c r="H228" s="44" t="str">
        <f t="shared" si="38"/>
        <v/>
      </c>
      <c r="I228" t="str">
        <f t="shared" si="39"/>
        <v>6 RTO</v>
      </c>
      <c r="J228" s="46" t="str">
        <f t="shared" si="31"/>
        <v>ma.teresa.r.manuel@accenture.com</v>
      </c>
      <c r="K228" s="47">
        <f t="shared" si="32"/>
        <v>1000</v>
      </c>
      <c r="L228" s="47">
        <f t="shared" si="33"/>
        <v>640</v>
      </c>
      <c r="Z228" s="48" t="s">
        <v>295</v>
      </c>
      <c r="AA228" s="27">
        <v>6</v>
      </c>
      <c r="AB228" s="49" t="s">
        <v>480</v>
      </c>
      <c r="AC228" s="50">
        <v>1200</v>
      </c>
      <c r="AD228" s="50">
        <v>1888</v>
      </c>
      <c r="AE228" s="27" t="s">
        <v>34</v>
      </c>
      <c r="AF228" s="27" t="s">
        <v>35</v>
      </c>
      <c r="AG228" s="49" t="s">
        <v>480</v>
      </c>
      <c r="AH228" s="54" t="s">
        <v>501</v>
      </c>
      <c r="AI228" s="54" t="s">
        <v>481</v>
      </c>
      <c r="AJ228" s="51" t="s">
        <v>757</v>
      </c>
      <c r="AK228" s="52">
        <v>1000</v>
      </c>
      <c r="AL228" s="52">
        <v>640</v>
      </c>
    </row>
    <row r="229" spans="1:38" x14ac:dyDescent="0.25">
      <c r="A229" s="23" t="s">
        <v>278</v>
      </c>
      <c r="B229">
        <v>6</v>
      </c>
      <c r="C229" s="44" t="str">
        <f t="shared" si="34"/>
        <v/>
      </c>
      <c r="D229" s="45">
        <f t="shared" si="35"/>
        <v>1200</v>
      </c>
      <c r="E229" s="45">
        <f t="shared" si="30"/>
        <v>1888</v>
      </c>
      <c r="F229" t="str">
        <f t="shared" si="36"/>
        <v>ID</v>
      </c>
      <c r="G229" t="str">
        <f t="shared" si="37"/>
        <v>01_BE A CLIENT OF UBS</v>
      </c>
      <c r="H229" s="44" t="str">
        <f t="shared" si="38"/>
        <v/>
      </c>
      <c r="I229" t="str">
        <f t="shared" si="39"/>
        <v>OK</v>
      </c>
      <c r="J229" s="46" t="str">
        <f t="shared" si="31"/>
        <v>tiffany.b.cheng@accenture.com</v>
      </c>
      <c r="K229" s="47">
        <f t="shared" si="32"/>
        <v>1000</v>
      </c>
      <c r="L229" s="47">
        <f t="shared" si="33"/>
        <v>640</v>
      </c>
      <c r="Z229" s="48" t="s">
        <v>285</v>
      </c>
      <c r="AA229" s="27">
        <v>6</v>
      </c>
      <c r="AB229" s="49" t="s">
        <v>480</v>
      </c>
      <c r="AC229" s="50">
        <v>1200</v>
      </c>
      <c r="AD229" s="50">
        <v>1888</v>
      </c>
      <c r="AE229" s="27" t="s">
        <v>34</v>
      </c>
      <c r="AF229" s="27" t="s">
        <v>64</v>
      </c>
      <c r="AG229" s="49" t="s">
        <v>478</v>
      </c>
      <c r="AH229" s="27" t="s">
        <v>481</v>
      </c>
      <c r="AI229" s="54" t="s">
        <v>481</v>
      </c>
      <c r="AJ229" s="51" t="s">
        <v>758</v>
      </c>
      <c r="AK229" s="52" t="s">
        <v>584</v>
      </c>
      <c r="AL229" s="52" t="s">
        <v>584</v>
      </c>
    </row>
    <row r="230" spans="1:38" x14ac:dyDescent="0.25">
      <c r="A230" s="23" t="s">
        <v>346</v>
      </c>
      <c r="B230">
        <v>6</v>
      </c>
      <c r="C230" s="44" t="str">
        <f t="shared" si="34"/>
        <v/>
      </c>
      <c r="D230" s="45">
        <f t="shared" si="35"/>
        <v>1200</v>
      </c>
      <c r="E230" s="45">
        <f t="shared" si="30"/>
        <v>1888</v>
      </c>
      <c r="F230" t="str">
        <f t="shared" si="36"/>
        <v>ID</v>
      </c>
      <c r="G230" t="str">
        <f t="shared" si="37"/>
        <v>12_ANALYTICS &amp; SALES PLATFORM</v>
      </c>
      <c r="H230" s="44" t="str">
        <f t="shared" si="38"/>
        <v/>
      </c>
      <c r="I230" t="str">
        <f t="shared" si="39"/>
        <v>OK</v>
      </c>
      <c r="J230" s="46" t="str">
        <f t="shared" si="31"/>
        <v>jeston.o.babila@accenture.com</v>
      </c>
      <c r="K230" s="47">
        <f t="shared" si="32"/>
        <v>1000</v>
      </c>
      <c r="L230" s="47">
        <f t="shared" si="33"/>
        <v>640</v>
      </c>
      <c r="Z230" s="48" t="s">
        <v>248</v>
      </c>
      <c r="AA230" s="27">
        <v>6</v>
      </c>
      <c r="AB230" s="49" t="s">
        <v>478</v>
      </c>
      <c r="AC230" s="50">
        <v>0</v>
      </c>
      <c r="AD230" s="50">
        <v>0</v>
      </c>
      <c r="AE230" s="27" t="s">
        <v>37</v>
      </c>
      <c r="AF230" s="27" t="s">
        <v>106</v>
      </c>
      <c r="AG230" s="49" t="s">
        <v>480</v>
      </c>
      <c r="AH230" s="27" t="s">
        <v>510</v>
      </c>
      <c r="AI230" s="54" t="s">
        <v>481</v>
      </c>
      <c r="AJ230" s="51" t="s">
        <v>759</v>
      </c>
      <c r="AK230" s="52">
        <v>0</v>
      </c>
      <c r="AL230" s="52">
        <v>0</v>
      </c>
    </row>
    <row r="231" spans="1:38" x14ac:dyDescent="0.25">
      <c r="A231" s="23" t="s">
        <v>126</v>
      </c>
      <c r="B231">
        <v>6</v>
      </c>
      <c r="C231" s="44" t="str">
        <f t="shared" si="34"/>
        <v/>
      </c>
      <c r="D231" s="45">
        <f t="shared" si="35"/>
        <v>1200</v>
      </c>
      <c r="E231" s="45">
        <f t="shared" si="30"/>
        <v>1888</v>
      </c>
      <c r="F231" t="str">
        <f t="shared" si="36"/>
        <v>IT PMO</v>
      </c>
      <c r="G231" t="str">
        <f t="shared" si="37"/>
        <v>COE INITIATIVE MANAGEMENT</v>
      </c>
      <c r="H231" s="44" t="str">
        <f t="shared" si="38"/>
        <v/>
      </c>
      <c r="I231" t="str">
        <f t="shared" si="39"/>
        <v>OK</v>
      </c>
      <c r="J231" s="46" t="str">
        <f t="shared" si="31"/>
        <v>ester.p.echavarria@accenture.com</v>
      </c>
      <c r="K231" s="47">
        <f t="shared" si="32"/>
        <v>1000</v>
      </c>
      <c r="L231" s="47">
        <f t="shared" si="33"/>
        <v>640</v>
      </c>
      <c r="Z231" s="48" t="s">
        <v>352</v>
      </c>
      <c r="AA231" s="27">
        <v>6</v>
      </c>
      <c r="AB231" s="49" t="s">
        <v>480</v>
      </c>
      <c r="AC231" s="50">
        <v>1200</v>
      </c>
      <c r="AD231" s="50">
        <v>1888</v>
      </c>
      <c r="AE231" s="27" t="s">
        <v>34</v>
      </c>
      <c r="AF231" s="27" t="s">
        <v>70</v>
      </c>
      <c r="AG231" s="49" t="s">
        <v>480</v>
      </c>
      <c r="AH231" s="27" t="s">
        <v>547</v>
      </c>
      <c r="AI231" s="54" t="s">
        <v>548</v>
      </c>
      <c r="AJ231" s="51" t="s">
        <v>760</v>
      </c>
      <c r="AK231" s="52">
        <v>1000</v>
      </c>
      <c r="AL231" s="52">
        <v>640</v>
      </c>
    </row>
    <row r="232" spans="1:38" x14ac:dyDescent="0.25">
      <c r="A232" s="23" t="s">
        <v>407</v>
      </c>
      <c r="B232">
        <v>6</v>
      </c>
      <c r="C232" s="44" t="str">
        <f t="shared" si="34"/>
        <v/>
      </c>
      <c r="D232" s="45">
        <f t="shared" si="35"/>
        <v>1200</v>
      </c>
      <c r="E232" s="45">
        <f t="shared" si="30"/>
        <v>1888</v>
      </c>
      <c r="F232" t="str">
        <f t="shared" si="36"/>
        <v>ID</v>
      </c>
      <c r="G232" t="str">
        <f t="shared" si="37"/>
        <v>05_PAY &amp; MANAGE LIQUIDITY</v>
      </c>
      <c r="H232" s="44" t="str">
        <f t="shared" si="38"/>
        <v/>
      </c>
      <c r="I232" t="str">
        <f t="shared" si="39"/>
        <v>OK</v>
      </c>
      <c r="J232" s="46" t="str">
        <f t="shared" si="31"/>
        <v>jacquelyn.b.de.leon@accenture.com</v>
      </c>
      <c r="K232" s="47">
        <f t="shared" si="32"/>
        <v>1000</v>
      </c>
      <c r="L232" s="47">
        <f t="shared" si="33"/>
        <v>640</v>
      </c>
      <c r="Z232" s="48" t="s">
        <v>395</v>
      </c>
      <c r="AA232" s="27">
        <v>6</v>
      </c>
      <c r="AB232" s="49" t="s">
        <v>480</v>
      </c>
      <c r="AC232" s="50">
        <v>1200</v>
      </c>
      <c r="AD232" s="50">
        <v>1888</v>
      </c>
      <c r="AE232" s="27" t="s">
        <v>34</v>
      </c>
      <c r="AF232" s="27" t="s">
        <v>138</v>
      </c>
      <c r="AG232" s="49" t="s">
        <v>480</v>
      </c>
      <c r="AH232" s="27" t="s">
        <v>545</v>
      </c>
      <c r="AI232" s="54" t="s">
        <v>481</v>
      </c>
      <c r="AJ232" s="51" t="s">
        <v>761</v>
      </c>
      <c r="AK232" s="52">
        <v>1000</v>
      </c>
      <c r="AL232" s="52">
        <v>640</v>
      </c>
    </row>
    <row r="233" spans="1:38" x14ac:dyDescent="0.25">
      <c r="A233" s="23" t="s">
        <v>187</v>
      </c>
      <c r="B233">
        <v>6</v>
      </c>
      <c r="C233" s="44" t="str">
        <f t="shared" si="34"/>
        <v/>
      </c>
      <c r="D233" s="45">
        <f t="shared" si="35"/>
        <v>1200</v>
      </c>
      <c r="E233" s="45">
        <f t="shared" si="30"/>
        <v>1888</v>
      </c>
      <c r="F233" t="str">
        <f t="shared" si="36"/>
        <v>ID</v>
      </c>
      <c r="G233" t="str">
        <f t="shared" si="37"/>
        <v>01_BE A CLIENT OF UBS</v>
      </c>
      <c r="H233" s="44" t="str">
        <f t="shared" si="38"/>
        <v/>
      </c>
      <c r="I233" t="str">
        <f t="shared" si="39"/>
        <v>OK</v>
      </c>
      <c r="J233" s="46" t="str">
        <f t="shared" si="31"/>
        <v>tovar.r.r.gonzales@accenture.com</v>
      </c>
      <c r="K233" s="47">
        <f t="shared" si="32"/>
        <v>1000</v>
      </c>
      <c r="L233" s="47">
        <f t="shared" si="33"/>
        <v>640</v>
      </c>
      <c r="Z233" s="48" t="s">
        <v>310</v>
      </c>
      <c r="AA233" s="27">
        <v>6</v>
      </c>
      <c r="AB233" s="49" t="s">
        <v>480</v>
      </c>
      <c r="AC233" s="50">
        <v>1200</v>
      </c>
      <c r="AD233" s="50">
        <v>1888</v>
      </c>
      <c r="AE233" s="27" t="s">
        <v>34</v>
      </c>
      <c r="AF233" s="27" t="s">
        <v>57</v>
      </c>
      <c r="AG233" s="49" t="s">
        <v>480</v>
      </c>
      <c r="AH233" s="27" t="s">
        <v>481</v>
      </c>
      <c r="AI233" s="54" t="s">
        <v>481</v>
      </c>
      <c r="AJ233" s="51" t="s">
        <v>762</v>
      </c>
      <c r="AK233" s="52">
        <v>1000</v>
      </c>
      <c r="AL233" s="52">
        <v>640</v>
      </c>
    </row>
    <row r="234" spans="1:38" ht="26.25" x14ac:dyDescent="0.25">
      <c r="A234" s="23" t="s">
        <v>168</v>
      </c>
      <c r="B234">
        <v>6</v>
      </c>
      <c r="C234" s="44" t="str">
        <f t="shared" si="34"/>
        <v/>
      </c>
      <c r="D234" s="45">
        <f t="shared" si="35"/>
        <v>1200</v>
      </c>
      <c r="E234" s="45">
        <f t="shared" si="30"/>
        <v>1888</v>
      </c>
      <c r="F234" t="str">
        <f t="shared" si="36"/>
        <v>IT PMO</v>
      </c>
      <c r="G234" t="str">
        <f t="shared" si="37"/>
        <v>COE INITIATIVE MANAGEMENT</v>
      </c>
      <c r="H234" s="44" t="str">
        <f t="shared" si="38"/>
        <v/>
      </c>
      <c r="I234" t="str">
        <f t="shared" si="39"/>
        <v>OK</v>
      </c>
      <c r="J234" s="46" t="str">
        <f t="shared" si="31"/>
        <v>alvin.c.cabading@accenture.com</v>
      </c>
      <c r="K234" s="47">
        <f t="shared" si="32"/>
        <v>1000</v>
      </c>
      <c r="L234" s="47">
        <f t="shared" si="33"/>
        <v>640</v>
      </c>
      <c r="Z234" s="48" t="s">
        <v>181</v>
      </c>
      <c r="AA234" s="27">
        <v>6</v>
      </c>
      <c r="AB234" s="49" t="s">
        <v>480</v>
      </c>
      <c r="AC234" s="50">
        <v>1200</v>
      </c>
      <c r="AD234" s="50">
        <v>1888</v>
      </c>
      <c r="AE234" s="27" t="s">
        <v>34</v>
      </c>
      <c r="AF234" s="27" t="s">
        <v>35</v>
      </c>
      <c r="AG234" s="49" t="s">
        <v>480</v>
      </c>
      <c r="AH234" s="54" t="s">
        <v>501</v>
      </c>
      <c r="AI234" s="54" t="s">
        <v>481</v>
      </c>
      <c r="AJ234" s="51" t="s">
        <v>763</v>
      </c>
      <c r="AK234" s="52">
        <v>1000</v>
      </c>
      <c r="AL234" s="52">
        <v>640</v>
      </c>
    </row>
    <row r="235" spans="1:38" x14ac:dyDescent="0.25">
      <c r="A235" s="23" t="s">
        <v>114</v>
      </c>
      <c r="B235">
        <v>6</v>
      </c>
      <c r="C235" s="44" t="str">
        <f t="shared" si="34"/>
        <v/>
      </c>
      <c r="D235" s="45">
        <f t="shared" si="35"/>
        <v>1200</v>
      </c>
      <c r="E235" s="45">
        <f t="shared" si="30"/>
        <v>1888</v>
      </c>
      <c r="F235" t="str">
        <f t="shared" si="36"/>
        <v>ID</v>
      </c>
      <c r="G235" t="str">
        <f t="shared" si="37"/>
        <v>01_BE A CLIENT OF UBS</v>
      </c>
      <c r="H235" s="44" t="str">
        <f t="shared" si="38"/>
        <v/>
      </c>
      <c r="I235" t="str">
        <f t="shared" si="39"/>
        <v>OK</v>
      </c>
      <c r="J235" s="46" t="str">
        <f t="shared" si="31"/>
        <v>chris.j.d.delantes@accenture.com</v>
      </c>
      <c r="K235" s="47">
        <f t="shared" si="32"/>
        <v>1000</v>
      </c>
      <c r="L235" s="47">
        <f t="shared" si="33"/>
        <v>640</v>
      </c>
      <c r="Z235" s="48" t="s">
        <v>236</v>
      </c>
      <c r="AA235" s="27">
        <v>6</v>
      </c>
      <c r="AB235" s="49" t="s">
        <v>480</v>
      </c>
      <c r="AC235" s="50">
        <v>1200</v>
      </c>
      <c r="AD235" s="50">
        <v>1888</v>
      </c>
      <c r="AE235" s="27" t="s">
        <v>67</v>
      </c>
      <c r="AF235" s="27" t="s">
        <v>68</v>
      </c>
      <c r="AG235" s="49" t="s">
        <v>480</v>
      </c>
      <c r="AH235" s="27" t="s">
        <v>495</v>
      </c>
      <c r="AI235" s="54" t="s">
        <v>481</v>
      </c>
      <c r="AJ235" s="51" t="s">
        <v>764</v>
      </c>
      <c r="AK235" s="52">
        <v>1000</v>
      </c>
      <c r="AL235" s="52">
        <v>640</v>
      </c>
    </row>
    <row r="236" spans="1:38" x14ac:dyDescent="0.25">
      <c r="A236" s="23" t="s">
        <v>257</v>
      </c>
      <c r="B236">
        <v>6</v>
      </c>
      <c r="C236" s="44" t="str">
        <f t="shared" si="34"/>
        <v/>
      </c>
      <c r="D236" s="45">
        <f t="shared" si="35"/>
        <v>1200</v>
      </c>
      <c r="E236" s="45">
        <f t="shared" si="30"/>
        <v>1888</v>
      </c>
      <c r="F236" t="str">
        <f t="shared" si="36"/>
        <v>IT PMO</v>
      </c>
      <c r="G236" t="str">
        <f t="shared" si="37"/>
        <v>COE INITIATIVE MANAGEMENT</v>
      </c>
      <c r="H236" s="44" t="str">
        <f t="shared" si="38"/>
        <v/>
      </c>
      <c r="I236" t="str">
        <f t="shared" si="39"/>
        <v>OK</v>
      </c>
      <c r="J236" s="46" t="str">
        <f t="shared" si="31"/>
        <v>melody.g.sanchez@accenture.com</v>
      </c>
      <c r="K236" s="47">
        <f t="shared" si="32"/>
        <v>1000</v>
      </c>
      <c r="L236" s="47">
        <f t="shared" si="33"/>
        <v>640</v>
      </c>
      <c r="Z236" s="48" t="s">
        <v>164</v>
      </c>
      <c r="AA236" s="27">
        <v>6</v>
      </c>
      <c r="AB236" s="49" t="s">
        <v>480</v>
      </c>
      <c r="AC236" s="50">
        <v>1200</v>
      </c>
      <c r="AD236" s="50">
        <v>1888</v>
      </c>
      <c r="AE236" s="27" t="s">
        <v>34</v>
      </c>
      <c r="AF236" s="27" t="s">
        <v>103</v>
      </c>
      <c r="AG236" s="49" t="s">
        <v>480</v>
      </c>
      <c r="AH236" s="27" t="s">
        <v>545</v>
      </c>
      <c r="AI236" s="54" t="s">
        <v>481</v>
      </c>
      <c r="AJ236" s="51" t="s">
        <v>765</v>
      </c>
      <c r="AK236" s="52">
        <v>1000</v>
      </c>
      <c r="AL236" s="52">
        <v>640</v>
      </c>
    </row>
    <row r="237" spans="1:38" ht="26.25" x14ac:dyDescent="0.25">
      <c r="A237" s="23" t="s">
        <v>223</v>
      </c>
      <c r="B237" s="53">
        <v>6</v>
      </c>
      <c r="C237" s="44" t="str">
        <f t="shared" si="34"/>
        <v/>
      </c>
      <c r="D237" s="45">
        <f t="shared" si="35"/>
        <v>1200</v>
      </c>
      <c r="E237" s="45">
        <f t="shared" si="30"/>
        <v>1888</v>
      </c>
      <c r="F237" t="str">
        <f t="shared" si="36"/>
        <v>ID</v>
      </c>
      <c r="G237" t="str">
        <f t="shared" si="37"/>
        <v>04_TRADE AND TRANSFER ASSETS 2</v>
      </c>
      <c r="H237" s="44" t="str">
        <f t="shared" si="38"/>
        <v/>
      </c>
      <c r="I237" t="str">
        <f t="shared" si="39"/>
        <v>6 RTO</v>
      </c>
      <c r="J237" s="46" t="str">
        <f t="shared" si="31"/>
        <v>christian.c.cleofas@accenture.com</v>
      </c>
      <c r="K237" s="47">
        <f t="shared" si="32"/>
        <v>1000</v>
      </c>
      <c r="L237" s="47">
        <f t="shared" si="33"/>
        <v>640</v>
      </c>
      <c r="Z237" s="48" t="s">
        <v>278</v>
      </c>
      <c r="AA237" s="27">
        <v>6</v>
      </c>
      <c r="AB237" s="49" t="s">
        <v>480</v>
      </c>
      <c r="AC237" s="50">
        <v>1200</v>
      </c>
      <c r="AD237" s="50">
        <v>1888</v>
      </c>
      <c r="AE237" s="27" t="s">
        <v>34</v>
      </c>
      <c r="AF237" s="27" t="s">
        <v>35</v>
      </c>
      <c r="AG237" s="49" t="s">
        <v>480</v>
      </c>
      <c r="AH237" s="54" t="s">
        <v>501</v>
      </c>
      <c r="AI237" s="54" t="s">
        <v>481</v>
      </c>
      <c r="AJ237" s="51" t="s">
        <v>766</v>
      </c>
      <c r="AK237" s="52">
        <v>1000</v>
      </c>
      <c r="AL237" s="52">
        <v>640</v>
      </c>
    </row>
    <row r="238" spans="1:38" x14ac:dyDescent="0.25">
      <c r="A238" s="23" t="s">
        <v>224</v>
      </c>
      <c r="B238">
        <v>6</v>
      </c>
      <c r="C238" s="44" t="str">
        <f t="shared" si="34"/>
        <v/>
      </c>
      <c r="D238" s="45">
        <f t="shared" si="35"/>
        <v>1200</v>
      </c>
      <c r="E238" s="45">
        <f t="shared" si="30"/>
        <v>1888</v>
      </c>
      <c r="F238" t="str">
        <f t="shared" si="36"/>
        <v>FT</v>
      </c>
      <c r="G238" t="str">
        <f t="shared" si="37"/>
        <v>11_TOUCHPOINT</v>
      </c>
      <c r="H238" s="44" t="str">
        <f t="shared" si="38"/>
        <v/>
      </c>
      <c r="I238" t="str">
        <f t="shared" si="39"/>
        <v>OK</v>
      </c>
      <c r="J238" s="46" t="str">
        <f t="shared" si="31"/>
        <v>kyle.andre.cruz@accenture.com</v>
      </c>
      <c r="K238" s="47">
        <f t="shared" si="32"/>
        <v>1000</v>
      </c>
      <c r="L238" s="47">
        <f t="shared" si="33"/>
        <v>640</v>
      </c>
      <c r="Z238" s="48" t="s">
        <v>102</v>
      </c>
      <c r="AA238" s="27">
        <v>6</v>
      </c>
      <c r="AB238" s="49" t="s">
        <v>480</v>
      </c>
      <c r="AC238" s="50">
        <v>1200</v>
      </c>
      <c r="AD238" s="50">
        <v>1888</v>
      </c>
      <c r="AE238" s="27" t="s">
        <v>34</v>
      </c>
      <c r="AF238" s="27" t="s">
        <v>103</v>
      </c>
      <c r="AG238" s="49" t="s">
        <v>480</v>
      </c>
      <c r="AH238" s="27" t="s">
        <v>545</v>
      </c>
      <c r="AI238" s="54" t="s">
        <v>481</v>
      </c>
      <c r="AJ238" s="51" t="s">
        <v>767</v>
      </c>
      <c r="AK238" s="52">
        <v>1000</v>
      </c>
      <c r="AL238" s="52">
        <v>640</v>
      </c>
    </row>
    <row r="239" spans="1:38" x14ac:dyDescent="0.25">
      <c r="A239" s="23" t="s">
        <v>219</v>
      </c>
      <c r="B239">
        <v>6</v>
      </c>
      <c r="C239" s="44" t="str">
        <f t="shared" si="34"/>
        <v/>
      </c>
      <c r="D239" s="45">
        <f t="shared" si="35"/>
        <v>1200</v>
      </c>
      <c r="E239" s="45">
        <f t="shared" si="30"/>
        <v>1888</v>
      </c>
      <c r="F239" t="str">
        <f t="shared" si="36"/>
        <v>ID</v>
      </c>
      <c r="G239" t="str">
        <f t="shared" si="37"/>
        <v>14_CLIENT PRICING</v>
      </c>
      <c r="H239" s="44" t="str">
        <f t="shared" si="38"/>
        <v/>
      </c>
      <c r="I239" t="str">
        <f t="shared" si="39"/>
        <v>OK</v>
      </c>
      <c r="J239" s="46" t="str">
        <f t="shared" si="31"/>
        <v>eugene.b.hugo@accenture.com</v>
      </c>
      <c r="K239" s="47">
        <f t="shared" si="32"/>
        <v>1000</v>
      </c>
      <c r="L239" s="47">
        <f t="shared" si="33"/>
        <v>640</v>
      </c>
      <c r="Z239" s="48" t="s">
        <v>171</v>
      </c>
      <c r="AA239" s="27">
        <v>6</v>
      </c>
      <c r="AB239" s="49" t="s">
        <v>480</v>
      </c>
      <c r="AC239" s="50">
        <v>1200</v>
      </c>
      <c r="AD239" s="50">
        <v>1888</v>
      </c>
      <c r="AE239" s="27" t="s">
        <v>34</v>
      </c>
      <c r="AF239" s="27" t="s">
        <v>151</v>
      </c>
      <c r="AG239" s="49" t="s">
        <v>480</v>
      </c>
      <c r="AH239" s="27">
        <v>7</v>
      </c>
      <c r="AI239" s="27" t="s">
        <v>593</v>
      </c>
      <c r="AJ239" s="51" t="s">
        <v>768</v>
      </c>
      <c r="AK239" s="52">
        <v>1000</v>
      </c>
      <c r="AL239" s="52">
        <v>640</v>
      </c>
    </row>
    <row r="240" spans="1:38" x14ac:dyDescent="0.25">
      <c r="A240" s="23" t="s">
        <v>105</v>
      </c>
      <c r="B240">
        <v>6</v>
      </c>
      <c r="C240" s="44" t="str">
        <f t="shared" si="34"/>
        <v/>
      </c>
      <c r="D240" s="45">
        <f t="shared" si="35"/>
        <v>1200</v>
      </c>
      <c r="E240" s="45">
        <f t="shared" si="30"/>
        <v>1888</v>
      </c>
      <c r="F240" t="str">
        <f t="shared" si="36"/>
        <v>FT</v>
      </c>
      <c r="G240" t="str">
        <f t="shared" si="37"/>
        <v>02_PLAN MY WEALTH</v>
      </c>
      <c r="H240" s="44" t="str">
        <f t="shared" si="38"/>
        <v/>
      </c>
      <c r="I240" t="str">
        <f t="shared" si="39"/>
        <v>OK</v>
      </c>
      <c r="J240" s="46" t="str">
        <f t="shared" si="31"/>
        <v>christian.n.a.lamigo@accenture.com</v>
      </c>
      <c r="K240" s="47">
        <f t="shared" si="32"/>
        <v>1000</v>
      </c>
      <c r="L240" s="47">
        <f t="shared" si="33"/>
        <v>640</v>
      </c>
      <c r="Z240" s="48" t="s">
        <v>210</v>
      </c>
      <c r="AA240" s="27">
        <v>6</v>
      </c>
      <c r="AB240" s="49" t="s">
        <v>480</v>
      </c>
      <c r="AC240" s="50">
        <v>1200</v>
      </c>
      <c r="AD240" s="50">
        <v>1888</v>
      </c>
      <c r="AE240" s="27" t="s">
        <v>37</v>
      </c>
      <c r="AF240" s="27" t="s">
        <v>70</v>
      </c>
      <c r="AG240" s="49" t="s">
        <v>478</v>
      </c>
      <c r="AH240" s="27" t="s">
        <v>677</v>
      </c>
      <c r="AI240" s="54" t="s">
        <v>593</v>
      </c>
      <c r="AJ240" s="51" t="s">
        <v>769</v>
      </c>
      <c r="AK240" s="52" t="s">
        <v>584</v>
      </c>
      <c r="AL240" s="52" t="s">
        <v>584</v>
      </c>
    </row>
    <row r="241" spans="1:38" ht="26.25" x14ac:dyDescent="0.25">
      <c r="A241" s="23" t="s">
        <v>300</v>
      </c>
      <c r="B241">
        <v>6</v>
      </c>
      <c r="C241" s="44" t="str">
        <f t="shared" si="34"/>
        <v/>
      </c>
      <c r="D241" s="45">
        <f t="shared" si="35"/>
        <v>1200</v>
      </c>
      <c r="E241" s="45">
        <f t="shared" si="30"/>
        <v>1888</v>
      </c>
      <c r="F241" t="str">
        <f t="shared" si="36"/>
        <v>ID</v>
      </c>
      <c r="G241" t="str">
        <f t="shared" si="37"/>
        <v>01_BE A CLIENT OF UBS</v>
      </c>
      <c r="H241" s="44" t="str">
        <f t="shared" si="38"/>
        <v/>
      </c>
      <c r="I241" t="str">
        <f t="shared" si="39"/>
        <v>OK</v>
      </c>
      <c r="J241" s="46" t="str">
        <f t="shared" si="31"/>
        <v>aliza.a.p.espanol@accenture.com</v>
      </c>
      <c r="K241" s="47">
        <f t="shared" si="32"/>
        <v>1000</v>
      </c>
      <c r="L241" s="47">
        <f t="shared" si="33"/>
        <v>640</v>
      </c>
      <c r="Z241" s="48" t="s">
        <v>187</v>
      </c>
      <c r="AA241" s="27">
        <v>6</v>
      </c>
      <c r="AB241" s="49" t="s">
        <v>480</v>
      </c>
      <c r="AC241" s="50">
        <v>1200</v>
      </c>
      <c r="AD241" s="50">
        <v>1888</v>
      </c>
      <c r="AE241" s="27" t="s">
        <v>34</v>
      </c>
      <c r="AF241" s="27" t="s">
        <v>35</v>
      </c>
      <c r="AG241" s="49" t="s">
        <v>480</v>
      </c>
      <c r="AH241" s="54" t="s">
        <v>501</v>
      </c>
      <c r="AI241" s="54" t="s">
        <v>481</v>
      </c>
      <c r="AJ241" s="51" t="s">
        <v>770</v>
      </c>
      <c r="AK241" s="52">
        <v>1000</v>
      </c>
      <c r="AL241" s="52">
        <v>640</v>
      </c>
    </row>
    <row r="242" spans="1:38" x14ac:dyDescent="0.25">
      <c r="A242" s="23" t="s">
        <v>203</v>
      </c>
      <c r="B242">
        <v>6</v>
      </c>
      <c r="C242" s="44" t="str">
        <f t="shared" si="34"/>
        <v/>
      </c>
      <c r="D242" s="45">
        <f t="shared" si="35"/>
        <v>1200</v>
      </c>
      <c r="E242" s="45">
        <f t="shared" si="30"/>
        <v>1888</v>
      </c>
      <c r="F242" t="str">
        <f t="shared" si="36"/>
        <v>FT</v>
      </c>
      <c r="G242" t="str">
        <f t="shared" si="37"/>
        <v>01_BE A CLIENT OF UBS</v>
      </c>
      <c r="H242" s="44" t="str">
        <f t="shared" si="38"/>
        <v/>
      </c>
      <c r="I242" t="str">
        <f t="shared" si="39"/>
        <v>OK</v>
      </c>
      <c r="J242" s="46" t="str">
        <f t="shared" si="31"/>
        <v>michelle.a.e.mendoza@accenture.com</v>
      </c>
      <c r="K242" s="47">
        <f t="shared" si="32"/>
        <v>1000</v>
      </c>
      <c r="L242" s="47">
        <f t="shared" si="33"/>
        <v>640</v>
      </c>
      <c r="Z242" s="48" t="s">
        <v>346</v>
      </c>
      <c r="AA242" s="27">
        <v>6</v>
      </c>
      <c r="AB242" s="49" t="s">
        <v>480</v>
      </c>
      <c r="AC242" s="50">
        <v>1200</v>
      </c>
      <c r="AD242" s="50">
        <v>1888</v>
      </c>
      <c r="AE242" s="27" t="s">
        <v>34</v>
      </c>
      <c r="AF242" s="27" t="s">
        <v>47</v>
      </c>
      <c r="AG242" s="49" t="s">
        <v>480</v>
      </c>
      <c r="AH242" s="27" t="s">
        <v>481</v>
      </c>
      <c r="AI242" s="54" t="s">
        <v>481</v>
      </c>
      <c r="AJ242" s="51" t="s">
        <v>771</v>
      </c>
      <c r="AK242" s="52">
        <v>1000</v>
      </c>
      <c r="AL242" s="52">
        <v>640</v>
      </c>
    </row>
    <row r="243" spans="1:38" ht="26.25" x14ac:dyDescent="0.25">
      <c r="A243" s="23" t="s">
        <v>388</v>
      </c>
      <c r="B243">
        <v>6</v>
      </c>
      <c r="C243" s="44" t="str">
        <f t="shared" si="34"/>
        <v/>
      </c>
      <c r="D243" s="45">
        <f t="shared" si="35"/>
        <v>1200</v>
      </c>
      <c r="E243" s="45">
        <f t="shared" si="30"/>
        <v>1888</v>
      </c>
      <c r="F243" t="str">
        <f t="shared" si="36"/>
        <v>ID</v>
      </c>
      <c r="G243" t="str">
        <f t="shared" si="37"/>
        <v>01_BE A CLIENT OF UBS</v>
      </c>
      <c r="H243" s="44" t="str">
        <f t="shared" si="38"/>
        <v/>
      </c>
      <c r="I243" t="str">
        <f t="shared" si="39"/>
        <v>OK</v>
      </c>
      <c r="J243" s="46" t="str">
        <f t="shared" si="31"/>
        <v>lester.jan.artienda@accenture.com</v>
      </c>
      <c r="K243" s="47">
        <f t="shared" si="32"/>
        <v>1000</v>
      </c>
      <c r="L243" s="47">
        <f t="shared" si="33"/>
        <v>640</v>
      </c>
      <c r="Z243" s="48" t="s">
        <v>190</v>
      </c>
      <c r="AA243" s="27">
        <v>6</v>
      </c>
      <c r="AB243" s="49" t="s">
        <v>480</v>
      </c>
      <c r="AC243" s="50">
        <v>1200</v>
      </c>
      <c r="AD243" s="50">
        <v>1888</v>
      </c>
      <c r="AE243" s="27" t="s">
        <v>34</v>
      </c>
      <c r="AF243" s="27" t="s">
        <v>35</v>
      </c>
      <c r="AG243" s="49" t="s">
        <v>480</v>
      </c>
      <c r="AH243" s="54" t="s">
        <v>501</v>
      </c>
      <c r="AI243" s="54" t="s">
        <v>481</v>
      </c>
      <c r="AJ243" s="51" t="s">
        <v>772</v>
      </c>
      <c r="AK243" s="52">
        <v>1000</v>
      </c>
      <c r="AL243" s="52">
        <v>640</v>
      </c>
    </row>
    <row r="244" spans="1:38" x14ac:dyDescent="0.25">
      <c r="A244" s="23" t="s">
        <v>256</v>
      </c>
      <c r="B244">
        <v>6</v>
      </c>
      <c r="C244" s="44" t="str">
        <f t="shared" si="34"/>
        <v/>
      </c>
      <c r="D244" s="45">
        <f t="shared" si="35"/>
        <v>1200</v>
      </c>
      <c r="E244" s="45">
        <f t="shared" si="30"/>
        <v>1888</v>
      </c>
      <c r="F244" t="str">
        <f t="shared" si="36"/>
        <v>IT PMO</v>
      </c>
      <c r="G244" t="str">
        <f t="shared" si="37"/>
        <v>COE INITIATIVE MANAGEMENT</v>
      </c>
      <c r="H244" s="44" t="str">
        <f t="shared" si="38"/>
        <v/>
      </c>
      <c r="I244" t="str">
        <f t="shared" si="39"/>
        <v>OK</v>
      </c>
      <c r="J244" s="46" t="str">
        <f t="shared" si="31"/>
        <v>mary.grace.p.soliman@accenture.com</v>
      </c>
      <c r="K244" s="47">
        <f t="shared" si="32"/>
        <v>1000</v>
      </c>
      <c r="L244" s="47">
        <f t="shared" si="33"/>
        <v>640</v>
      </c>
      <c r="Z244" s="48" t="s">
        <v>256</v>
      </c>
      <c r="AA244" s="27">
        <v>6</v>
      </c>
      <c r="AB244" s="49" t="s">
        <v>480</v>
      </c>
      <c r="AC244" s="50">
        <v>1200</v>
      </c>
      <c r="AD244" s="50">
        <v>1888</v>
      </c>
      <c r="AE244" s="27" t="s">
        <v>67</v>
      </c>
      <c r="AF244" s="27" t="s">
        <v>68</v>
      </c>
      <c r="AG244" s="49" t="s">
        <v>480</v>
      </c>
      <c r="AH244" s="27" t="s">
        <v>495</v>
      </c>
      <c r="AI244" s="54" t="s">
        <v>481</v>
      </c>
      <c r="AJ244" s="51" t="s">
        <v>773</v>
      </c>
      <c r="AK244" s="52">
        <v>1000</v>
      </c>
      <c r="AL244" s="52">
        <v>640</v>
      </c>
    </row>
    <row r="245" spans="1:38" x14ac:dyDescent="0.25">
      <c r="A245" s="23" t="s">
        <v>377</v>
      </c>
      <c r="B245">
        <v>6</v>
      </c>
      <c r="C245" s="44" t="str">
        <f t="shared" si="34"/>
        <v/>
      </c>
      <c r="D245" s="45">
        <f t="shared" si="35"/>
        <v>1200</v>
      </c>
      <c r="E245" s="45">
        <f t="shared" si="30"/>
        <v>1888</v>
      </c>
      <c r="F245" t="str">
        <f t="shared" si="36"/>
        <v>ID</v>
      </c>
      <c r="G245" t="str">
        <f t="shared" si="37"/>
        <v>01_BE A CLIENT OF UBS</v>
      </c>
      <c r="H245" s="44" t="str">
        <f t="shared" si="38"/>
        <v/>
      </c>
      <c r="I245" t="str">
        <f t="shared" si="39"/>
        <v>OK</v>
      </c>
      <c r="J245" s="46" t="str">
        <f t="shared" si="31"/>
        <v>miku.s.a.masanting@accenture.com</v>
      </c>
      <c r="K245" s="47">
        <f t="shared" si="32"/>
        <v>1000</v>
      </c>
      <c r="L245" s="47">
        <f t="shared" si="33"/>
        <v>640</v>
      </c>
      <c r="Z245" s="48" t="s">
        <v>152</v>
      </c>
      <c r="AA245" s="27">
        <v>6</v>
      </c>
      <c r="AB245" s="49" t="s">
        <v>480</v>
      </c>
      <c r="AC245" s="50">
        <v>1200</v>
      </c>
      <c r="AD245" s="50">
        <v>1888</v>
      </c>
      <c r="AE245" s="27" t="s">
        <v>34</v>
      </c>
      <c r="AF245" s="27" t="s">
        <v>70</v>
      </c>
      <c r="AG245" s="49" t="s">
        <v>480</v>
      </c>
      <c r="AH245" s="27" t="s">
        <v>677</v>
      </c>
      <c r="AI245" s="54" t="s">
        <v>593</v>
      </c>
      <c r="AJ245" s="51" t="s">
        <v>774</v>
      </c>
      <c r="AK245" s="52">
        <v>1000</v>
      </c>
      <c r="AL245" s="52">
        <v>640</v>
      </c>
    </row>
    <row r="246" spans="1:38" x14ac:dyDescent="0.25">
      <c r="A246" s="23" t="s">
        <v>199</v>
      </c>
      <c r="B246">
        <v>6</v>
      </c>
      <c r="C246" s="44" t="str">
        <f t="shared" si="34"/>
        <v/>
      </c>
      <c r="D246" s="45">
        <f t="shared" si="35"/>
        <v>1200</v>
      </c>
      <c r="E246" s="45">
        <f t="shared" si="30"/>
        <v>1888</v>
      </c>
      <c r="F246" t="str">
        <f t="shared" si="36"/>
        <v>ID</v>
      </c>
      <c r="G246" t="str">
        <f t="shared" si="37"/>
        <v>01_BE A CLIENT OF UBS</v>
      </c>
      <c r="H246" s="44" t="str">
        <f t="shared" si="38"/>
        <v/>
      </c>
      <c r="I246" t="str">
        <f t="shared" si="39"/>
        <v>OK</v>
      </c>
      <c r="J246" s="46" t="str">
        <f t="shared" si="31"/>
        <v>cindy.l.amor@accenture.com</v>
      </c>
      <c r="K246" s="47">
        <f t="shared" si="32"/>
        <v>1000</v>
      </c>
      <c r="L246" s="47">
        <f t="shared" si="33"/>
        <v>640</v>
      </c>
      <c r="Z246" s="48" t="s">
        <v>244</v>
      </c>
      <c r="AA246" s="27">
        <v>6</v>
      </c>
      <c r="AB246" s="49" t="s">
        <v>480</v>
      </c>
      <c r="AC246" s="50">
        <v>1200</v>
      </c>
      <c r="AD246" s="50">
        <v>1888</v>
      </c>
      <c r="AE246" s="27" t="s">
        <v>34</v>
      </c>
      <c r="AF246" s="27" t="s">
        <v>70</v>
      </c>
      <c r="AG246" s="49" t="s">
        <v>480</v>
      </c>
      <c r="AH246" s="27" t="s">
        <v>677</v>
      </c>
      <c r="AI246" s="54" t="s">
        <v>593</v>
      </c>
      <c r="AJ246" s="51" t="s">
        <v>775</v>
      </c>
      <c r="AK246" s="52">
        <v>1000</v>
      </c>
      <c r="AL246" s="52">
        <v>640</v>
      </c>
    </row>
    <row r="247" spans="1:38" x14ac:dyDescent="0.25">
      <c r="A247" s="23" t="s">
        <v>181</v>
      </c>
      <c r="B247">
        <v>6</v>
      </c>
      <c r="C247" s="44" t="str">
        <f t="shared" si="34"/>
        <v/>
      </c>
      <c r="D247" s="45">
        <f t="shared" si="35"/>
        <v>1200</v>
      </c>
      <c r="E247" s="45">
        <f t="shared" si="30"/>
        <v>1888</v>
      </c>
      <c r="F247" t="str">
        <f t="shared" si="36"/>
        <v>ID</v>
      </c>
      <c r="G247" t="str">
        <f t="shared" si="37"/>
        <v>01_BE A CLIENT OF UBS</v>
      </c>
      <c r="H247" s="44" t="str">
        <f t="shared" si="38"/>
        <v/>
      </c>
      <c r="I247" t="str">
        <f t="shared" si="39"/>
        <v>OK</v>
      </c>
      <c r="J247" s="46" t="str">
        <f t="shared" si="31"/>
        <v>margie.h.caponpon@accenture.com</v>
      </c>
      <c r="K247" s="47">
        <f t="shared" si="32"/>
        <v>1000</v>
      </c>
      <c r="L247" s="47">
        <f t="shared" si="33"/>
        <v>640</v>
      </c>
      <c r="Z247" s="48" t="s">
        <v>194</v>
      </c>
      <c r="AA247" s="27">
        <v>6</v>
      </c>
      <c r="AB247" s="49" t="s">
        <v>480</v>
      </c>
      <c r="AC247" s="50">
        <v>1200</v>
      </c>
      <c r="AD247" s="50">
        <v>1888</v>
      </c>
      <c r="AE247" s="27" t="s">
        <v>67</v>
      </c>
      <c r="AF247" s="27" t="s">
        <v>68</v>
      </c>
      <c r="AG247" s="49" t="s">
        <v>480</v>
      </c>
      <c r="AH247" s="27" t="s">
        <v>495</v>
      </c>
      <c r="AI247" s="54" t="s">
        <v>481</v>
      </c>
      <c r="AJ247" s="51" t="s">
        <v>776</v>
      </c>
      <c r="AK247" s="52">
        <v>1000</v>
      </c>
      <c r="AL247" s="52">
        <v>640</v>
      </c>
    </row>
    <row r="248" spans="1:38" ht="26.25" x14ac:dyDescent="0.25">
      <c r="A248" s="23" t="s">
        <v>304</v>
      </c>
      <c r="B248">
        <v>6</v>
      </c>
      <c r="C248" s="44" t="str">
        <f t="shared" si="34"/>
        <v/>
      </c>
      <c r="D248" s="45">
        <f t="shared" si="35"/>
        <v>1200</v>
      </c>
      <c r="E248" s="45">
        <f t="shared" si="30"/>
        <v>1888</v>
      </c>
      <c r="F248" t="str">
        <f t="shared" si="36"/>
        <v>FT</v>
      </c>
      <c r="G248" t="str">
        <f t="shared" si="37"/>
        <v>13_API BANKING AND CLIENT REPORTING</v>
      </c>
      <c r="H248" s="44" t="str">
        <f t="shared" si="38"/>
        <v/>
      </c>
      <c r="I248" t="str">
        <f t="shared" si="39"/>
        <v>OK</v>
      </c>
      <c r="J248" s="46" t="str">
        <f t="shared" si="31"/>
        <v>romeo.camano.jr@accenture.com</v>
      </c>
      <c r="K248" s="47">
        <f t="shared" si="32"/>
        <v>1000</v>
      </c>
      <c r="L248" s="47">
        <f t="shared" si="33"/>
        <v>640</v>
      </c>
      <c r="Z248" s="48" t="s">
        <v>323</v>
      </c>
      <c r="AA248" s="27">
        <v>6</v>
      </c>
      <c r="AB248" s="49" t="s">
        <v>480</v>
      </c>
      <c r="AC248" s="50">
        <v>1200</v>
      </c>
      <c r="AD248" s="50">
        <v>1888</v>
      </c>
      <c r="AE248" s="27" t="s">
        <v>34</v>
      </c>
      <c r="AF248" s="27" t="s">
        <v>35</v>
      </c>
      <c r="AG248" s="49" t="s">
        <v>480</v>
      </c>
      <c r="AH248" s="54" t="s">
        <v>501</v>
      </c>
      <c r="AI248" s="54" t="s">
        <v>481</v>
      </c>
      <c r="AJ248" s="51" t="s">
        <v>777</v>
      </c>
      <c r="AK248" s="52">
        <v>1000</v>
      </c>
      <c r="AL248" s="52">
        <v>640</v>
      </c>
    </row>
    <row r="249" spans="1:38" ht="26.25" x14ac:dyDescent="0.25">
      <c r="A249" s="23" t="s">
        <v>266</v>
      </c>
      <c r="B249">
        <v>6</v>
      </c>
      <c r="C249" s="44" t="str">
        <f t="shared" si="34"/>
        <v/>
      </c>
      <c r="D249" s="45">
        <f t="shared" si="35"/>
        <v>1200</v>
      </c>
      <c r="E249" s="45">
        <f t="shared" si="30"/>
        <v>1888</v>
      </c>
      <c r="F249" t="str">
        <f t="shared" si="36"/>
        <v>ID</v>
      </c>
      <c r="G249" t="str">
        <f t="shared" si="37"/>
        <v>01_BE A CLIENT OF UBS</v>
      </c>
      <c r="H249" s="44" t="str">
        <f t="shared" si="38"/>
        <v/>
      </c>
      <c r="I249" t="str">
        <f t="shared" si="39"/>
        <v>OK</v>
      </c>
      <c r="J249" s="46" t="str">
        <f t="shared" si="31"/>
        <v>j.c.young-noble@accenture.com</v>
      </c>
      <c r="K249" s="47">
        <f t="shared" si="32"/>
        <v>1000</v>
      </c>
      <c r="L249" s="47">
        <f t="shared" si="33"/>
        <v>640</v>
      </c>
      <c r="Z249" s="48" t="s">
        <v>300</v>
      </c>
      <c r="AA249" s="27">
        <v>6</v>
      </c>
      <c r="AB249" s="49" t="s">
        <v>480</v>
      </c>
      <c r="AC249" s="50">
        <v>1200</v>
      </c>
      <c r="AD249" s="50">
        <v>1888</v>
      </c>
      <c r="AE249" s="27" t="s">
        <v>34</v>
      </c>
      <c r="AF249" s="27" t="s">
        <v>35</v>
      </c>
      <c r="AG249" s="49" t="s">
        <v>480</v>
      </c>
      <c r="AH249" s="54" t="s">
        <v>501</v>
      </c>
      <c r="AI249" s="54" t="s">
        <v>481</v>
      </c>
      <c r="AJ249" s="51" t="s">
        <v>778</v>
      </c>
      <c r="AK249" s="52">
        <v>1000</v>
      </c>
      <c r="AL249" s="52">
        <v>640</v>
      </c>
    </row>
    <row r="250" spans="1:38" ht="26.25" x14ac:dyDescent="0.25">
      <c r="A250" s="23" t="s">
        <v>425</v>
      </c>
      <c r="B250">
        <v>6</v>
      </c>
      <c r="C250" s="44" t="str">
        <f t="shared" si="34"/>
        <v/>
      </c>
      <c r="D250" s="45">
        <f t="shared" si="35"/>
        <v>1200</v>
      </c>
      <c r="E250" s="45">
        <f t="shared" si="30"/>
        <v>1888</v>
      </c>
      <c r="F250" t="str">
        <f t="shared" si="36"/>
        <v>ID</v>
      </c>
      <c r="G250" t="str">
        <f t="shared" si="37"/>
        <v>12_ANALYTICS &amp; SALES PLATFORM</v>
      </c>
      <c r="H250" s="44" t="str">
        <f t="shared" si="38"/>
        <v/>
      </c>
      <c r="I250" t="str">
        <f t="shared" si="39"/>
        <v>OK</v>
      </c>
      <c r="J250" s="46" t="str">
        <f t="shared" si="31"/>
        <v>michael.noel.cortes@accenture.com</v>
      </c>
      <c r="K250" s="47">
        <f t="shared" si="32"/>
        <v>1000</v>
      </c>
      <c r="L250" s="47">
        <f t="shared" si="33"/>
        <v>640</v>
      </c>
      <c r="Z250" s="48" t="s">
        <v>299</v>
      </c>
      <c r="AA250" s="27">
        <v>6</v>
      </c>
      <c r="AB250" s="49" t="s">
        <v>480</v>
      </c>
      <c r="AC250" s="50">
        <v>1200</v>
      </c>
      <c r="AD250" s="50">
        <v>1888</v>
      </c>
      <c r="AE250" s="27" t="s">
        <v>34</v>
      </c>
      <c r="AF250" s="27" t="s">
        <v>35</v>
      </c>
      <c r="AG250" s="49" t="s">
        <v>480</v>
      </c>
      <c r="AH250" s="54" t="s">
        <v>501</v>
      </c>
      <c r="AI250" s="54" t="s">
        <v>481</v>
      </c>
      <c r="AJ250" s="51" t="s">
        <v>779</v>
      </c>
      <c r="AK250" s="52">
        <v>1000</v>
      </c>
      <c r="AL250" s="52">
        <v>640</v>
      </c>
    </row>
    <row r="251" spans="1:38" ht="26.25" x14ac:dyDescent="0.25">
      <c r="A251" s="23" t="s">
        <v>357</v>
      </c>
      <c r="B251">
        <v>6</v>
      </c>
      <c r="C251" s="44" t="str">
        <f t="shared" si="34"/>
        <v/>
      </c>
      <c r="D251" s="45">
        <f t="shared" si="35"/>
        <v>1200</v>
      </c>
      <c r="E251" s="45">
        <f t="shared" si="30"/>
        <v>1888</v>
      </c>
      <c r="F251" t="str">
        <f t="shared" si="36"/>
        <v>FT</v>
      </c>
      <c r="G251" t="str">
        <f t="shared" si="37"/>
        <v>03_SAVE, PROTECT AND GROW MY INVESTMENTS</v>
      </c>
      <c r="H251" s="44" t="str">
        <f t="shared" si="38"/>
        <v/>
      </c>
      <c r="I251" t="str">
        <f t="shared" si="39"/>
        <v>OK</v>
      </c>
      <c r="J251" s="46" t="str">
        <f t="shared" si="31"/>
        <v>rainier.del.rosario@accenture.com</v>
      </c>
      <c r="K251" s="47">
        <f t="shared" si="32"/>
        <v>1000</v>
      </c>
      <c r="L251" s="47">
        <f t="shared" si="33"/>
        <v>640</v>
      </c>
      <c r="Z251" s="48" t="s">
        <v>388</v>
      </c>
      <c r="AA251" s="27">
        <v>6</v>
      </c>
      <c r="AB251" s="49" t="s">
        <v>480</v>
      </c>
      <c r="AC251" s="50">
        <v>1200</v>
      </c>
      <c r="AD251" s="50">
        <v>1888</v>
      </c>
      <c r="AE251" s="27" t="s">
        <v>34</v>
      </c>
      <c r="AF251" s="27" t="s">
        <v>35</v>
      </c>
      <c r="AG251" s="49" t="s">
        <v>480</v>
      </c>
      <c r="AH251" s="54" t="s">
        <v>501</v>
      </c>
      <c r="AI251" s="54" t="s">
        <v>481</v>
      </c>
      <c r="AJ251" s="51" t="s">
        <v>780</v>
      </c>
      <c r="AK251" s="52">
        <v>1000</v>
      </c>
      <c r="AL251" s="52">
        <v>640</v>
      </c>
    </row>
    <row r="252" spans="1:38" ht="26.25" x14ac:dyDescent="0.25">
      <c r="A252" s="23" t="s">
        <v>186</v>
      </c>
      <c r="B252">
        <v>6</v>
      </c>
      <c r="C252" s="44" t="str">
        <f t="shared" si="34"/>
        <v/>
      </c>
      <c r="D252" s="45">
        <f t="shared" si="35"/>
        <v>1200</v>
      </c>
      <c r="E252" s="45">
        <f t="shared" si="30"/>
        <v>1888</v>
      </c>
      <c r="F252" t="str">
        <f t="shared" si="36"/>
        <v>FT</v>
      </c>
      <c r="G252" t="str">
        <f t="shared" si="37"/>
        <v>01_BE A CLIENT OF UBS</v>
      </c>
      <c r="H252" s="44" t="str">
        <f t="shared" si="38"/>
        <v/>
      </c>
      <c r="I252" t="str">
        <f t="shared" si="39"/>
        <v>OK</v>
      </c>
      <c r="J252" s="46" t="str">
        <f t="shared" si="31"/>
        <v>ralph.j.e.raymundo@accenture.com</v>
      </c>
      <c r="K252" s="47">
        <f t="shared" si="32"/>
        <v>1000</v>
      </c>
      <c r="L252" s="47">
        <f t="shared" si="33"/>
        <v>640</v>
      </c>
      <c r="Z252" s="48" t="s">
        <v>377</v>
      </c>
      <c r="AA252" s="27">
        <v>6</v>
      </c>
      <c r="AB252" s="49" t="s">
        <v>480</v>
      </c>
      <c r="AC252" s="50">
        <v>1200</v>
      </c>
      <c r="AD252" s="50">
        <v>1888</v>
      </c>
      <c r="AE252" s="27" t="s">
        <v>34</v>
      </c>
      <c r="AF252" s="27" t="s">
        <v>35</v>
      </c>
      <c r="AG252" s="49" t="s">
        <v>480</v>
      </c>
      <c r="AH252" s="54" t="s">
        <v>501</v>
      </c>
      <c r="AI252" s="54" t="s">
        <v>481</v>
      </c>
      <c r="AJ252" s="51" t="s">
        <v>781</v>
      </c>
      <c r="AK252" s="52">
        <v>1000</v>
      </c>
      <c r="AL252" s="52">
        <v>640</v>
      </c>
    </row>
    <row r="253" spans="1:38" ht="26.25" x14ac:dyDescent="0.25">
      <c r="A253" s="23" t="s">
        <v>215</v>
      </c>
      <c r="B253">
        <v>6</v>
      </c>
      <c r="C253" s="44" t="str">
        <f t="shared" si="34"/>
        <v/>
      </c>
      <c r="D253" s="45">
        <f t="shared" si="35"/>
        <v>1200</v>
      </c>
      <c r="E253" s="45">
        <f t="shared" si="30"/>
        <v>1888</v>
      </c>
      <c r="F253" t="str">
        <f t="shared" si="36"/>
        <v>ID</v>
      </c>
      <c r="G253" t="str">
        <f t="shared" si="37"/>
        <v>01_BE A CLIENT OF UBS</v>
      </c>
      <c r="H253" s="44" t="str">
        <f t="shared" si="38"/>
        <v/>
      </c>
      <c r="I253" t="str">
        <f t="shared" si="39"/>
        <v>OK</v>
      </c>
      <c r="J253" s="46" t="str">
        <f t="shared" si="31"/>
        <v>may.o.garcia@accenture.com</v>
      </c>
      <c r="K253" s="47">
        <f t="shared" si="32"/>
        <v>1000</v>
      </c>
      <c r="L253" s="47">
        <f t="shared" si="33"/>
        <v>640</v>
      </c>
      <c r="Z253" s="48" t="s">
        <v>322</v>
      </c>
      <c r="AA253" s="27">
        <v>6</v>
      </c>
      <c r="AB253" s="49" t="s">
        <v>480</v>
      </c>
      <c r="AC253" s="50">
        <v>1200</v>
      </c>
      <c r="AD253" s="50">
        <v>1888</v>
      </c>
      <c r="AE253" s="27" t="s">
        <v>34</v>
      </c>
      <c r="AF253" s="27" t="s">
        <v>35</v>
      </c>
      <c r="AG253" s="49" t="s">
        <v>480</v>
      </c>
      <c r="AH253" s="54" t="s">
        <v>501</v>
      </c>
      <c r="AI253" s="54" t="s">
        <v>481</v>
      </c>
      <c r="AJ253" s="51" t="s">
        <v>782</v>
      </c>
      <c r="AK253" s="52">
        <v>1000</v>
      </c>
      <c r="AL253" s="52">
        <v>640</v>
      </c>
    </row>
    <row r="254" spans="1:38" ht="26.25" x14ac:dyDescent="0.25">
      <c r="A254" s="23" t="s">
        <v>383</v>
      </c>
      <c r="B254">
        <v>5</v>
      </c>
      <c r="C254" s="44" t="str">
        <f t="shared" si="34"/>
        <v/>
      </c>
      <c r="D254" s="45">
        <f t="shared" si="35"/>
        <v>1000</v>
      </c>
      <c r="E254" s="45">
        <f t="shared" si="30"/>
        <v>0</v>
      </c>
      <c r="F254" t="str">
        <f t="shared" si="36"/>
        <v>IT PMO</v>
      </c>
      <c r="G254" t="str">
        <f t="shared" si="37"/>
        <v>COE INITIATIVE MANAGEMENT</v>
      </c>
      <c r="H254" s="44" t="str">
        <f t="shared" si="38"/>
        <v/>
      </c>
      <c r="I254" t="str">
        <f t="shared" si="39"/>
        <v>OK</v>
      </c>
      <c r="J254" s="46" t="str">
        <f t="shared" si="31"/>
        <v>shadylyn.g.gomez@accenture.com</v>
      </c>
      <c r="K254" s="47">
        <f t="shared" si="32"/>
        <v>0</v>
      </c>
      <c r="L254" s="47">
        <f t="shared" si="33"/>
        <v>0</v>
      </c>
      <c r="Z254" s="48" t="s">
        <v>215</v>
      </c>
      <c r="AA254" s="27">
        <v>6</v>
      </c>
      <c r="AB254" s="49" t="s">
        <v>480</v>
      </c>
      <c r="AC254" s="50">
        <v>1200</v>
      </c>
      <c r="AD254" s="50">
        <v>1888</v>
      </c>
      <c r="AE254" s="27" t="s">
        <v>34</v>
      </c>
      <c r="AF254" s="27" t="s">
        <v>35</v>
      </c>
      <c r="AG254" s="49" t="s">
        <v>480</v>
      </c>
      <c r="AH254" s="54" t="s">
        <v>501</v>
      </c>
      <c r="AI254" s="54" t="s">
        <v>481</v>
      </c>
      <c r="AJ254" s="51" t="s">
        <v>783</v>
      </c>
      <c r="AK254" s="52">
        <v>1000</v>
      </c>
      <c r="AL254" s="52">
        <v>640</v>
      </c>
    </row>
    <row r="255" spans="1:38" x14ac:dyDescent="0.25">
      <c r="A255" s="23" t="s">
        <v>32</v>
      </c>
      <c r="B255">
        <v>5</v>
      </c>
      <c r="C255" s="44" t="str">
        <f t="shared" si="34"/>
        <v/>
      </c>
      <c r="D255" s="45">
        <f t="shared" si="35"/>
        <v>1000</v>
      </c>
      <c r="E255" s="45">
        <f t="shared" si="30"/>
        <v>0</v>
      </c>
      <c r="F255" t="str">
        <f t="shared" si="36"/>
        <v>ID</v>
      </c>
      <c r="G255" t="str">
        <f t="shared" si="37"/>
        <v>01_BE A CLIENT OF UBS</v>
      </c>
      <c r="H255" s="44" t="str">
        <f t="shared" si="38"/>
        <v/>
      </c>
      <c r="I255" t="str">
        <f t="shared" si="39"/>
        <v>OK</v>
      </c>
      <c r="J255" s="46" t="str">
        <f t="shared" si="31"/>
        <v>christopher.k.genova@accenture.com</v>
      </c>
      <c r="K255" s="47">
        <f t="shared" si="32"/>
        <v>0</v>
      </c>
      <c r="L255" s="47">
        <f t="shared" si="33"/>
        <v>0</v>
      </c>
      <c r="Z255" s="48" t="s">
        <v>269</v>
      </c>
      <c r="AA255" s="27">
        <v>5</v>
      </c>
      <c r="AB255" s="49" t="s">
        <v>480</v>
      </c>
      <c r="AC255" s="50">
        <v>1000</v>
      </c>
      <c r="AD255" s="50">
        <v>0</v>
      </c>
      <c r="AE255" s="27" t="s">
        <v>37</v>
      </c>
      <c r="AF255" s="27" t="s">
        <v>35</v>
      </c>
      <c r="AG255" s="49" t="s">
        <v>480</v>
      </c>
      <c r="AH255" s="27" t="s">
        <v>481</v>
      </c>
      <c r="AI255" s="27" t="s">
        <v>481</v>
      </c>
      <c r="AJ255" s="51" t="s">
        <v>784</v>
      </c>
      <c r="AK255" s="52">
        <v>0</v>
      </c>
      <c r="AL255" s="52">
        <v>0</v>
      </c>
    </row>
    <row r="256" spans="1:38" ht="26.25" x14ac:dyDescent="0.25">
      <c r="A256" s="23" t="s">
        <v>56</v>
      </c>
      <c r="B256">
        <v>5</v>
      </c>
      <c r="C256" s="44" t="str">
        <f t="shared" si="34"/>
        <v/>
      </c>
      <c r="D256" s="45">
        <f t="shared" si="35"/>
        <v>1000</v>
      </c>
      <c r="E256" s="45">
        <f t="shared" si="30"/>
        <v>0</v>
      </c>
      <c r="F256" t="str">
        <f t="shared" si="36"/>
        <v>FT</v>
      </c>
      <c r="G256" t="str">
        <f t="shared" si="37"/>
        <v>11_TOUCHPOINT</v>
      </c>
      <c r="H256" s="44" t="str">
        <f t="shared" si="38"/>
        <v/>
      </c>
      <c r="I256" t="str">
        <f t="shared" si="39"/>
        <v>OK</v>
      </c>
      <c r="J256" s="46" t="str">
        <f t="shared" si="31"/>
        <v>darryl.k.g.grasparil@accenture.com</v>
      </c>
      <c r="K256" s="47">
        <f t="shared" si="32"/>
        <v>0</v>
      </c>
      <c r="L256" s="47">
        <f t="shared" si="33"/>
        <v>0</v>
      </c>
      <c r="Z256" s="48" t="s">
        <v>276</v>
      </c>
      <c r="AA256" s="27">
        <v>5</v>
      </c>
      <c r="AB256" s="49" t="s">
        <v>480</v>
      </c>
      <c r="AC256" s="50">
        <v>1000</v>
      </c>
      <c r="AD256" s="50">
        <v>0</v>
      </c>
      <c r="AE256" s="27" t="s">
        <v>34</v>
      </c>
      <c r="AF256" s="27" t="s">
        <v>35</v>
      </c>
      <c r="AG256" s="49" t="s">
        <v>480</v>
      </c>
      <c r="AH256" s="54" t="s">
        <v>501</v>
      </c>
      <c r="AI256" s="54" t="s">
        <v>481</v>
      </c>
      <c r="AJ256" s="51" t="s">
        <v>785</v>
      </c>
      <c r="AK256" s="52">
        <v>0</v>
      </c>
      <c r="AL256" s="52">
        <v>0</v>
      </c>
    </row>
    <row r="257" spans="1:38" x14ac:dyDescent="0.25">
      <c r="A257" s="23" t="s">
        <v>385</v>
      </c>
      <c r="B257">
        <v>5</v>
      </c>
      <c r="C257" s="44" t="str">
        <f t="shared" si="34"/>
        <v/>
      </c>
      <c r="D257" s="45">
        <f t="shared" si="35"/>
        <v>1000</v>
      </c>
      <c r="E257" s="45">
        <f t="shared" si="30"/>
        <v>0</v>
      </c>
      <c r="F257" t="str">
        <f t="shared" si="36"/>
        <v>FT</v>
      </c>
      <c r="G257" t="str">
        <f t="shared" si="37"/>
        <v>17_CLIENT DOCUMENT &amp; RECORDS MGMT</v>
      </c>
      <c r="H257" s="44" t="str">
        <f t="shared" si="38"/>
        <v/>
      </c>
      <c r="I257" t="str">
        <f t="shared" si="39"/>
        <v>OK</v>
      </c>
      <c r="J257" s="46" t="str">
        <f t="shared" si="31"/>
        <v>mary.grace.delim@accenture.com</v>
      </c>
      <c r="K257" s="47">
        <f t="shared" si="32"/>
        <v>0</v>
      </c>
      <c r="L257" s="47">
        <f t="shared" si="33"/>
        <v>0</v>
      </c>
      <c r="Z257" s="48" t="s">
        <v>56</v>
      </c>
      <c r="AA257" s="27">
        <v>5</v>
      </c>
      <c r="AB257" s="49" t="s">
        <v>480</v>
      </c>
      <c r="AC257" s="50">
        <v>1000</v>
      </c>
      <c r="AD257" s="50">
        <v>0</v>
      </c>
      <c r="AE257" s="27" t="s">
        <v>37</v>
      </c>
      <c r="AF257" s="27" t="s">
        <v>57</v>
      </c>
      <c r="AG257" s="49" t="s">
        <v>480</v>
      </c>
      <c r="AH257" s="27" t="s">
        <v>481</v>
      </c>
      <c r="AI257" s="54" t="s">
        <v>481</v>
      </c>
      <c r="AJ257" s="51" t="s">
        <v>786</v>
      </c>
      <c r="AK257" s="52">
        <v>0</v>
      </c>
      <c r="AL257" s="52">
        <v>0</v>
      </c>
    </row>
    <row r="258" spans="1:38" ht="26.25" x14ac:dyDescent="0.25">
      <c r="A258" s="23" t="s">
        <v>276</v>
      </c>
      <c r="B258">
        <v>5</v>
      </c>
      <c r="C258" s="44" t="str">
        <f t="shared" si="34"/>
        <v/>
      </c>
      <c r="D258" s="45">
        <f t="shared" si="35"/>
        <v>1000</v>
      </c>
      <c r="E258" s="45">
        <f t="shared" si="30"/>
        <v>0</v>
      </c>
      <c r="F258" t="str">
        <f t="shared" si="36"/>
        <v>ID</v>
      </c>
      <c r="G258" t="str">
        <f t="shared" si="37"/>
        <v>01_BE A CLIENT OF UBS</v>
      </c>
      <c r="H258" s="44" t="str">
        <f t="shared" si="38"/>
        <v/>
      </c>
      <c r="I258" t="str">
        <f t="shared" si="39"/>
        <v>OK</v>
      </c>
      <c r="J258" s="46" t="str">
        <f t="shared" si="31"/>
        <v>marie.d.t.cirilo@accenture.com</v>
      </c>
      <c r="K258" s="47">
        <f t="shared" si="32"/>
        <v>0</v>
      </c>
      <c r="L258" s="47">
        <f t="shared" si="33"/>
        <v>0</v>
      </c>
      <c r="Z258" s="48" t="s">
        <v>340</v>
      </c>
      <c r="AA258" s="27">
        <v>5</v>
      </c>
      <c r="AB258" s="49" t="s">
        <v>480</v>
      </c>
      <c r="AC258" s="50">
        <v>1000</v>
      </c>
      <c r="AD258" s="50">
        <v>0</v>
      </c>
      <c r="AE258" s="27" t="s">
        <v>34</v>
      </c>
      <c r="AF258" s="27" t="s">
        <v>35</v>
      </c>
      <c r="AG258" s="49" t="s">
        <v>480</v>
      </c>
      <c r="AH258" s="54" t="s">
        <v>501</v>
      </c>
      <c r="AI258" s="54" t="s">
        <v>481</v>
      </c>
      <c r="AJ258" s="51" t="s">
        <v>787</v>
      </c>
      <c r="AK258" s="52">
        <v>0</v>
      </c>
      <c r="AL258" s="52">
        <v>0</v>
      </c>
    </row>
    <row r="259" spans="1:38" x14ac:dyDescent="0.25">
      <c r="A259" s="23" t="s">
        <v>347</v>
      </c>
      <c r="B259">
        <v>5</v>
      </c>
      <c r="C259" s="44" t="str">
        <f t="shared" si="34"/>
        <v/>
      </c>
      <c r="D259" s="45">
        <f t="shared" si="35"/>
        <v>1000</v>
      </c>
      <c r="E259" s="45">
        <f t="shared" si="30"/>
        <v>0</v>
      </c>
      <c r="F259" t="str">
        <f t="shared" si="36"/>
        <v>ID</v>
      </c>
      <c r="G259" t="str">
        <f t="shared" si="37"/>
        <v>01_BE A CLIENT OF UBS</v>
      </c>
      <c r="H259" s="44" t="str">
        <f t="shared" si="38"/>
        <v/>
      </c>
      <c r="I259" t="str">
        <f t="shared" si="39"/>
        <v>OK</v>
      </c>
      <c r="J259" s="46" t="str">
        <f t="shared" si="31"/>
        <v>carmina.t.mutuc@accenture.com</v>
      </c>
      <c r="K259" s="47">
        <f t="shared" si="32"/>
        <v>0</v>
      </c>
      <c r="L259" s="47">
        <f t="shared" si="33"/>
        <v>0</v>
      </c>
      <c r="Z259" s="48" t="s">
        <v>331</v>
      </c>
      <c r="AA259" s="27">
        <v>5</v>
      </c>
      <c r="AB259" s="49" t="s">
        <v>478</v>
      </c>
      <c r="AC259" s="50">
        <v>0</v>
      </c>
      <c r="AD259" s="50">
        <v>0</v>
      </c>
      <c r="AE259" s="27" t="s">
        <v>34</v>
      </c>
      <c r="AF259" s="27" t="s">
        <v>138</v>
      </c>
      <c r="AG259" s="49" t="s">
        <v>480</v>
      </c>
      <c r="AH259" s="27" t="s">
        <v>545</v>
      </c>
      <c r="AI259" s="54" t="s">
        <v>481</v>
      </c>
      <c r="AJ259" s="51" t="s">
        <v>788</v>
      </c>
      <c r="AK259" s="52">
        <v>0</v>
      </c>
      <c r="AL259" s="52">
        <v>0</v>
      </c>
    </row>
    <row r="260" spans="1:38" x14ac:dyDescent="0.25">
      <c r="A260" s="23" t="s">
        <v>287</v>
      </c>
      <c r="B260">
        <v>5</v>
      </c>
      <c r="C260" s="44" t="str">
        <f t="shared" si="34"/>
        <v/>
      </c>
      <c r="D260" s="45">
        <f t="shared" si="35"/>
        <v>1000</v>
      </c>
      <c r="E260" s="45">
        <f t="shared" si="30"/>
        <v>0</v>
      </c>
      <c r="F260" t="str">
        <f t="shared" si="36"/>
        <v>FT</v>
      </c>
      <c r="G260" t="str">
        <f t="shared" si="37"/>
        <v>01_BE A CLIENT OF UBS</v>
      </c>
      <c r="H260" s="44" t="str">
        <f t="shared" si="38"/>
        <v/>
      </c>
      <c r="I260" t="str">
        <f t="shared" si="39"/>
        <v>OK</v>
      </c>
      <c r="J260" s="46" t="str">
        <f t="shared" si="31"/>
        <v>patrick.b.lanot@accenture.com</v>
      </c>
      <c r="K260" s="47">
        <f t="shared" si="32"/>
        <v>0</v>
      </c>
      <c r="L260" s="47">
        <f t="shared" si="33"/>
        <v>0</v>
      </c>
      <c r="Z260" s="48" t="s">
        <v>385</v>
      </c>
      <c r="AA260" s="27">
        <v>5</v>
      </c>
      <c r="AB260" s="49" t="s">
        <v>480</v>
      </c>
      <c r="AC260" s="50">
        <v>1000</v>
      </c>
      <c r="AD260" s="50">
        <v>0</v>
      </c>
      <c r="AE260" s="27" t="s">
        <v>37</v>
      </c>
      <c r="AF260" s="27" t="s">
        <v>189</v>
      </c>
      <c r="AG260" s="49" t="s">
        <v>480</v>
      </c>
      <c r="AH260" s="27" t="s">
        <v>481</v>
      </c>
      <c r="AI260" s="54" t="s">
        <v>481</v>
      </c>
      <c r="AJ260" s="51" t="s">
        <v>789</v>
      </c>
      <c r="AK260" s="52">
        <v>0</v>
      </c>
      <c r="AL260" s="52">
        <v>0</v>
      </c>
    </row>
    <row r="261" spans="1:38" x14ac:dyDescent="0.25">
      <c r="A261" s="23" t="s">
        <v>311</v>
      </c>
      <c r="B261">
        <v>5</v>
      </c>
      <c r="C261" s="44" t="str">
        <f t="shared" si="34"/>
        <v/>
      </c>
      <c r="D261" s="45">
        <f t="shared" si="35"/>
        <v>1000</v>
      </c>
      <c r="E261" s="45">
        <f t="shared" si="30"/>
        <v>0</v>
      </c>
      <c r="F261" t="str">
        <f t="shared" si="36"/>
        <v>ID</v>
      </c>
      <c r="G261" t="str">
        <f t="shared" si="37"/>
        <v>01_BE A CLIENT OF UBS</v>
      </c>
      <c r="H261" s="44" t="str">
        <f t="shared" si="38"/>
        <v/>
      </c>
      <c r="I261" t="str">
        <f t="shared" si="39"/>
        <v>OK</v>
      </c>
      <c r="J261" s="46" t="str">
        <f t="shared" si="31"/>
        <v>vandolf.d.lao@accenture.com</v>
      </c>
      <c r="K261" s="47">
        <f t="shared" si="32"/>
        <v>0</v>
      </c>
      <c r="L261" s="47">
        <f t="shared" si="33"/>
        <v>0</v>
      </c>
      <c r="Z261" s="48" t="s">
        <v>320</v>
      </c>
      <c r="AA261" s="27">
        <v>5</v>
      </c>
      <c r="AB261" s="49" t="s">
        <v>480</v>
      </c>
      <c r="AC261" s="50">
        <v>1000</v>
      </c>
      <c r="AD261" s="50">
        <v>0</v>
      </c>
      <c r="AE261" s="27" t="s">
        <v>34</v>
      </c>
      <c r="AF261" s="27" t="s">
        <v>103</v>
      </c>
      <c r="AG261" s="49" t="s">
        <v>480</v>
      </c>
      <c r="AH261" s="27" t="s">
        <v>545</v>
      </c>
      <c r="AI261" s="54" t="s">
        <v>481</v>
      </c>
      <c r="AJ261" s="51" t="s">
        <v>790</v>
      </c>
      <c r="AK261" s="52">
        <v>0</v>
      </c>
      <c r="AL261" s="52">
        <v>0</v>
      </c>
    </row>
    <row r="262" spans="1:38" ht="26.25" x14ac:dyDescent="0.25">
      <c r="A262" s="23" t="s">
        <v>269</v>
      </c>
      <c r="B262">
        <v>5</v>
      </c>
      <c r="C262" s="44" t="str">
        <f t="shared" si="34"/>
        <v/>
      </c>
      <c r="D262" s="45">
        <f t="shared" si="35"/>
        <v>1000</v>
      </c>
      <c r="E262" s="45">
        <f t="shared" si="30"/>
        <v>0</v>
      </c>
      <c r="F262" t="str">
        <f t="shared" si="36"/>
        <v>FT</v>
      </c>
      <c r="G262" t="str">
        <f t="shared" si="37"/>
        <v>01_BE A CLIENT OF UBS</v>
      </c>
      <c r="H262" s="44" t="str">
        <f t="shared" si="38"/>
        <v/>
      </c>
      <c r="I262" t="str">
        <f t="shared" si="39"/>
        <v>OK</v>
      </c>
      <c r="J262" s="46" t="str">
        <f t="shared" si="31"/>
        <v>elyzarh.c.t.pelagio@accenture.com</v>
      </c>
      <c r="K262" s="47">
        <f t="shared" si="32"/>
        <v>0</v>
      </c>
      <c r="L262" s="47">
        <f t="shared" si="33"/>
        <v>0</v>
      </c>
      <c r="Z262" s="48" t="s">
        <v>371</v>
      </c>
      <c r="AA262" s="27">
        <v>5</v>
      </c>
      <c r="AB262" s="49" t="s">
        <v>480</v>
      </c>
      <c r="AC262" s="50">
        <v>1000</v>
      </c>
      <c r="AD262" s="50">
        <v>0</v>
      </c>
      <c r="AE262" s="27" t="s">
        <v>34</v>
      </c>
      <c r="AF262" s="27" t="s">
        <v>35</v>
      </c>
      <c r="AG262" s="49" t="s">
        <v>480</v>
      </c>
      <c r="AH262" s="54" t="s">
        <v>501</v>
      </c>
      <c r="AI262" s="54" t="s">
        <v>481</v>
      </c>
      <c r="AJ262" s="51" t="s">
        <v>791</v>
      </c>
      <c r="AK262" s="52">
        <v>0</v>
      </c>
      <c r="AL262" s="52">
        <v>0</v>
      </c>
    </row>
    <row r="263" spans="1:38" x14ac:dyDescent="0.25">
      <c r="A263" s="23" t="s">
        <v>405</v>
      </c>
      <c r="B263">
        <v>5</v>
      </c>
      <c r="C263" s="44" t="str">
        <f t="shared" si="34"/>
        <v/>
      </c>
      <c r="D263" s="45">
        <f t="shared" si="35"/>
        <v>1000</v>
      </c>
      <c r="E263" s="45">
        <f t="shared" si="30"/>
        <v>0</v>
      </c>
      <c r="F263" t="str">
        <f t="shared" si="36"/>
        <v>ID</v>
      </c>
      <c r="G263" t="str">
        <f t="shared" si="37"/>
        <v>01_BE A CLIENT OF UBS</v>
      </c>
      <c r="H263" s="44" t="str">
        <f t="shared" si="38"/>
        <v/>
      </c>
      <c r="I263" t="str">
        <f t="shared" si="39"/>
        <v>OK</v>
      </c>
      <c r="J263" s="46" t="str">
        <f t="shared" si="31"/>
        <v>gaston.m.manrique@accenture.com</v>
      </c>
      <c r="K263" s="47">
        <f t="shared" si="32"/>
        <v>0</v>
      </c>
      <c r="L263" s="47">
        <f t="shared" si="33"/>
        <v>0</v>
      </c>
      <c r="Z263" s="48" t="s">
        <v>85</v>
      </c>
      <c r="AA263" s="27">
        <v>5</v>
      </c>
      <c r="AB263" s="49" t="s">
        <v>480</v>
      </c>
      <c r="AC263" s="50">
        <v>1000</v>
      </c>
      <c r="AD263" s="50">
        <v>0</v>
      </c>
      <c r="AE263" s="27" t="s">
        <v>34</v>
      </c>
      <c r="AF263" s="27" t="s">
        <v>70</v>
      </c>
      <c r="AG263" s="49" t="s">
        <v>480</v>
      </c>
      <c r="AH263" s="27" t="s">
        <v>792</v>
      </c>
      <c r="AI263" s="54" t="s">
        <v>553</v>
      </c>
      <c r="AJ263" s="51" t="s">
        <v>793</v>
      </c>
      <c r="AK263" s="52">
        <v>0</v>
      </c>
      <c r="AL263" s="52">
        <v>0</v>
      </c>
    </row>
    <row r="264" spans="1:38" ht="26.25" x14ac:dyDescent="0.25">
      <c r="A264" s="23" t="s">
        <v>263</v>
      </c>
      <c r="B264" s="53">
        <v>5</v>
      </c>
      <c r="C264" s="44" t="str">
        <f t="shared" si="34"/>
        <v/>
      </c>
      <c r="D264" s="45">
        <f t="shared" si="35"/>
        <v>1000</v>
      </c>
      <c r="E264" s="45">
        <f t="shared" ref="E264:E327" si="40">IF(C264="",IF(AND(B264&lt;9,B264&gt;5),1888,IF(AND(B264&lt;12,B264&gt;8),2832,IF(AND(B264&lt;15,B264&gt;11),3776,IF(AND(B264&lt;18,B264&gt;14),4720,IF(AND(B264&lt;21,B264&gt;17),5664,IF(B264&gt;20,6608,0)))))),0)</f>
        <v>0</v>
      </c>
      <c r="F264" t="str">
        <f t="shared" si="36"/>
        <v>ID</v>
      </c>
      <c r="G264" t="str">
        <f t="shared" si="37"/>
        <v>05_PAY &amp; MANAGE LIQUIDITY</v>
      </c>
      <c r="H264" s="44" t="str">
        <f t="shared" si="38"/>
        <v/>
      </c>
      <c r="I264" t="str">
        <f t="shared" si="39"/>
        <v>5 RTO</v>
      </c>
      <c r="J264" s="46" t="str">
        <f t="shared" ref="J264:J327" si="41">CONCATENATE(A264,"@accenture.com")</f>
        <v>rey.carl.cabelin@accenture.com</v>
      </c>
      <c r="K264" s="47">
        <f t="shared" ref="K264:K327" si="42">IF(H264="Yes","to award later",IF(E264=1888,1000,IF(E264=3776,2000,IF(E264=2832,"500+1000",IF(E264=6608,"500+5000",IF(E264=5664,3000,IF(E264=4720,"500+2000",0)))))))</f>
        <v>0</v>
      </c>
      <c r="L264" s="47">
        <f t="shared" ref="L264:L327" si="43">IF(H264="Yes","to award later",IF(E264=1888,640,IF(E264=3776,1280,IF(E264=2832,"320+640",IF(E264=6608,"320+3200",IF(E264=5664,1920,IF(E264=4720,"320+1280",0)))))))</f>
        <v>0</v>
      </c>
      <c r="Z264" s="48" t="s">
        <v>311</v>
      </c>
      <c r="AA264" s="27">
        <v>5</v>
      </c>
      <c r="AB264" s="49" t="s">
        <v>480</v>
      </c>
      <c r="AC264" s="50">
        <v>1000</v>
      </c>
      <c r="AD264" s="50">
        <v>0</v>
      </c>
      <c r="AE264" s="27" t="s">
        <v>34</v>
      </c>
      <c r="AF264" s="27" t="s">
        <v>35</v>
      </c>
      <c r="AG264" s="49" t="s">
        <v>480</v>
      </c>
      <c r="AH264" s="54" t="s">
        <v>501</v>
      </c>
      <c r="AI264" s="54" t="s">
        <v>481</v>
      </c>
      <c r="AJ264" s="51" t="s">
        <v>794</v>
      </c>
      <c r="AK264" s="52">
        <v>0</v>
      </c>
      <c r="AL264" s="52">
        <v>0</v>
      </c>
    </row>
    <row r="265" spans="1:38" x14ac:dyDescent="0.25">
      <c r="A265" s="23" t="s">
        <v>238</v>
      </c>
      <c r="B265">
        <v>5</v>
      </c>
      <c r="C265" s="44" t="str">
        <f t="shared" ref="C265:C328" si="44">IFERROR(VLOOKUP(A265,$N$8:$O$34,2,FALSE),"")</f>
        <v/>
      </c>
      <c r="D265" s="45">
        <f t="shared" ref="D265:D328" si="45">IF(B265&gt;3,IF(C265="",200*B265,0),0)</f>
        <v>1000</v>
      </c>
      <c r="E265" s="45">
        <f t="shared" si="40"/>
        <v>0</v>
      </c>
      <c r="F265" t="str">
        <f t="shared" ref="F265:F328" si="46">VLOOKUP(A265,$Z$8:$AI$380,6,FALSE)</f>
        <v>ID</v>
      </c>
      <c r="G265" t="str">
        <f t="shared" ref="G265:G328" si="47">VLOOKUP(A265,$Z$8:$AI$380,7,FALSE)</f>
        <v>01_BE A CLIENT OF UBS</v>
      </c>
      <c r="H265" s="44" t="str">
        <f t="shared" ref="H265:H328" si="48">IFERROR(VLOOKUP(A265,$Q$8:$S$34,3,FALSE),"")</f>
        <v/>
      </c>
      <c r="I265" t="str">
        <f t="shared" ref="I265:I328" si="49">VLOOKUP(A265,$Z$8:$AI$380,10,FALSE)</f>
        <v>OK</v>
      </c>
      <c r="J265" s="46" t="str">
        <f t="shared" si="41"/>
        <v>matt.adonis.gelera@accenture.com</v>
      </c>
      <c r="K265" s="47">
        <f t="shared" si="42"/>
        <v>0</v>
      </c>
      <c r="L265" s="47">
        <f t="shared" si="43"/>
        <v>0</v>
      </c>
      <c r="Z265" s="48" t="s">
        <v>344</v>
      </c>
      <c r="AA265" s="27">
        <v>5</v>
      </c>
      <c r="AB265" s="49" t="s">
        <v>480</v>
      </c>
      <c r="AC265" s="50">
        <v>1000</v>
      </c>
      <c r="AD265" s="50">
        <v>0</v>
      </c>
      <c r="AE265" s="27" t="s">
        <v>37</v>
      </c>
      <c r="AF265" s="27" t="s">
        <v>70</v>
      </c>
      <c r="AG265" s="49" t="s">
        <v>480</v>
      </c>
      <c r="AH265" s="27" t="s">
        <v>704</v>
      </c>
      <c r="AI265" s="54" t="s">
        <v>705</v>
      </c>
      <c r="AJ265" s="51" t="s">
        <v>795</v>
      </c>
      <c r="AK265" s="52">
        <v>0</v>
      </c>
      <c r="AL265" s="52">
        <v>0</v>
      </c>
    </row>
    <row r="266" spans="1:38" ht="26.25" x14ac:dyDescent="0.25">
      <c r="A266" s="23" t="s">
        <v>331</v>
      </c>
      <c r="B266">
        <v>5</v>
      </c>
      <c r="C266" s="44" t="str">
        <f t="shared" si="44"/>
        <v>Yes</v>
      </c>
      <c r="D266" s="45">
        <f t="shared" si="45"/>
        <v>0</v>
      </c>
      <c r="E266" s="45">
        <f t="shared" si="40"/>
        <v>0</v>
      </c>
      <c r="F266" t="str">
        <f t="shared" si="46"/>
        <v>ID</v>
      </c>
      <c r="G266" t="str">
        <f t="shared" si="47"/>
        <v>13_API BANKING AND CLIENT REPORTING</v>
      </c>
      <c r="H266" s="44" t="str">
        <f t="shared" si="48"/>
        <v/>
      </c>
      <c r="I266" t="str">
        <f t="shared" si="49"/>
        <v>OK</v>
      </c>
      <c r="J266" s="46" t="str">
        <f t="shared" si="41"/>
        <v>gretchen.g.gonzales@accenture.com</v>
      </c>
      <c r="K266" s="47">
        <f t="shared" si="42"/>
        <v>0</v>
      </c>
      <c r="L266" s="47">
        <f t="shared" si="43"/>
        <v>0</v>
      </c>
      <c r="Z266" s="48" t="s">
        <v>238</v>
      </c>
      <c r="AA266" s="27">
        <v>5</v>
      </c>
      <c r="AB266" s="49" t="s">
        <v>480</v>
      </c>
      <c r="AC266" s="50">
        <v>1000</v>
      </c>
      <c r="AD266" s="50">
        <v>0</v>
      </c>
      <c r="AE266" s="27" t="s">
        <v>34</v>
      </c>
      <c r="AF266" s="27" t="s">
        <v>35</v>
      </c>
      <c r="AG266" s="49" t="s">
        <v>480</v>
      </c>
      <c r="AH266" s="54" t="s">
        <v>501</v>
      </c>
      <c r="AI266" s="54" t="s">
        <v>481</v>
      </c>
      <c r="AJ266" s="51" t="s">
        <v>796</v>
      </c>
      <c r="AK266" s="52">
        <v>0</v>
      </c>
      <c r="AL266" s="52">
        <v>0</v>
      </c>
    </row>
    <row r="267" spans="1:38" x14ac:dyDescent="0.25">
      <c r="A267" s="23" t="s">
        <v>350</v>
      </c>
      <c r="B267" s="53">
        <v>5</v>
      </c>
      <c r="C267" s="44" t="str">
        <f t="shared" si="44"/>
        <v/>
      </c>
      <c r="D267" s="45">
        <f t="shared" si="45"/>
        <v>1000</v>
      </c>
      <c r="E267" s="45">
        <f t="shared" si="40"/>
        <v>0</v>
      </c>
      <c r="F267" t="str">
        <f t="shared" si="46"/>
        <v>ID</v>
      </c>
      <c r="G267" t="str">
        <f t="shared" si="47"/>
        <v>05_PAY &amp; MANAGE LIQUIDITY</v>
      </c>
      <c r="H267" s="44" t="str">
        <f t="shared" si="48"/>
        <v/>
      </c>
      <c r="I267" t="str">
        <f t="shared" si="49"/>
        <v>5 RTO</v>
      </c>
      <c r="J267" s="46" t="str">
        <f t="shared" si="41"/>
        <v>may.razol.bonghanoy@accenture.com</v>
      </c>
      <c r="K267" s="47">
        <f t="shared" si="42"/>
        <v>0</v>
      </c>
      <c r="L267" s="47">
        <f t="shared" si="43"/>
        <v>0</v>
      </c>
      <c r="Z267" s="48" t="s">
        <v>259</v>
      </c>
      <c r="AA267" s="27">
        <v>5</v>
      </c>
      <c r="AB267" s="49" t="s">
        <v>480</v>
      </c>
      <c r="AC267" s="50">
        <v>1000</v>
      </c>
      <c r="AD267" s="50">
        <v>0</v>
      </c>
      <c r="AE267" s="27" t="s">
        <v>37</v>
      </c>
      <c r="AF267" s="27" t="s">
        <v>64</v>
      </c>
      <c r="AG267" s="49" t="s">
        <v>478</v>
      </c>
      <c r="AH267" s="27" t="s">
        <v>481</v>
      </c>
      <c r="AI267" s="54" t="s">
        <v>481</v>
      </c>
      <c r="AJ267" s="51" t="s">
        <v>797</v>
      </c>
      <c r="AK267" s="52" t="s">
        <v>584</v>
      </c>
      <c r="AL267" s="52" t="s">
        <v>584</v>
      </c>
    </row>
    <row r="268" spans="1:38" x14ac:dyDescent="0.25">
      <c r="A268" s="23" t="s">
        <v>320</v>
      </c>
      <c r="B268">
        <v>5</v>
      </c>
      <c r="C268" s="44" t="str">
        <f t="shared" si="44"/>
        <v/>
      </c>
      <c r="D268" s="45">
        <f t="shared" si="45"/>
        <v>1000</v>
      </c>
      <c r="E268" s="45">
        <f t="shared" si="40"/>
        <v>0</v>
      </c>
      <c r="F268" t="str">
        <f t="shared" si="46"/>
        <v>ID</v>
      </c>
      <c r="G268" t="str">
        <f t="shared" si="47"/>
        <v>14_CLIENT PRICING</v>
      </c>
      <c r="H268" s="44" t="str">
        <f t="shared" si="48"/>
        <v/>
      </c>
      <c r="I268" t="str">
        <f t="shared" si="49"/>
        <v>OK</v>
      </c>
      <c r="J268" s="46" t="str">
        <f t="shared" si="41"/>
        <v>patrice.s.punay@accenture.com</v>
      </c>
      <c r="K268" s="47">
        <f t="shared" si="42"/>
        <v>0</v>
      </c>
      <c r="L268" s="47">
        <f t="shared" si="43"/>
        <v>0</v>
      </c>
      <c r="Z268" s="48" t="s">
        <v>342</v>
      </c>
      <c r="AA268" s="27">
        <v>5</v>
      </c>
      <c r="AB268" s="49" t="s">
        <v>480</v>
      </c>
      <c r="AC268" s="50">
        <v>1000</v>
      </c>
      <c r="AD268" s="50">
        <v>0</v>
      </c>
      <c r="AE268" s="27" t="s">
        <v>34</v>
      </c>
      <c r="AF268" s="27" t="s">
        <v>70</v>
      </c>
      <c r="AG268" s="49" t="s">
        <v>480</v>
      </c>
      <c r="AH268" s="27" t="s">
        <v>792</v>
      </c>
      <c r="AI268" s="54" t="s">
        <v>553</v>
      </c>
      <c r="AJ268" s="51" t="s">
        <v>798</v>
      </c>
      <c r="AK268" s="52">
        <v>0</v>
      </c>
      <c r="AL268" s="52">
        <v>0</v>
      </c>
    </row>
    <row r="269" spans="1:38" ht="26.25" x14ac:dyDescent="0.25">
      <c r="A269" s="23" t="s">
        <v>340</v>
      </c>
      <c r="B269">
        <v>5</v>
      </c>
      <c r="C269" s="44" t="str">
        <f t="shared" si="44"/>
        <v/>
      </c>
      <c r="D269" s="45">
        <f t="shared" si="45"/>
        <v>1000</v>
      </c>
      <c r="E269" s="45">
        <f t="shared" si="40"/>
        <v>0</v>
      </c>
      <c r="F269" t="str">
        <f t="shared" si="46"/>
        <v>ID</v>
      </c>
      <c r="G269" t="str">
        <f t="shared" si="47"/>
        <v>01_BE A CLIENT OF UBS</v>
      </c>
      <c r="H269" s="44" t="str">
        <f t="shared" si="48"/>
        <v/>
      </c>
      <c r="I269" t="str">
        <f t="shared" si="49"/>
        <v>OK</v>
      </c>
      <c r="J269" s="46" t="str">
        <f t="shared" si="41"/>
        <v>aeron.c.soriano@accenture.com</v>
      </c>
      <c r="K269" s="47">
        <f t="shared" si="42"/>
        <v>0</v>
      </c>
      <c r="L269" s="47">
        <f t="shared" si="43"/>
        <v>0</v>
      </c>
      <c r="Z269" s="48" t="s">
        <v>325</v>
      </c>
      <c r="AA269" s="27">
        <v>5</v>
      </c>
      <c r="AB269" s="49" t="s">
        <v>480</v>
      </c>
      <c r="AC269" s="50">
        <v>1000</v>
      </c>
      <c r="AD269" s="50">
        <v>0</v>
      </c>
      <c r="AE269" s="27" t="s">
        <v>34</v>
      </c>
      <c r="AF269" s="27" t="s">
        <v>35</v>
      </c>
      <c r="AG269" s="49" t="s">
        <v>480</v>
      </c>
      <c r="AH269" s="54" t="s">
        <v>501</v>
      </c>
      <c r="AI269" s="54" t="s">
        <v>481</v>
      </c>
      <c r="AJ269" s="51" t="s">
        <v>799</v>
      </c>
      <c r="AK269" s="52">
        <v>0</v>
      </c>
      <c r="AL269" s="52">
        <v>0</v>
      </c>
    </row>
    <row r="270" spans="1:38" x14ac:dyDescent="0.25">
      <c r="A270" s="23" t="s">
        <v>343</v>
      </c>
      <c r="B270" s="53">
        <v>5</v>
      </c>
      <c r="C270" s="44" t="str">
        <f t="shared" si="44"/>
        <v/>
      </c>
      <c r="D270" s="45">
        <f t="shared" si="45"/>
        <v>1000</v>
      </c>
      <c r="E270" s="45">
        <f t="shared" si="40"/>
        <v>0</v>
      </c>
      <c r="F270" t="str">
        <f t="shared" si="46"/>
        <v>ID</v>
      </c>
      <c r="G270" t="str">
        <f t="shared" si="47"/>
        <v>05_PAY &amp; MANAGE LIQUIDITY</v>
      </c>
      <c r="H270" s="44" t="str">
        <f t="shared" si="48"/>
        <v/>
      </c>
      <c r="I270" t="str">
        <f t="shared" si="49"/>
        <v>5 RTO</v>
      </c>
      <c r="J270" s="46" t="str">
        <f t="shared" si="41"/>
        <v>alejandro.r.gerangco@accenture.com</v>
      </c>
      <c r="K270" s="47">
        <f t="shared" si="42"/>
        <v>0</v>
      </c>
      <c r="L270" s="47">
        <f t="shared" si="43"/>
        <v>0</v>
      </c>
      <c r="Z270" s="48" t="s">
        <v>286</v>
      </c>
      <c r="AA270" s="27">
        <v>5</v>
      </c>
      <c r="AB270" s="49" t="s">
        <v>480</v>
      </c>
      <c r="AC270" s="50">
        <v>1000</v>
      </c>
      <c r="AD270" s="50">
        <v>0</v>
      </c>
      <c r="AE270" s="27" t="s">
        <v>34</v>
      </c>
      <c r="AF270" s="27" t="s">
        <v>64</v>
      </c>
      <c r="AG270" s="49" t="s">
        <v>480</v>
      </c>
      <c r="AH270" s="27" t="s">
        <v>481</v>
      </c>
      <c r="AI270" s="54" t="s">
        <v>481</v>
      </c>
      <c r="AJ270" s="51" t="s">
        <v>800</v>
      </c>
      <c r="AK270" s="52">
        <v>0</v>
      </c>
      <c r="AL270" s="52">
        <v>0</v>
      </c>
    </row>
    <row r="271" spans="1:38" x14ac:dyDescent="0.25">
      <c r="A271" s="23" t="s">
        <v>371</v>
      </c>
      <c r="B271">
        <v>5</v>
      </c>
      <c r="C271" s="44" t="str">
        <f t="shared" si="44"/>
        <v/>
      </c>
      <c r="D271" s="45">
        <f t="shared" si="45"/>
        <v>1000</v>
      </c>
      <c r="E271" s="45">
        <f t="shared" si="40"/>
        <v>0</v>
      </c>
      <c r="F271" t="str">
        <f t="shared" si="46"/>
        <v>ID</v>
      </c>
      <c r="G271" t="str">
        <f t="shared" si="47"/>
        <v>01_BE A CLIENT OF UBS</v>
      </c>
      <c r="H271" s="44" t="str">
        <f t="shared" si="48"/>
        <v/>
      </c>
      <c r="I271" t="str">
        <f t="shared" si="49"/>
        <v>OK</v>
      </c>
      <c r="J271" s="46" t="str">
        <f t="shared" si="41"/>
        <v>bernald.b.burgos@accenture.com</v>
      </c>
      <c r="K271" s="47">
        <f t="shared" si="42"/>
        <v>0</v>
      </c>
      <c r="L271" s="47">
        <f t="shared" si="43"/>
        <v>0</v>
      </c>
      <c r="Z271" s="48" t="s">
        <v>287</v>
      </c>
      <c r="AA271" s="27">
        <v>5</v>
      </c>
      <c r="AB271" s="49" t="s">
        <v>480</v>
      </c>
      <c r="AC271" s="50">
        <v>1000</v>
      </c>
      <c r="AD271" s="50">
        <v>0</v>
      </c>
      <c r="AE271" s="27" t="s">
        <v>37</v>
      </c>
      <c r="AF271" s="27" t="s">
        <v>35</v>
      </c>
      <c r="AG271" s="49" t="s">
        <v>480</v>
      </c>
      <c r="AH271" s="27" t="s">
        <v>481</v>
      </c>
      <c r="AI271" s="27" t="s">
        <v>481</v>
      </c>
      <c r="AJ271" s="51" t="s">
        <v>801</v>
      </c>
      <c r="AK271" s="52">
        <v>0</v>
      </c>
      <c r="AL271" s="52">
        <v>0</v>
      </c>
    </row>
    <row r="272" spans="1:38" x14ac:dyDescent="0.25">
      <c r="A272" s="23" t="s">
        <v>306</v>
      </c>
      <c r="B272">
        <v>5</v>
      </c>
      <c r="C272" s="44" t="str">
        <f t="shared" si="44"/>
        <v/>
      </c>
      <c r="D272" s="45">
        <f t="shared" si="45"/>
        <v>1000</v>
      </c>
      <c r="E272" s="45">
        <f t="shared" si="40"/>
        <v>0</v>
      </c>
      <c r="F272" t="str">
        <f t="shared" si="46"/>
        <v>ID</v>
      </c>
      <c r="G272" t="str">
        <f t="shared" si="47"/>
        <v>13_API BANKING AND CLIENT REPORTING</v>
      </c>
      <c r="H272" s="44" t="str">
        <f t="shared" si="48"/>
        <v/>
      </c>
      <c r="I272" t="str">
        <f t="shared" si="49"/>
        <v>OK</v>
      </c>
      <c r="J272" s="46" t="str">
        <f t="shared" si="41"/>
        <v>jean.aeriel.albea@accenture.com</v>
      </c>
      <c r="K272" s="47">
        <f t="shared" si="42"/>
        <v>0</v>
      </c>
      <c r="L272" s="47">
        <f t="shared" si="43"/>
        <v>0</v>
      </c>
      <c r="Z272" s="48" t="s">
        <v>95</v>
      </c>
      <c r="AA272" s="27">
        <v>5</v>
      </c>
      <c r="AB272" s="49" t="s">
        <v>480</v>
      </c>
      <c r="AC272" s="50">
        <v>1000</v>
      </c>
      <c r="AD272" s="50">
        <v>0</v>
      </c>
      <c r="AE272" s="27" t="s">
        <v>34</v>
      </c>
      <c r="AF272" s="27" t="s">
        <v>70</v>
      </c>
      <c r="AG272" s="49" t="s">
        <v>480</v>
      </c>
      <c r="AH272" s="27" t="s">
        <v>792</v>
      </c>
      <c r="AI272" s="54" t="s">
        <v>553</v>
      </c>
      <c r="AJ272" s="51" t="s">
        <v>802</v>
      </c>
      <c r="AK272" s="52">
        <v>0</v>
      </c>
      <c r="AL272" s="52">
        <v>0</v>
      </c>
    </row>
    <row r="273" spans="1:38" ht="26.25" x14ac:dyDescent="0.25">
      <c r="A273" s="23" t="s">
        <v>366</v>
      </c>
      <c r="B273">
        <v>5</v>
      </c>
      <c r="C273" s="44" t="str">
        <f t="shared" si="44"/>
        <v/>
      </c>
      <c r="D273" s="45">
        <f t="shared" si="45"/>
        <v>1000</v>
      </c>
      <c r="E273" s="45">
        <f t="shared" si="40"/>
        <v>0</v>
      </c>
      <c r="F273" t="str">
        <f t="shared" si="46"/>
        <v>ID</v>
      </c>
      <c r="G273" t="str">
        <f t="shared" si="47"/>
        <v>11_TOUCHPOINT</v>
      </c>
      <c r="H273" s="44" t="str">
        <f t="shared" si="48"/>
        <v/>
      </c>
      <c r="I273" t="str">
        <f t="shared" si="49"/>
        <v>OK</v>
      </c>
      <c r="J273" s="46" t="str">
        <f t="shared" si="41"/>
        <v>paul.a.g.sarmiento@accenture.com</v>
      </c>
      <c r="K273" s="47">
        <f t="shared" si="42"/>
        <v>0</v>
      </c>
      <c r="L273" s="47">
        <f t="shared" si="43"/>
        <v>0</v>
      </c>
      <c r="Z273" s="48" t="s">
        <v>32</v>
      </c>
      <c r="AA273" s="27">
        <v>5</v>
      </c>
      <c r="AB273" s="49" t="s">
        <v>480</v>
      </c>
      <c r="AC273" s="50">
        <v>1000</v>
      </c>
      <c r="AD273" s="50">
        <v>0</v>
      </c>
      <c r="AE273" s="27" t="s">
        <v>34</v>
      </c>
      <c r="AF273" s="27" t="s">
        <v>35</v>
      </c>
      <c r="AG273" s="49" t="s">
        <v>480</v>
      </c>
      <c r="AH273" s="54" t="s">
        <v>501</v>
      </c>
      <c r="AI273" s="54" t="s">
        <v>481</v>
      </c>
      <c r="AJ273" s="51" t="s">
        <v>803</v>
      </c>
      <c r="AK273" s="52">
        <v>0</v>
      </c>
      <c r="AL273" s="52">
        <v>0</v>
      </c>
    </row>
    <row r="274" spans="1:38" x14ac:dyDescent="0.25">
      <c r="A274" s="23" t="s">
        <v>352</v>
      </c>
      <c r="B274" s="53">
        <v>5</v>
      </c>
      <c r="C274" s="44" t="str">
        <f t="shared" si="44"/>
        <v/>
      </c>
      <c r="D274" s="45">
        <f t="shared" si="45"/>
        <v>1000</v>
      </c>
      <c r="E274" s="45">
        <f t="shared" si="40"/>
        <v>0</v>
      </c>
      <c r="F274" t="str">
        <f t="shared" si="46"/>
        <v>ID</v>
      </c>
      <c r="G274" t="str">
        <f t="shared" si="47"/>
        <v>05_PAY &amp; MANAGE LIQUIDITY</v>
      </c>
      <c r="H274" s="44" t="str">
        <f t="shared" si="48"/>
        <v/>
      </c>
      <c r="I274" t="str">
        <f t="shared" si="49"/>
        <v>5 RTO</v>
      </c>
      <c r="J274" s="46" t="str">
        <f t="shared" si="41"/>
        <v>angelica.m.bangayan@accenture.com</v>
      </c>
      <c r="K274" s="47">
        <f t="shared" si="42"/>
        <v>0</v>
      </c>
      <c r="L274" s="47">
        <f t="shared" si="43"/>
        <v>0</v>
      </c>
      <c r="Z274" s="48" t="s">
        <v>429</v>
      </c>
      <c r="AA274" s="27">
        <v>5</v>
      </c>
      <c r="AB274" s="49" t="s">
        <v>480</v>
      </c>
      <c r="AC274" s="50">
        <v>1000</v>
      </c>
      <c r="AD274" s="50">
        <v>0</v>
      </c>
      <c r="AE274" s="27" t="s">
        <v>34</v>
      </c>
      <c r="AF274" s="27" t="s">
        <v>70</v>
      </c>
      <c r="AG274" s="49" t="s">
        <v>480</v>
      </c>
      <c r="AH274" s="27" t="s">
        <v>792</v>
      </c>
      <c r="AI274" s="54" t="s">
        <v>553</v>
      </c>
      <c r="AJ274" s="51" t="s">
        <v>804</v>
      </c>
      <c r="AK274" s="52">
        <v>0</v>
      </c>
      <c r="AL274" s="52">
        <v>0</v>
      </c>
    </row>
    <row r="275" spans="1:38" ht="26.25" x14ac:dyDescent="0.25">
      <c r="A275" s="23" t="s">
        <v>108</v>
      </c>
      <c r="B275">
        <v>5</v>
      </c>
      <c r="C275" s="44" t="str">
        <f t="shared" si="44"/>
        <v>Yes</v>
      </c>
      <c r="D275" s="45">
        <f t="shared" si="45"/>
        <v>0</v>
      </c>
      <c r="E275" s="45">
        <f t="shared" si="40"/>
        <v>0</v>
      </c>
      <c r="F275" t="str">
        <f t="shared" si="46"/>
        <v>ID</v>
      </c>
      <c r="G275" t="str">
        <f t="shared" si="47"/>
        <v>04_TRADE AND TRANSFER ASSETS 2</v>
      </c>
      <c r="H275" s="44" t="str">
        <f t="shared" si="48"/>
        <v/>
      </c>
      <c r="I275">
        <f t="shared" si="49"/>
        <v>0</v>
      </c>
      <c r="J275" s="46" t="str">
        <f t="shared" si="41"/>
        <v>c.f.bathan-dematera@accenture.com</v>
      </c>
      <c r="K275" s="47">
        <f t="shared" si="42"/>
        <v>0</v>
      </c>
      <c r="L275" s="47">
        <f t="shared" si="43"/>
        <v>0</v>
      </c>
      <c r="Z275" s="48" t="s">
        <v>347</v>
      </c>
      <c r="AA275" s="27">
        <v>5</v>
      </c>
      <c r="AB275" s="49" t="s">
        <v>480</v>
      </c>
      <c r="AC275" s="50">
        <v>1000</v>
      </c>
      <c r="AD275" s="50">
        <v>0</v>
      </c>
      <c r="AE275" s="27" t="s">
        <v>34</v>
      </c>
      <c r="AF275" s="27" t="s">
        <v>35</v>
      </c>
      <c r="AG275" s="49" t="s">
        <v>480</v>
      </c>
      <c r="AH275" s="54" t="s">
        <v>501</v>
      </c>
      <c r="AI275" s="54" t="s">
        <v>481</v>
      </c>
      <c r="AJ275" s="51" t="s">
        <v>805</v>
      </c>
      <c r="AK275" s="52">
        <v>0</v>
      </c>
      <c r="AL275" s="52">
        <v>0</v>
      </c>
    </row>
    <row r="276" spans="1:38" x14ac:dyDescent="0.25">
      <c r="A276" s="23" t="s">
        <v>432</v>
      </c>
      <c r="B276" s="53">
        <v>5</v>
      </c>
      <c r="C276" s="44" t="str">
        <f t="shared" si="44"/>
        <v/>
      </c>
      <c r="D276" s="45">
        <f t="shared" si="45"/>
        <v>1000</v>
      </c>
      <c r="E276" s="45">
        <f t="shared" si="40"/>
        <v>0</v>
      </c>
      <c r="F276" t="str">
        <f t="shared" si="46"/>
        <v>ID</v>
      </c>
      <c r="G276" t="str">
        <f t="shared" si="47"/>
        <v>04_TRADE AND TRANSFER ASSETS 2</v>
      </c>
      <c r="H276" s="44" t="str">
        <f t="shared" si="48"/>
        <v/>
      </c>
      <c r="I276" t="str">
        <f t="shared" si="49"/>
        <v>5 RTO</v>
      </c>
      <c r="J276" s="46" t="str">
        <f t="shared" si="41"/>
        <v>jaymee.ann.p.caamic@accenture.com</v>
      </c>
      <c r="K276" s="47">
        <f t="shared" si="42"/>
        <v>0</v>
      </c>
      <c r="L276" s="47">
        <f t="shared" si="43"/>
        <v>0</v>
      </c>
      <c r="Z276" s="48" t="s">
        <v>108</v>
      </c>
      <c r="AA276" s="27">
        <v>5</v>
      </c>
      <c r="AB276" s="49" t="s">
        <v>478</v>
      </c>
      <c r="AC276" s="50">
        <v>0</v>
      </c>
      <c r="AD276" s="50">
        <v>0</v>
      </c>
      <c r="AE276" s="27" t="s">
        <v>34</v>
      </c>
      <c r="AF276" s="27" t="s">
        <v>39</v>
      </c>
      <c r="AG276" s="49" t="s">
        <v>480</v>
      </c>
      <c r="AH276" s="27" t="s">
        <v>806</v>
      </c>
      <c r="AI276" s="54"/>
      <c r="AJ276" s="51" t="s">
        <v>807</v>
      </c>
      <c r="AK276" s="52">
        <v>0</v>
      </c>
      <c r="AL276" s="52">
        <v>0</v>
      </c>
    </row>
    <row r="277" spans="1:38" ht="26.25" x14ac:dyDescent="0.25">
      <c r="A277" s="23" t="s">
        <v>286</v>
      </c>
      <c r="B277">
        <v>5</v>
      </c>
      <c r="C277" s="44" t="str">
        <f t="shared" si="44"/>
        <v/>
      </c>
      <c r="D277" s="45">
        <f t="shared" si="45"/>
        <v>1000</v>
      </c>
      <c r="E277" s="45">
        <f t="shared" si="40"/>
        <v>0</v>
      </c>
      <c r="F277" t="str">
        <f t="shared" si="46"/>
        <v>ID</v>
      </c>
      <c r="G277" t="str">
        <f t="shared" si="47"/>
        <v>06_OBTAIN &amp; MAINTAIN FINANCING</v>
      </c>
      <c r="H277" s="44" t="str">
        <f t="shared" si="48"/>
        <v/>
      </c>
      <c r="I277" t="str">
        <f t="shared" si="49"/>
        <v>OK</v>
      </c>
      <c r="J277" s="46" t="str">
        <f t="shared" si="41"/>
        <v>daniel.bristol@accenture.com</v>
      </c>
      <c r="K277" s="47">
        <f t="shared" si="42"/>
        <v>0</v>
      </c>
      <c r="L277" s="47">
        <f t="shared" si="43"/>
        <v>0</v>
      </c>
      <c r="Z277" s="48" t="s">
        <v>363</v>
      </c>
      <c r="AA277" s="27">
        <v>5</v>
      </c>
      <c r="AB277" s="49" t="s">
        <v>480</v>
      </c>
      <c r="AC277" s="50">
        <v>1000</v>
      </c>
      <c r="AD277" s="50">
        <v>0</v>
      </c>
      <c r="AE277" s="27" t="s">
        <v>34</v>
      </c>
      <c r="AF277" s="27" t="s">
        <v>35</v>
      </c>
      <c r="AG277" s="49" t="s">
        <v>480</v>
      </c>
      <c r="AH277" s="54" t="s">
        <v>501</v>
      </c>
      <c r="AI277" s="54" t="s">
        <v>481</v>
      </c>
      <c r="AJ277" s="51" t="s">
        <v>808</v>
      </c>
      <c r="AK277" s="52">
        <v>0</v>
      </c>
      <c r="AL277" s="52">
        <v>0</v>
      </c>
    </row>
    <row r="278" spans="1:38" x14ac:dyDescent="0.25">
      <c r="A278" s="23" t="s">
        <v>363</v>
      </c>
      <c r="B278">
        <v>5</v>
      </c>
      <c r="C278" s="44" t="str">
        <f t="shared" si="44"/>
        <v/>
      </c>
      <c r="D278" s="45">
        <f t="shared" si="45"/>
        <v>1000</v>
      </c>
      <c r="E278" s="45">
        <f t="shared" si="40"/>
        <v>0</v>
      </c>
      <c r="F278" t="str">
        <f t="shared" si="46"/>
        <v>ID</v>
      </c>
      <c r="G278" t="str">
        <f t="shared" si="47"/>
        <v>01_BE A CLIENT OF UBS</v>
      </c>
      <c r="H278" s="44" t="str">
        <f t="shared" si="48"/>
        <v/>
      </c>
      <c r="I278" t="str">
        <f t="shared" si="49"/>
        <v>OK</v>
      </c>
      <c r="J278" s="46" t="str">
        <f t="shared" si="41"/>
        <v>louie.jay.o.bulaon@accenture.com</v>
      </c>
      <c r="K278" s="47">
        <f t="shared" si="42"/>
        <v>0</v>
      </c>
      <c r="L278" s="47">
        <f t="shared" si="43"/>
        <v>0</v>
      </c>
      <c r="Z278" s="48" t="s">
        <v>366</v>
      </c>
      <c r="AA278" s="27">
        <v>5</v>
      </c>
      <c r="AB278" s="49" t="s">
        <v>480</v>
      </c>
      <c r="AC278" s="50">
        <v>1000</v>
      </c>
      <c r="AD278" s="50">
        <v>0</v>
      </c>
      <c r="AE278" s="27" t="s">
        <v>34</v>
      </c>
      <c r="AF278" s="27" t="s">
        <v>57</v>
      </c>
      <c r="AG278" s="49" t="s">
        <v>480</v>
      </c>
      <c r="AH278" s="27" t="s">
        <v>481</v>
      </c>
      <c r="AI278" s="54" t="s">
        <v>481</v>
      </c>
      <c r="AJ278" s="51" t="s">
        <v>809</v>
      </c>
      <c r="AK278" s="52">
        <v>0</v>
      </c>
      <c r="AL278" s="52">
        <v>0</v>
      </c>
    </row>
    <row r="279" spans="1:38" ht="26.25" x14ac:dyDescent="0.25">
      <c r="A279" s="23" t="s">
        <v>329</v>
      </c>
      <c r="B279" s="53">
        <v>5</v>
      </c>
      <c r="C279" s="44" t="str">
        <f t="shared" si="44"/>
        <v/>
      </c>
      <c r="D279" s="45">
        <f t="shared" si="45"/>
        <v>1000</v>
      </c>
      <c r="E279" s="45">
        <f t="shared" si="40"/>
        <v>0</v>
      </c>
      <c r="F279" t="str">
        <f t="shared" si="46"/>
        <v>ID</v>
      </c>
      <c r="G279" t="str">
        <f t="shared" si="47"/>
        <v>ARCHITECTURE COE</v>
      </c>
      <c r="H279" s="44" t="str">
        <f t="shared" si="48"/>
        <v/>
      </c>
      <c r="I279" t="str">
        <f t="shared" si="49"/>
        <v>5 RTO</v>
      </c>
      <c r="J279" s="46" t="str">
        <f t="shared" si="41"/>
        <v>romeo.e.domingo.jr@accenture.com</v>
      </c>
      <c r="K279" s="47">
        <f t="shared" si="42"/>
        <v>0</v>
      </c>
      <c r="L279" s="47">
        <f t="shared" si="43"/>
        <v>0</v>
      </c>
      <c r="Z279" s="48" t="s">
        <v>405</v>
      </c>
      <c r="AA279" s="27">
        <v>5</v>
      </c>
      <c r="AB279" s="49" t="s">
        <v>480</v>
      </c>
      <c r="AC279" s="50">
        <v>1000</v>
      </c>
      <c r="AD279" s="50">
        <v>0</v>
      </c>
      <c r="AE279" s="27" t="s">
        <v>34</v>
      </c>
      <c r="AF279" s="27" t="s">
        <v>35</v>
      </c>
      <c r="AG279" s="49" t="s">
        <v>480</v>
      </c>
      <c r="AH279" s="54" t="s">
        <v>501</v>
      </c>
      <c r="AI279" s="54" t="s">
        <v>481</v>
      </c>
      <c r="AJ279" s="51" t="s">
        <v>810</v>
      </c>
      <c r="AK279" s="52">
        <v>0</v>
      </c>
      <c r="AL279" s="52">
        <v>0</v>
      </c>
    </row>
    <row r="280" spans="1:38" ht="26.25" x14ac:dyDescent="0.25">
      <c r="A280" s="23" t="s">
        <v>348</v>
      </c>
      <c r="B280" s="53">
        <v>5</v>
      </c>
      <c r="C280" s="44" t="str">
        <f t="shared" si="44"/>
        <v/>
      </c>
      <c r="D280" s="45">
        <f t="shared" si="45"/>
        <v>1000</v>
      </c>
      <c r="E280" s="45">
        <f t="shared" si="40"/>
        <v>0</v>
      </c>
      <c r="F280" t="str">
        <f t="shared" si="46"/>
        <v>ID</v>
      </c>
      <c r="G280" t="str">
        <f t="shared" si="47"/>
        <v>05_PAY &amp; MANAGE LIQUIDITY</v>
      </c>
      <c r="H280" s="44" t="str">
        <f t="shared" si="48"/>
        <v/>
      </c>
      <c r="I280" t="str">
        <f t="shared" si="49"/>
        <v>5 RTO</v>
      </c>
      <c r="J280" s="46" t="str">
        <f t="shared" si="41"/>
        <v>eugene.t.bangsal@accenture.com</v>
      </c>
      <c r="K280" s="47">
        <f t="shared" si="42"/>
        <v>0</v>
      </c>
      <c r="L280" s="47">
        <f t="shared" si="43"/>
        <v>0</v>
      </c>
      <c r="Z280" s="48" t="s">
        <v>163</v>
      </c>
      <c r="AA280" s="27">
        <v>5</v>
      </c>
      <c r="AB280" s="49" t="s">
        <v>478</v>
      </c>
      <c r="AC280" s="50">
        <v>0</v>
      </c>
      <c r="AD280" s="50">
        <v>0</v>
      </c>
      <c r="AE280" s="27" t="s">
        <v>34</v>
      </c>
      <c r="AF280" s="27" t="s">
        <v>35</v>
      </c>
      <c r="AG280" s="49" t="s">
        <v>480</v>
      </c>
      <c r="AH280" s="54" t="s">
        <v>501</v>
      </c>
      <c r="AI280" s="54" t="s">
        <v>481</v>
      </c>
      <c r="AJ280" s="51" t="s">
        <v>811</v>
      </c>
      <c r="AK280" s="52">
        <v>0</v>
      </c>
      <c r="AL280" s="52">
        <v>0</v>
      </c>
    </row>
    <row r="281" spans="1:38" x14ac:dyDescent="0.25">
      <c r="A281" s="23" t="s">
        <v>163</v>
      </c>
      <c r="B281">
        <v>5</v>
      </c>
      <c r="C281" s="44" t="str">
        <f t="shared" si="44"/>
        <v>Yes</v>
      </c>
      <c r="D281" s="45">
        <f t="shared" si="45"/>
        <v>0</v>
      </c>
      <c r="E281" s="45">
        <f t="shared" si="40"/>
        <v>0</v>
      </c>
      <c r="F281" t="str">
        <f t="shared" si="46"/>
        <v>ID</v>
      </c>
      <c r="G281" t="str">
        <f t="shared" si="47"/>
        <v>01_BE A CLIENT OF UBS</v>
      </c>
      <c r="H281" s="44" t="str">
        <f t="shared" si="48"/>
        <v/>
      </c>
      <c r="I281" t="str">
        <f t="shared" si="49"/>
        <v>OK</v>
      </c>
      <c r="J281" s="46" t="str">
        <f t="shared" si="41"/>
        <v>armie.c.m.arguelles@accenture.com</v>
      </c>
      <c r="K281" s="47">
        <f t="shared" si="42"/>
        <v>0</v>
      </c>
      <c r="L281" s="47">
        <f t="shared" si="43"/>
        <v>0</v>
      </c>
      <c r="Z281" s="48" t="s">
        <v>383</v>
      </c>
      <c r="AA281" s="27">
        <v>5</v>
      </c>
      <c r="AB281" s="49" t="s">
        <v>480</v>
      </c>
      <c r="AC281" s="50">
        <v>1000</v>
      </c>
      <c r="AD281" s="50">
        <v>0</v>
      </c>
      <c r="AE281" s="27" t="s">
        <v>67</v>
      </c>
      <c r="AF281" s="27" t="s">
        <v>68</v>
      </c>
      <c r="AG281" s="49" t="s">
        <v>480</v>
      </c>
      <c r="AH281" s="27" t="s">
        <v>495</v>
      </c>
      <c r="AI281" s="54" t="s">
        <v>481</v>
      </c>
      <c r="AJ281" s="51" t="s">
        <v>812</v>
      </c>
      <c r="AK281" s="52">
        <v>0</v>
      </c>
      <c r="AL281" s="52">
        <v>0</v>
      </c>
    </row>
    <row r="282" spans="1:38" x14ac:dyDescent="0.25">
      <c r="A282" s="23" t="s">
        <v>364</v>
      </c>
      <c r="B282" s="53">
        <v>5</v>
      </c>
      <c r="C282" s="44" t="str">
        <f t="shared" si="44"/>
        <v/>
      </c>
      <c r="D282" s="45">
        <f t="shared" si="45"/>
        <v>1000</v>
      </c>
      <c r="E282" s="45">
        <f t="shared" si="40"/>
        <v>0</v>
      </c>
      <c r="F282" t="str">
        <f t="shared" si="46"/>
        <v>ID</v>
      </c>
      <c r="G282" t="str">
        <f t="shared" si="47"/>
        <v>04_TRADE AND TRANSFER ASSETS 2</v>
      </c>
      <c r="H282" s="44" t="str">
        <f t="shared" si="48"/>
        <v/>
      </c>
      <c r="I282" t="str">
        <f t="shared" si="49"/>
        <v>5 RTO</v>
      </c>
      <c r="J282" s="46" t="str">
        <f t="shared" si="41"/>
        <v>ranul.albino.matias@accenture.com</v>
      </c>
      <c r="K282" s="47">
        <f t="shared" si="42"/>
        <v>0</v>
      </c>
      <c r="L282" s="47">
        <f t="shared" si="43"/>
        <v>0</v>
      </c>
      <c r="Z282" s="48" t="s">
        <v>329</v>
      </c>
      <c r="AA282" s="27">
        <v>5</v>
      </c>
      <c r="AB282" s="49" t="s">
        <v>480</v>
      </c>
      <c r="AC282" s="50">
        <v>1000</v>
      </c>
      <c r="AD282" s="50">
        <v>0</v>
      </c>
      <c r="AE282" s="27" t="s">
        <v>34</v>
      </c>
      <c r="AF282" s="27" t="s">
        <v>45</v>
      </c>
      <c r="AG282" s="49" t="s">
        <v>480</v>
      </c>
      <c r="AH282" s="27" t="s">
        <v>813</v>
      </c>
      <c r="AI282" s="54" t="s">
        <v>548</v>
      </c>
      <c r="AJ282" s="51" t="s">
        <v>814</v>
      </c>
      <c r="AK282" s="52">
        <v>0</v>
      </c>
      <c r="AL282" s="52">
        <v>0</v>
      </c>
    </row>
    <row r="283" spans="1:38" x14ac:dyDescent="0.25">
      <c r="A283" s="23" t="s">
        <v>91</v>
      </c>
      <c r="B283" s="53">
        <v>5</v>
      </c>
      <c r="C283" s="44" t="str">
        <f t="shared" si="44"/>
        <v/>
      </c>
      <c r="D283" s="45">
        <f t="shared" si="45"/>
        <v>1000</v>
      </c>
      <c r="E283" s="45">
        <f t="shared" si="40"/>
        <v>0</v>
      </c>
      <c r="F283" t="str">
        <f t="shared" si="46"/>
        <v>ID</v>
      </c>
      <c r="G283" t="str">
        <f t="shared" si="47"/>
        <v>04_TRADE AND TRANSFER ASSETS 2</v>
      </c>
      <c r="H283" s="44" t="str">
        <f t="shared" si="48"/>
        <v/>
      </c>
      <c r="I283" t="str">
        <f t="shared" si="49"/>
        <v>5 RTO</v>
      </c>
      <c r="J283" s="46" t="str">
        <f t="shared" si="41"/>
        <v>eliza.joy.y.rapsing@accenture.com</v>
      </c>
      <c r="K283" s="47">
        <f t="shared" si="42"/>
        <v>0</v>
      </c>
      <c r="L283" s="47">
        <f t="shared" si="43"/>
        <v>0</v>
      </c>
      <c r="Z283" s="48" t="s">
        <v>63</v>
      </c>
      <c r="AA283" s="27">
        <v>5</v>
      </c>
      <c r="AB283" s="49" t="s">
        <v>478</v>
      </c>
      <c r="AC283" s="50">
        <v>0</v>
      </c>
      <c r="AD283" s="50">
        <v>0</v>
      </c>
      <c r="AE283" s="27" t="s">
        <v>34</v>
      </c>
      <c r="AF283" s="27" t="s">
        <v>64</v>
      </c>
      <c r="AG283" s="49" t="s">
        <v>480</v>
      </c>
      <c r="AH283" s="27" t="s">
        <v>481</v>
      </c>
      <c r="AI283" s="54" t="s">
        <v>481</v>
      </c>
      <c r="AJ283" s="51" t="s">
        <v>815</v>
      </c>
      <c r="AK283" s="52">
        <v>0</v>
      </c>
      <c r="AL283" s="52">
        <v>0</v>
      </c>
    </row>
    <row r="284" spans="1:38" x14ac:dyDescent="0.25">
      <c r="A284" s="23" t="s">
        <v>259</v>
      </c>
      <c r="B284">
        <v>5</v>
      </c>
      <c r="C284" s="44" t="str">
        <f t="shared" si="44"/>
        <v/>
      </c>
      <c r="D284" s="45">
        <f t="shared" si="45"/>
        <v>1000</v>
      </c>
      <c r="E284" s="45">
        <f t="shared" si="40"/>
        <v>0</v>
      </c>
      <c r="F284" t="str">
        <f t="shared" si="46"/>
        <v>FT</v>
      </c>
      <c r="G284" t="str">
        <f t="shared" si="47"/>
        <v>06_OBTAIN &amp; MAINTAIN FINANCING</v>
      </c>
      <c r="H284" s="44" t="str">
        <f t="shared" si="48"/>
        <v>Yes</v>
      </c>
      <c r="I284" t="str">
        <f t="shared" si="49"/>
        <v>OK</v>
      </c>
      <c r="J284" s="46" t="str">
        <f t="shared" si="41"/>
        <v>sharlynne.camit@accenture.com</v>
      </c>
      <c r="K284" s="47" t="str">
        <f t="shared" si="42"/>
        <v>to award later</v>
      </c>
      <c r="L284" s="47" t="str">
        <f t="shared" si="43"/>
        <v>to award later</v>
      </c>
      <c r="Z284" s="48" t="s">
        <v>423</v>
      </c>
      <c r="AA284" s="27">
        <v>5</v>
      </c>
      <c r="AB284" s="49" t="s">
        <v>480</v>
      </c>
      <c r="AC284" s="50">
        <v>1000</v>
      </c>
      <c r="AD284" s="50">
        <v>0</v>
      </c>
      <c r="AE284" s="27" t="s">
        <v>37</v>
      </c>
      <c r="AF284" s="27" t="s">
        <v>35</v>
      </c>
      <c r="AG284" s="49" t="s">
        <v>480</v>
      </c>
      <c r="AH284" s="27" t="s">
        <v>816</v>
      </c>
      <c r="AI284" s="54" t="s">
        <v>553</v>
      </c>
      <c r="AJ284" s="51" t="s">
        <v>817</v>
      </c>
      <c r="AK284" s="52">
        <v>0</v>
      </c>
      <c r="AL284" s="52">
        <v>0</v>
      </c>
    </row>
    <row r="285" spans="1:38" x14ac:dyDescent="0.25">
      <c r="A285" s="23" t="s">
        <v>325</v>
      </c>
      <c r="B285">
        <v>5</v>
      </c>
      <c r="C285" s="44" t="str">
        <f t="shared" si="44"/>
        <v/>
      </c>
      <c r="D285" s="45">
        <f t="shared" si="45"/>
        <v>1000</v>
      </c>
      <c r="E285" s="45">
        <f t="shared" si="40"/>
        <v>0</v>
      </c>
      <c r="F285" t="str">
        <f t="shared" si="46"/>
        <v>ID</v>
      </c>
      <c r="G285" t="str">
        <f t="shared" si="47"/>
        <v>01_BE A CLIENT OF UBS</v>
      </c>
      <c r="H285" s="44" t="str">
        <f t="shared" si="48"/>
        <v/>
      </c>
      <c r="I285" t="str">
        <f t="shared" si="49"/>
        <v>OK</v>
      </c>
      <c r="J285" s="46" t="str">
        <f t="shared" si="41"/>
        <v>joshua.reyes@accenture.com</v>
      </c>
      <c r="K285" s="47">
        <f t="shared" si="42"/>
        <v>0</v>
      </c>
      <c r="L285" s="47">
        <f t="shared" si="43"/>
        <v>0</v>
      </c>
      <c r="Z285" s="48" t="s">
        <v>306</v>
      </c>
      <c r="AA285" s="27">
        <v>5</v>
      </c>
      <c r="AB285" s="49" t="s">
        <v>480</v>
      </c>
      <c r="AC285" s="50">
        <v>1000</v>
      </c>
      <c r="AD285" s="50">
        <v>0</v>
      </c>
      <c r="AE285" s="27" t="s">
        <v>34</v>
      </c>
      <c r="AF285" s="27" t="s">
        <v>138</v>
      </c>
      <c r="AG285" s="49" t="s">
        <v>480</v>
      </c>
      <c r="AH285" s="27" t="s">
        <v>545</v>
      </c>
      <c r="AI285" s="54" t="s">
        <v>481</v>
      </c>
      <c r="AJ285" s="51" t="s">
        <v>818</v>
      </c>
      <c r="AK285" s="52">
        <v>0</v>
      </c>
      <c r="AL285" s="52">
        <v>0</v>
      </c>
    </row>
    <row r="286" spans="1:38" x14ac:dyDescent="0.25">
      <c r="A286" s="23" t="s">
        <v>63</v>
      </c>
      <c r="B286">
        <v>5</v>
      </c>
      <c r="C286" s="44" t="str">
        <f t="shared" si="44"/>
        <v>Yes</v>
      </c>
      <c r="D286" s="45">
        <f t="shared" si="45"/>
        <v>0</v>
      </c>
      <c r="E286" s="45">
        <f t="shared" si="40"/>
        <v>0</v>
      </c>
      <c r="F286" t="str">
        <f t="shared" si="46"/>
        <v>ID</v>
      </c>
      <c r="G286" t="str">
        <f t="shared" si="47"/>
        <v>06_OBTAIN &amp; MAINTAIN FINANCING</v>
      </c>
      <c r="H286" s="44" t="str">
        <f t="shared" si="48"/>
        <v/>
      </c>
      <c r="I286" t="str">
        <f t="shared" si="49"/>
        <v>OK</v>
      </c>
      <c r="J286" s="46" t="str">
        <f t="shared" si="41"/>
        <v>sunny.gonzales@accenture.com</v>
      </c>
      <c r="K286" s="47">
        <f t="shared" si="42"/>
        <v>0</v>
      </c>
      <c r="L286" s="47">
        <f t="shared" si="43"/>
        <v>0</v>
      </c>
      <c r="Z286" s="48" t="s">
        <v>213</v>
      </c>
      <c r="AA286" s="27">
        <v>4</v>
      </c>
      <c r="AB286" s="49" t="s">
        <v>480</v>
      </c>
      <c r="AC286" s="50">
        <v>800</v>
      </c>
      <c r="AD286" s="50">
        <v>0</v>
      </c>
      <c r="AE286" s="27" t="s">
        <v>37</v>
      </c>
      <c r="AF286" s="27" t="s">
        <v>57</v>
      </c>
      <c r="AG286" s="49" t="s">
        <v>480</v>
      </c>
      <c r="AH286" s="27" t="s">
        <v>481</v>
      </c>
      <c r="AI286" s="54" t="s">
        <v>481</v>
      </c>
      <c r="AJ286" s="51" t="s">
        <v>819</v>
      </c>
      <c r="AK286" s="52">
        <v>0</v>
      </c>
      <c r="AL286" s="52">
        <v>0</v>
      </c>
    </row>
    <row r="287" spans="1:38" ht="26.25" x14ac:dyDescent="0.25">
      <c r="A287" s="23" t="s">
        <v>76</v>
      </c>
      <c r="B287">
        <v>4</v>
      </c>
      <c r="C287" s="44" t="str">
        <f t="shared" si="44"/>
        <v/>
      </c>
      <c r="D287" s="45">
        <f t="shared" si="45"/>
        <v>800</v>
      </c>
      <c r="E287" s="45">
        <f t="shared" si="40"/>
        <v>0</v>
      </c>
      <c r="F287" t="str">
        <f t="shared" si="46"/>
        <v>FT</v>
      </c>
      <c r="G287" t="str">
        <f t="shared" si="47"/>
        <v>11_TOUCHPOINT</v>
      </c>
      <c r="H287" s="44" t="str">
        <f t="shared" si="48"/>
        <v/>
      </c>
      <c r="I287" t="str">
        <f t="shared" si="49"/>
        <v>OK</v>
      </c>
      <c r="J287" s="46" t="str">
        <f t="shared" si="41"/>
        <v>peter.paul.a.damot@accenture.com</v>
      </c>
      <c r="K287" s="47">
        <f t="shared" si="42"/>
        <v>0</v>
      </c>
      <c r="L287" s="47">
        <f t="shared" si="43"/>
        <v>0</v>
      </c>
      <c r="Z287" s="48" t="s">
        <v>176</v>
      </c>
      <c r="AA287" s="27">
        <v>4</v>
      </c>
      <c r="AB287" s="49" t="s">
        <v>480</v>
      </c>
      <c r="AC287" s="50">
        <v>800</v>
      </c>
      <c r="AD287" s="50">
        <v>0</v>
      </c>
      <c r="AE287" s="27" t="s">
        <v>34</v>
      </c>
      <c r="AF287" s="27" t="s">
        <v>35</v>
      </c>
      <c r="AG287" s="49" t="s">
        <v>480</v>
      </c>
      <c r="AH287" s="54" t="s">
        <v>501</v>
      </c>
      <c r="AI287" s="54" t="s">
        <v>481</v>
      </c>
      <c r="AJ287" s="51" t="s">
        <v>820</v>
      </c>
      <c r="AK287" s="52">
        <v>0</v>
      </c>
      <c r="AL287" s="52">
        <v>0</v>
      </c>
    </row>
    <row r="288" spans="1:38" ht="26.25" x14ac:dyDescent="0.25">
      <c r="A288" s="23" t="s">
        <v>251</v>
      </c>
      <c r="B288">
        <v>4</v>
      </c>
      <c r="C288" s="44" t="str">
        <f t="shared" si="44"/>
        <v/>
      </c>
      <c r="D288" s="45">
        <f t="shared" si="45"/>
        <v>800</v>
      </c>
      <c r="E288" s="45">
        <f t="shared" si="40"/>
        <v>0</v>
      </c>
      <c r="F288" t="str">
        <f t="shared" si="46"/>
        <v>ID</v>
      </c>
      <c r="G288" t="str">
        <f t="shared" si="47"/>
        <v>13_API BANKING AND CLIENT REPORTING</v>
      </c>
      <c r="H288" s="44" t="str">
        <f t="shared" si="48"/>
        <v/>
      </c>
      <c r="I288" t="str">
        <f t="shared" si="49"/>
        <v>OK</v>
      </c>
      <c r="J288" s="46" t="str">
        <f t="shared" si="41"/>
        <v>f.p.mendoza@accenture.com</v>
      </c>
      <c r="K288" s="47">
        <f t="shared" si="42"/>
        <v>0</v>
      </c>
      <c r="L288" s="47">
        <f t="shared" si="43"/>
        <v>0</v>
      </c>
      <c r="Z288" s="48" t="s">
        <v>249</v>
      </c>
      <c r="AA288" s="27">
        <v>4</v>
      </c>
      <c r="AB288" s="49" t="s">
        <v>480</v>
      </c>
      <c r="AC288" s="50">
        <v>800</v>
      </c>
      <c r="AD288" s="50">
        <v>0</v>
      </c>
      <c r="AE288" s="27" t="s">
        <v>34</v>
      </c>
      <c r="AF288" s="27" t="s">
        <v>35</v>
      </c>
      <c r="AG288" s="49" t="s">
        <v>480</v>
      </c>
      <c r="AH288" s="54" t="s">
        <v>501</v>
      </c>
      <c r="AI288" s="54" t="s">
        <v>481</v>
      </c>
      <c r="AJ288" s="51" t="s">
        <v>821</v>
      </c>
      <c r="AK288" s="52">
        <v>0</v>
      </c>
      <c r="AL288" s="52">
        <v>0</v>
      </c>
    </row>
    <row r="289" spans="1:38" x14ac:dyDescent="0.25">
      <c r="A289" s="23" t="s">
        <v>249</v>
      </c>
      <c r="B289">
        <v>4</v>
      </c>
      <c r="C289" s="44" t="str">
        <f t="shared" si="44"/>
        <v/>
      </c>
      <c r="D289" s="45">
        <f t="shared" si="45"/>
        <v>800</v>
      </c>
      <c r="E289" s="45">
        <f t="shared" si="40"/>
        <v>0</v>
      </c>
      <c r="F289" t="str">
        <f t="shared" si="46"/>
        <v>ID</v>
      </c>
      <c r="G289" t="str">
        <f t="shared" si="47"/>
        <v>01_BE A CLIENT OF UBS</v>
      </c>
      <c r="H289" s="44" t="str">
        <f t="shared" si="48"/>
        <v/>
      </c>
      <c r="I289" t="str">
        <f t="shared" si="49"/>
        <v>OK</v>
      </c>
      <c r="J289" s="46" t="str">
        <f t="shared" si="41"/>
        <v>mari.charm.lotoc@accenture.com</v>
      </c>
      <c r="K289" s="47">
        <f t="shared" si="42"/>
        <v>0</v>
      </c>
      <c r="L289" s="47">
        <f t="shared" si="43"/>
        <v>0</v>
      </c>
      <c r="Z289" s="48" t="s">
        <v>227</v>
      </c>
      <c r="AA289" s="27">
        <v>4</v>
      </c>
      <c r="AB289" s="49" t="s">
        <v>480</v>
      </c>
      <c r="AC289" s="50">
        <v>800</v>
      </c>
      <c r="AD289" s="50">
        <v>0</v>
      </c>
      <c r="AE289" s="27" t="s">
        <v>37</v>
      </c>
      <c r="AF289" s="27" t="s">
        <v>57</v>
      </c>
      <c r="AG289" s="49" t="s">
        <v>478</v>
      </c>
      <c r="AH289" s="27" t="s">
        <v>481</v>
      </c>
      <c r="AI289" s="54" t="s">
        <v>481</v>
      </c>
      <c r="AJ289" s="51" t="s">
        <v>822</v>
      </c>
      <c r="AK289" s="52" t="s">
        <v>584</v>
      </c>
      <c r="AL289" s="52" t="s">
        <v>584</v>
      </c>
    </row>
    <row r="290" spans="1:38" x14ac:dyDescent="0.25">
      <c r="A290" s="23" t="s">
        <v>227</v>
      </c>
      <c r="B290">
        <v>4</v>
      </c>
      <c r="C290" s="44" t="str">
        <f t="shared" si="44"/>
        <v/>
      </c>
      <c r="D290" s="45">
        <f t="shared" si="45"/>
        <v>800</v>
      </c>
      <c r="E290" s="45">
        <f t="shared" si="40"/>
        <v>0</v>
      </c>
      <c r="F290" t="str">
        <f t="shared" si="46"/>
        <v>FT</v>
      </c>
      <c r="G290" t="str">
        <f t="shared" si="47"/>
        <v>11_TOUCHPOINT</v>
      </c>
      <c r="H290" s="44" t="str">
        <f t="shared" si="48"/>
        <v>Yes</v>
      </c>
      <c r="I290" t="str">
        <f t="shared" si="49"/>
        <v>OK</v>
      </c>
      <c r="J290" s="46" t="str">
        <f t="shared" si="41"/>
        <v>laurel.laoangl@accenture.com</v>
      </c>
      <c r="K290" s="47" t="str">
        <f t="shared" si="42"/>
        <v>to award later</v>
      </c>
      <c r="L290" s="47" t="str">
        <f t="shared" si="43"/>
        <v>to award later</v>
      </c>
      <c r="Z290" s="48" t="s">
        <v>296</v>
      </c>
      <c r="AA290" s="27">
        <v>4</v>
      </c>
      <c r="AB290" s="49" t="s">
        <v>480</v>
      </c>
      <c r="AC290" s="50">
        <v>800</v>
      </c>
      <c r="AD290" s="50">
        <v>0</v>
      </c>
      <c r="AE290" s="27" t="s">
        <v>34</v>
      </c>
      <c r="AF290" s="27" t="s">
        <v>138</v>
      </c>
      <c r="AG290" s="49" t="s">
        <v>480</v>
      </c>
      <c r="AH290" s="27" t="s">
        <v>545</v>
      </c>
      <c r="AI290" s="54" t="s">
        <v>481</v>
      </c>
      <c r="AJ290" s="51" t="s">
        <v>823</v>
      </c>
      <c r="AK290" s="52">
        <v>0</v>
      </c>
      <c r="AL290" s="52">
        <v>0</v>
      </c>
    </row>
    <row r="291" spans="1:38" x14ac:dyDescent="0.25">
      <c r="A291" s="23" t="s">
        <v>296</v>
      </c>
      <c r="B291">
        <v>4</v>
      </c>
      <c r="C291" s="44" t="str">
        <f t="shared" si="44"/>
        <v/>
      </c>
      <c r="D291" s="45">
        <f t="shared" si="45"/>
        <v>800</v>
      </c>
      <c r="E291" s="45">
        <f t="shared" si="40"/>
        <v>0</v>
      </c>
      <c r="F291" t="str">
        <f t="shared" si="46"/>
        <v>ID</v>
      </c>
      <c r="G291" t="str">
        <f t="shared" si="47"/>
        <v>13_API BANKING AND CLIENT REPORTING</v>
      </c>
      <c r="H291" s="44" t="str">
        <f t="shared" si="48"/>
        <v/>
      </c>
      <c r="I291" t="str">
        <f t="shared" si="49"/>
        <v>OK</v>
      </c>
      <c r="J291" s="46" t="str">
        <f t="shared" si="41"/>
        <v>angelica.a.d.castro@accenture.com</v>
      </c>
      <c r="K291" s="47">
        <f t="shared" si="42"/>
        <v>0</v>
      </c>
      <c r="L291" s="47">
        <f t="shared" si="43"/>
        <v>0</v>
      </c>
      <c r="Z291" s="48" t="s">
        <v>324</v>
      </c>
      <c r="AA291" s="27">
        <v>4</v>
      </c>
      <c r="AB291" s="49" t="s">
        <v>480</v>
      </c>
      <c r="AC291" s="50">
        <v>800</v>
      </c>
      <c r="AD291" s="50">
        <v>0</v>
      </c>
      <c r="AE291" s="27" t="s">
        <v>37</v>
      </c>
      <c r="AF291" s="27" t="s">
        <v>57</v>
      </c>
      <c r="AG291" s="49" t="s">
        <v>480</v>
      </c>
      <c r="AH291" s="27" t="s">
        <v>481</v>
      </c>
      <c r="AI291" s="54" t="s">
        <v>481</v>
      </c>
      <c r="AJ291" s="51" t="s">
        <v>824</v>
      </c>
      <c r="AK291" s="52">
        <v>0</v>
      </c>
      <c r="AL291" s="52">
        <v>0</v>
      </c>
    </row>
    <row r="292" spans="1:38" x14ac:dyDescent="0.25">
      <c r="A292" s="23" t="s">
        <v>179</v>
      </c>
      <c r="B292">
        <v>4</v>
      </c>
      <c r="C292" s="44" t="str">
        <f t="shared" si="44"/>
        <v/>
      </c>
      <c r="D292" s="45">
        <f t="shared" si="45"/>
        <v>800</v>
      </c>
      <c r="E292" s="45">
        <f t="shared" si="40"/>
        <v>0</v>
      </c>
      <c r="F292" t="str">
        <f t="shared" si="46"/>
        <v>FT</v>
      </c>
      <c r="G292" t="str">
        <f t="shared" si="47"/>
        <v>01_BE A CLIENT OF UBS</v>
      </c>
      <c r="H292" s="44" t="str">
        <f t="shared" si="48"/>
        <v/>
      </c>
      <c r="I292" t="str">
        <f t="shared" si="49"/>
        <v>OK</v>
      </c>
      <c r="J292" s="46" t="str">
        <f t="shared" si="41"/>
        <v>noemie.a.v.raymundo@accenture.com</v>
      </c>
      <c r="K292" s="47">
        <f t="shared" si="42"/>
        <v>0</v>
      </c>
      <c r="L292" s="47">
        <f t="shared" si="43"/>
        <v>0</v>
      </c>
      <c r="Z292" s="48" t="s">
        <v>411</v>
      </c>
      <c r="AA292" s="27">
        <v>4</v>
      </c>
      <c r="AB292" s="49" t="s">
        <v>480</v>
      </c>
      <c r="AC292" s="50">
        <v>800</v>
      </c>
      <c r="AD292" s="50">
        <v>0</v>
      </c>
      <c r="AE292" s="27" t="s">
        <v>37</v>
      </c>
      <c r="AF292" s="27" t="s">
        <v>64</v>
      </c>
      <c r="AG292" s="49" t="s">
        <v>480</v>
      </c>
      <c r="AH292" s="27" t="s">
        <v>481</v>
      </c>
      <c r="AI292" s="54" t="s">
        <v>481</v>
      </c>
      <c r="AJ292" s="51" t="s">
        <v>825</v>
      </c>
      <c r="AK292" s="52">
        <v>0</v>
      </c>
      <c r="AL292" s="52">
        <v>0</v>
      </c>
    </row>
    <row r="293" spans="1:38" x14ac:dyDescent="0.25">
      <c r="A293" s="23" t="s">
        <v>360</v>
      </c>
      <c r="B293">
        <v>4</v>
      </c>
      <c r="C293" s="44" t="str">
        <f t="shared" si="44"/>
        <v/>
      </c>
      <c r="D293" s="45">
        <f t="shared" si="45"/>
        <v>800</v>
      </c>
      <c r="E293" s="45">
        <f t="shared" si="40"/>
        <v>0</v>
      </c>
      <c r="F293" t="str">
        <f t="shared" si="46"/>
        <v>FT</v>
      </c>
      <c r="G293" t="str">
        <f t="shared" si="47"/>
        <v>03_SAVE, PROTECT AND GROW MY INVESTMENTS</v>
      </c>
      <c r="H293" s="44" t="str">
        <f t="shared" si="48"/>
        <v/>
      </c>
      <c r="I293" t="str">
        <f t="shared" si="49"/>
        <v>OK</v>
      </c>
      <c r="J293" s="46" t="str">
        <f t="shared" si="41"/>
        <v>m.a.mendoza@accenture.com</v>
      </c>
      <c r="K293" s="47">
        <f t="shared" si="42"/>
        <v>0</v>
      </c>
      <c r="L293" s="47">
        <f t="shared" si="43"/>
        <v>0</v>
      </c>
      <c r="Z293" s="48" t="s">
        <v>179</v>
      </c>
      <c r="AA293" s="27">
        <v>4</v>
      </c>
      <c r="AB293" s="49" t="s">
        <v>480</v>
      </c>
      <c r="AC293" s="50">
        <v>800</v>
      </c>
      <c r="AD293" s="50">
        <v>0</v>
      </c>
      <c r="AE293" s="27" t="s">
        <v>37</v>
      </c>
      <c r="AF293" s="27" t="s">
        <v>35</v>
      </c>
      <c r="AG293" s="49" t="s">
        <v>480</v>
      </c>
      <c r="AH293" s="27" t="s">
        <v>481</v>
      </c>
      <c r="AI293" s="27" t="s">
        <v>481</v>
      </c>
      <c r="AJ293" s="51" t="s">
        <v>826</v>
      </c>
      <c r="AK293" s="52">
        <v>0</v>
      </c>
      <c r="AL293" s="52">
        <v>0</v>
      </c>
    </row>
    <row r="294" spans="1:38" x14ac:dyDescent="0.25">
      <c r="A294" s="23" t="s">
        <v>324</v>
      </c>
      <c r="B294">
        <v>4</v>
      </c>
      <c r="C294" s="44" t="str">
        <f t="shared" si="44"/>
        <v/>
      </c>
      <c r="D294" s="45">
        <f t="shared" si="45"/>
        <v>800</v>
      </c>
      <c r="E294" s="45">
        <f t="shared" si="40"/>
        <v>0</v>
      </c>
      <c r="F294" t="str">
        <f t="shared" si="46"/>
        <v>FT</v>
      </c>
      <c r="G294" t="str">
        <f t="shared" si="47"/>
        <v>11_TOUCHPOINT</v>
      </c>
      <c r="H294" s="44" t="str">
        <f t="shared" si="48"/>
        <v/>
      </c>
      <c r="I294" t="str">
        <f t="shared" si="49"/>
        <v>OK</v>
      </c>
      <c r="J294" s="46" t="str">
        <f t="shared" si="41"/>
        <v>dan.cecilio.chua@accenture.com</v>
      </c>
      <c r="K294" s="47">
        <f t="shared" si="42"/>
        <v>0</v>
      </c>
      <c r="L294" s="47">
        <f t="shared" si="43"/>
        <v>0</v>
      </c>
      <c r="Z294" s="48" t="s">
        <v>153</v>
      </c>
      <c r="AA294" s="27">
        <v>4</v>
      </c>
      <c r="AB294" s="49" t="s">
        <v>480</v>
      </c>
      <c r="AC294" s="50">
        <v>800</v>
      </c>
      <c r="AD294" s="50">
        <v>0</v>
      </c>
      <c r="AE294" s="27" t="s">
        <v>34</v>
      </c>
      <c r="AF294" s="27" t="s">
        <v>39</v>
      </c>
      <c r="AG294" s="49" t="s">
        <v>480</v>
      </c>
      <c r="AH294" s="27" t="s">
        <v>510</v>
      </c>
      <c r="AI294" s="54" t="s">
        <v>481</v>
      </c>
      <c r="AJ294" s="51" t="s">
        <v>827</v>
      </c>
      <c r="AK294" s="52">
        <v>0</v>
      </c>
      <c r="AL294" s="52">
        <v>0</v>
      </c>
    </row>
    <row r="295" spans="1:38" x14ac:dyDescent="0.25">
      <c r="A295" s="23" t="s">
        <v>153</v>
      </c>
      <c r="B295">
        <v>4</v>
      </c>
      <c r="C295" s="44" t="str">
        <f t="shared" si="44"/>
        <v/>
      </c>
      <c r="D295" s="45">
        <f t="shared" si="45"/>
        <v>800</v>
      </c>
      <c r="E295" s="45">
        <f t="shared" si="40"/>
        <v>0</v>
      </c>
      <c r="F295" t="str">
        <f t="shared" si="46"/>
        <v>ID</v>
      </c>
      <c r="G295" t="str">
        <f t="shared" si="47"/>
        <v>04_TRADE AND TRANSFER ASSETS 2</v>
      </c>
      <c r="H295" s="44" t="str">
        <f t="shared" si="48"/>
        <v/>
      </c>
      <c r="I295" t="str">
        <f t="shared" si="49"/>
        <v>OK</v>
      </c>
      <c r="J295" s="46" t="str">
        <f t="shared" si="41"/>
        <v>reinnierich.leonardo@accenture.com</v>
      </c>
      <c r="K295" s="47">
        <f t="shared" si="42"/>
        <v>0</v>
      </c>
      <c r="L295" s="47">
        <f t="shared" si="43"/>
        <v>0</v>
      </c>
      <c r="Z295" s="48" t="s">
        <v>381</v>
      </c>
      <c r="AA295" s="27">
        <v>4</v>
      </c>
      <c r="AB295" s="49" t="s">
        <v>480</v>
      </c>
      <c r="AC295" s="50">
        <v>800</v>
      </c>
      <c r="AD295" s="50">
        <v>0</v>
      </c>
      <c r="AE295" s="27" t="s">
        <v>37</v>
      </c>
      <c r="AF295" s="27" t="s">
        <v>189</v>
      </c>
      <c r="AG295" s="49" t="s">
        <v>480</v>
      </c>
      <c r="AH295" s="27" t="s">
        <v>481</v>
      </c>
      <c r="AI295" s="54" t="s">
        <v>481</v>
      </c>
      <c r="AJ295" s="51" t="s">
        <v>828</v>
      </c>
      <c r="AK295" s="52">
        <v>0</v>
      </c>
      <c r="AL295" s="52">
        <v>0</v>
      </c>
    </row>
    <row r="296" spans="1:38" x14ac:dyDescent="0.25">
      <c r="A296" s="23" t="s">
        <v>381</v>
      </c>
      <c r="B296">
        <v>4</v>
      </c>
      <c r="C296" s="44" t="str">
        <f t="shared" si="44"/>
        <v/>
      </c>
      <c r="D296" s="45">
        <f t="shared" si="45"/>
        <v>800</v>
      </c>
      <c r="E296" s="45">
        <f t="shared" si="40"/>
        <v>0</v>
      </c>
      <c r="F296" t="str">
        <f t="shared" si="46"/>
        <v>FT</v>
      </c>
      <c r="G296" t="str">
        <f t="shared" si="47"/>
        <v>17_CLIENT DOCUMENT &amp; RECORDS MGMT</v>
      </c>
      <c r="H296" s="44" t="str">
        <f t="shared" si="48"/>
        <v/>
      </c>
      <c r="I296" t="str">
        <f t="shared" si="49"/>
        <v>OK</v>
      </c>
      <c r="J296" s="46" t="str">
        <f t="shared" si="41"/>
        <v>arvin.a.apolonio@accenture.com</v>
      </c>
      <c r="K296" s="47">
        <f t="shared" si="42"/>
        <v>0</v>
      </c>
      <c r="L296" s="47">
        <f t="shared" si="43"/>
        <v>0</v>
      </c>
      <c r="Z296" s="48" t="s">
        <v>263</v>
      </c>
      <c r="AA296" s="27">
        <v>4</v>
      </c>
      <c r="AB296" s="49" t="s">
        <v>480</v>
      </c>
      <c r="AC296" s="50">
        <v>800</v>
      </c>
      <c r="AD296" s="50">
        <v>0</v>
      </c>
      <c r="AE296" s="27" t="s">
        <v>34</v>
      </c>
      <c r="AF296" s="27" t="s">
        <v>70</v>
      </c>
      <c r="AG296" s="49" t="s">
        <v>480</v>
      </c>
      <c r="AH296" s="27" t="s">
        <v>829</v>
      </c>
      <c r="AI296" s="54" t="s">
        <v>548</v>
      </c>
      <c r="AJ296" s="51" t="s">
        <v>830</v>
      </c>
      <c r="AK296" s="52">
        <v>0</v>
      </c>
      <c r="AL296" s="52">
        <v>0</v>
      </c>
    </row>
    <row r="297" spans="1:38" x14ac:dyDescent="0.25">
      <c r="A297" s="23" t="s">
        <v>428</v>
      </c>
      <c r="B297">
        <v>4</v>
      </c>
      <c r="C297" s="44" t="str">
        <f t="shared" si="44"/>
        <v/>
      </c>
      <c r="D297" s="45">
        <f t="shared" si="45"/>
        <v>800</v>
      </c>
      <c r="E297" s="45">
        <f t="shared" si="40"/>
        <v>0</v>
      </c>
      <c r="F297" t="str">
        <f t="shared" si="46"/>
        <v>-</v>
      </c>
      <c r="G297" t="str">
        <f t="shared" si="47"/>
        <v>VENDOR MANAGEMENT/ODC-ODC INFRA MGMT</v>
      </c>
      <c r="H297" s="44" t="str">
        <f t="shared" si="48"/>
        <v/>
      </c>
      <c r="I297" t="str">
        <f t="shared" si="49"/>
        <v>OK</v>
      </c>
      <c r="J297" s="46" t="str">
        <f t="shared" si="41"/>
        <v>ronel.d.daracan@accenture.com</v>
      </c>
      <c r="K297" s="47">
        <f t="shared" si="42"/>
        <v>0</v>
      </c>
      <c r="L297" s="47">
        <f t="shared" si="43"/>
        <v>0</v>
      </c>
      <c r="N297">
        <v>1920</v>
      </c>
      <c r="Z297" s="48" t="s">
        <v>74</v>
      </c>
      <c r="AA297" s="27">
        <v>4</v>
      </c>
      <c r="AB297" s="49" t="s">
        <v>480</v>
      </c>
      <c r="AC297" s="50">
        <v>800</v>
      </c>
      <c r="AD297" s="50">
        <v>0</v>
      </c>
      <c r="AE297" s="27" t="s">
        <v>37</v>
      </c>
      <c r="AF297" s="27" t="s">
        <v>57</v>
      </c>
      <c r="AG297" s="49" t="s">
        <v>480</v>
      </c>
      <c r="AH297" s="27" t="s">
        <v>481</v>
      </c>
      <c r="AI297" s="54" t="s">
        <v>481</v>
      </c>
      <c r="AJ297" s="51" t="s">
        <v>831</v>
      </c>
      <c r="AK297" s="52">
        <v>0</v>
      </c>
      <c r="AL297" s="52">
        <v>0</v>
      </c>
    </row>
    <row r="298" spans="1:38" ht="26.25" x14ac:dyDescent="0.25">
      <c r="A298" s="23" t="s">
        <v>242</v>
      </c>
      <c r="B298">
        <v>4</v>
      </c>
      <c r="C298" s="44" t="str">
        <f t="shared" si="44"/>
        <v/>
      </c>
      <c r="D298" s="45">
        <f t="shared" si="45"/>
        <v>800</v>
      </c>
      <c r="E298" s="45">
        <f t="shared" si="40"/>
        <v>0</v>
      </c>
      <c r="F298" t="str">
        <f t="shared" si="46"/>
        <v>FT</v>
      </c>
      <c r="G298" t="str">
        <f t="shared" si="47"/>
        <v>06_OBTAIN &amp; MAINTAIN FINANCING</v>
      </c>
      <c r="H298" s="44" t="str">
        <f t="shared" si="48"/>
        <v/>
      </c>
      <c r="I298" t="str">
        <f t="shared" si="49"/>
        <v>OK</v>
      </c>
      <c r="J298" s="46" t="str">
        <f t="shared" si="41"/>
        <v>mark.h.j.morales@accenture.com</v>
      </c>
      <c r="K298" s="47">
        <f t="shared" si="42"/>
        <v>0</v>
      </c>
      <c r="L298" s="47">
        <f t="shared" si="43"/>
        <v>0</v>
      </c>
      <c r="Z298" s="48" t="s">
        <v>107</v>
      </c>
      <c r="AA298" s="27">
        <v>4</v>
      </c>
      <c r="AB298" s="49" t="s">
        <v>480</v>
      </c>
      <c r="AC298" s="50">
        <v>800</v>
      </c>
      <c r="AD298" s="50">
        <v>0</v>
      </c>
      <c r="AE298" s="27" t="s">
        <v>34</v>
      </c>
      <c r="AF298" s="27" t="s">
        <v>35</v>
      </c>
      <c r="AG298" s="49" t="s">
        <v>480</v>
      </c>
      <c r="AH298" s="54" t="s">
        <v>501</v>
      </c>
      <c r="AI298" s="54" t="s">
        <v>481</v>
      </c>
      <c r="AJ298" s="51" t="s">
        <v>832</v>
      </c>
      <c r="AK298" s="52">
        <v>0</v>
      </c>
      <c r="AL298" s="52">
        <v>0</v>
      </c>
    </row>
    <row r="299" spans="1:38" x14ac:dyDescent="0.25">
      <c r="A299" s="23" t="s">
        <v>386</v>
      </c>
      <c r="B299">
        <v>4</v>
      </c>
      <c r="C299" s="44" t="str">
        <f t="shared" si="44"/>
        <v/>
      </c>
      <c r="D299" s="45">
        <f t="shared" si="45"/>
        <v>800</v>
      </c>
      <c r="E299" s="45">
        <f t="shared" si="40"/>
        <v>0</v>
      </c>
      <c r="F299" t="str">
        <f t="shared" si="46"/>
        <v>FT</v>
      </c>
      <c r="G299" t="str">
        <f t="shared" si="47"/>
        <v>13_API BANKING AND CLIENT REPORTING</v>
      </c>
      <c r="H299" s="44" t="str">
        <f t="shared" si="48"/>
        <v/>
      </c>
      <c r="I299" t="str">
        <f t="shared" si="49"/>
        <v>OK</v>
      </c>
      <c r="J299" s="46" t="str">
        <f t="shared" si="41"/>
        <v>rosemarie.mercado@accenture.com</v>
      </c>
      <c r="K299" s="47">
        <f t="shared" si="42"/>
        <v>0</v>
      </c>
      <c r="L299" s="47">
        <f t="shared" si="43"/>
        <v>0</v>
      </c>
      <c r="Z299" s="48" t="s">
        <v>374</v>
      </c>
      <c r="AA299" s="27">
        <v>4</v>
      </c>
      <c r="AB299" s="49" t="s">
        <v>480</v>
      </c>
      <c r="AC299" s="50">
        <v>800</v>
      </c>
      <c r="AD299" s="50">
        <v>0</v>
      </c>
      <c r="AE299" s="27" t="s">
        <v>34</v>
      </c>
      <c r="AF299" s="27" t="s">
        <v>138</v>
      </c>
      <c r="AG299" s="49" t="s">
        <v>480</v>
      </c>
      <c r="AH299" s="27" t="s">
        <v>545</v>
      </c>
      <c r="AI299" s="54" t="s">
        <v>481</v>
      </c>
      <c r="AJ299" s="51" t="s">
        <v>833</v>
      </c>
      <c r="AK299" s="52">
        <v>0</v>
      </c>
      <c r="AL299" s="52">
        <v>0</v>
      </c>
    </row>
    <row r="300" spans="1:38" ht="26.25" x14ac:dyDescent="0.25">
      <c r="A300" s="23" t="s">
        <v>349</v>
      </c>
      <c r="B300" s="53">
        <v>4</v>
      </c>
      <c r="C300" s="44" t="str">
        <f t="shared" si="44"/>
        <v/>
      </c>
      <c r="D300" s="45">
        <f t="shared" si="45"/>
        <v>800</v>
      </c>
      <c r="E300" s="45">
        <f t="shared" si="40"/>
        <v>0</v>
      </c>
      <c r="F300" t="str">
        <f t="shared" si="46"/>
        <v>ID</v>
      </c>
      <c r="G300" t="str">
        <f t="shared" si="47"/>
        <v>05_PAY &amp; MANAGE LIQUIDITY</v>
      </c>
      <c r="H300" s="44" t="str">
        <f t="shared" si="48"/>
        <v/>
      </c>
      <c r="I300" t="str">
        <f t="shared" si="49"/>
        <v>4 RTO</v>
      </c>
      <c r="J300" s="46" t="str">
        <f t="shared" si="41"/>
        <v>gerica.mae.tolentino@accenture.com</v>
      </c>
      <c r="K300" s="47">
        <f t="shared" si="42"/>
        <v>0</v>
      </c>
      <c r="L300" s="47">
        <f t="shared" si="43"/>
        <v>0</v>
      </c>
      <c r="Z300" s="48" t="s">
        <v>338</v>
      </c>
      <c r="AA300" s="27">
        <v>4</v>
      </c>
      <c r="AB300" s="49" t="s">
        <v>480</v>
      </c>
      <c r="AC300" s="50">
        <v>800</v>
      </c>
      <c r="AD300" s="50">
        <v>0</v>
      </c>
      <c r="AE300" s="27" t="s">
        <v>34</v>
      </c>
      <c r="AF300" s="27" t="s">
        <v>35</v>
      </c>
      <c r="AG300" s="49" t="s">
        <v>480</v>
      </c>
      <c r="AH300" s="54" t="s">
        <v>501</v>
      </c>
      <c r="AI300" s="54" t="s">
        <v>481</v>
      </c>
      <c r="AJ300" s="51" t="s">
        <v>834</v>
      </c>
      <c r="AK300" s="52">
        <v>0</v>
      </c>
      <c r="AL300" s="52">
        <v>0</v>
      </c>
    </row>
    <row r="301" spans="1:38" x14ac:dyDescent="0.25">
      <c r="A301" s="23" t="s">
        <v>338</v>
      </c>
      <c r="B301">
        <v>4</v>
      </c>
      <c r="C301" s="44" t="str">
        <f t="shared" si="44"/>
        <v/>
      </c>
      <c r="D301" s="45">
        <f t="shared" si="45"/>
        <v>800</v>
      </c>
      <c r="E301" s="45">
        <f t="shared" si="40"/>
        <v>0</v>
      </c>
      <c r="F301" t="str">
        <f t="shared" si="46"/>
        <v>ID</v>
      </c>
      <c r="G301" t="str">
        <f t="shared" si="47"/>
        <v>01_BE A CLIENT OF UBS</v>
      </c>
      <c r="H301" s="44" t="str">
        <f t="shared" si="48"/>
        <v/>
      </c>
      <c r="I301" t="str">
        <f t="shared" si="49"/>
        <v>OK</v>
      </c>
      <c r="J301" s="46" t="str">
        <f t="shared" si="41"/>
        <v>mark.emerson.javier@accenture.com</v>
      </c>
      <c r="K301" s="47">
        <f t="shared" si="42"/>
        <v>0</v>
      </c>
      <c r="L301" s="47">
        <f t="shared" si="43"/>
        <v>0</v>
      </c>
      <c r="Z301" s="48" t="s">
        <v>159</v>
      </c>
      <c r="AA301" s="27">
        <v>4</v>
      </c>
      <c r="AB301" s="49" t="s">
        <v>480</v>
      </c>
      <c r="AC301" s="50">
        <v>800</v>
      </c>
      <c r="AD301" s="50">
        <v>0</v>
      </c>
      <c r="AE301" s="27" t="s">
        <v>49</v>
      </c>
      <c r="AF301" s="27" t="s">
        <v>158</v>
      </c>
      <c r="AG301" s="49" t="s">
        <v>480</v>
      </c>
      <c r="AH301" s="27" t="s">
        <v>481</v>
      </c>
      <c r="AI301" s="54" t="s">
        <v>481</v>
      </c>
      <c r="AJ301" s="51" t="s">
        <v>835</v>
      </c>
      <c r="AK301" s="52">
        <v>0</v>
      </c>
      <c r="AL301" s="52">
        <v>0</v>
      </c>
    </row>
    <row r="302" spans="1:38" x14ac:dyDescent="0.25">
      <c r="A302" s="23" t="s">
        <v>399</v>
      </c>
      <c r="B302">
        <v>4</v>
      </c>
      <c r="C302" s="44" t="str">
        <f t="shared" si="44"/>
        <v/>
      </c>
      <c r="D302" s="45">
        <f t="shared" si="45"/>
        <v>800</v>
      </c>
      <c r="E302" s="45">
        <f t="shared" si="40"/>
        <v>0</v>
      </c>
      <c r="F302" t="str">
        <f t="shared" si="46"/>
        <v>ID</v>
      </c>
      <c r="G302" t="str">
        <f t="shared" si="47"/>
        <v>12_ANALYTICS &amp; SALES PLATFORM</v>
      </c>
      <c r="H302" s="44" t="str">
        <f t="shared" si="48"/>
        <v/>
      </c>
      <c r="I302" t="str">
        <f t="shared" si="49"/>
        <v>OK</v>
      </c>
      <c r="J302" s="46" t="str">
        <f t="shared" si="41"/>
        <v>louie.llagas@accenture.com</v>
      </c>
      <c r="K302" s="47">
        <f t="shared" si="42"/>
        <v>0</v>
      </c>
      <c r="L302" s="47">
        <f t="shared" si="43"/>
        <v>0</v>
      </c>
      <c r="Z302" s="48" t="s">
        <v>169</v>
      </c>
      <c r="AA302" s="27">
        <v>4</v>
      </c>
      <c r="AB302" s="49" t="s">
        <v>480</v>
      </c>
      <c r="AC302" s="50">
        <v>800</v>
      </c>
      <c r="AD302" s="50">
        <v>0</v>
      </c>
      <c r="AE302" s="27" t="s">
        <v>37</v>
      </c>
      <c r="AF302" s="27" t="s">
        <v>106</v>
      </c>
      <c r="AG302" s="49" t="s">
        <v>480</v>
      </c>
      <c r="AH302" s="27" t="s">
        <v>510</v>
      </c>
      <c r="AI302" s="54" t="s">
        <v>481</v>
      </c>
      <c r="AJ302" s="51" t="s">
        <v>836</v>
      </c>
      <c r="AK302" s="52">
        <v>0</v>
      </c>
      <c r="AL302" s="52">
        <v>0</v>
      </c>
    </row>
    <row r="303" spans="1:38" x14ac:dyDescent="0.25">
      <c r="A303" s="23" t="s">
        <v>169</v>
      </c>
      <c r="B303">
        <v>4</v>
      </c>
      <c r="C303" s="44" t="str">
        <f t="shared" si="44"/>
        <v/>
      </c>
      <c r="D303" s="45">
        <f t="shared" si="45"/>
        <v>800</v>
      </c>
      <c r="E303" s="45">
        <f t="shared" si="40"/>
        <v>0</v>
      </c>
      <c r="F303" t="str">
        <f t="shared" si="46"/>
        <v>FT</v>
      </c>
      <c r="G303" t="str">
        <f t="shared" si="47"/>
        <v>02_PLAN MY WEALTH</v>
      </c>
      <c r="H303" s="44" t="str">
        <f t="shared" si="48"/>
        <v/>
      </c>
      <c r="I303" t="str">
        <f t="shared" si="49"/>
        <v>OK</v>
      </c>
      <c r="J303" s="46" t="str">
        <f t="shared" si="41"/>
        <v>winston.s.quinanola@accenture.com</v>
      </c>
      <c r="K303" s="47">
        <f t="shared" si="42"/>
        <v>0</v>
      </c>
      <c r="L303" s="47">
        <f t="shared" si="43"/>
        <v>0</v>
      </c>
      <c r="Z303" s="48" t="s">
        <v>399</v>
      </c>
      <c r="AA303" s="27">
        <v>4</v>
      </c>
      <c r="AB303" s="49" t="s">
        <v>480</v>
      </c>
      <c r="AC303" s="50">
        <v>800</v>
      </c>
      <c r="AD303" s="50">
        <v>0</v>
      </c>
      <c r="AE303" s="27" t="s">
        <v>34</v>
      </c>
      <c r="AF303" s="27" t="s">
        <v>47</v>
      </c>
      <c r="AG303" s="49" t="s">
        <v>480</v>
      </c>
      <c r="AH303" s="27" t="s">
        <v>481</v>
      </c>
      <c r="AI303" s="54" t="s">
        <v>481</v>
      </c>
      <c r="AJ303" s="51" t="s">
        <v>837</v>
      </c>
      <c r="AK303" s="52">
        <v>0</v>
      </c>
      <c r="AL303" s="52">
        <v>0</v>
      </c>
    </row>
    <row r="304" spans="1:38" x14ac:dyDescent="0.25">
      <c r="A304" s="23" t="s">
        <v>374</v>
      </c>
      <c r="B304">
        <v>4</v>
      </c>
      <c r="C304" s="44" t="str">
        <f t="shared" si="44"/>
        <v/>
      </c>
      <c r="D304" s="45">
        <f t="shared" si="45"/>
        <v>800</v>
      </c>
      <c r="E304" s="45">
        <f t="shared" si="40"/>
        <v>0</v>
      </c>
      <c r="F304" t="str">
        <f t="shared" si="46"/>
        <v>ID</v>
      </c>
      <c r="G304" t="str">
        <f t="shared" si="47"/>
        <v>13_API BANKING AND CLIENT REPORTING</v>
      </c>
      <c r="H304" s="44" t="str">
        <f t="shared" si="48"/>
        <v/>
      </c>
      <c r="I304" t="str">
        <f t="shared" si="49"/>
        <v>OK</v>
      </c>
      <c r="J304" s="46" t="str">
        <f t="shared" si="41"/>
        <v>kimberly.joy.santuyo@accenture.com</v>
      </c>
      <c r="K304" s="47">
        <f t="shared" si="42"/>
        <v>0</v>
      </c>
      <c r="L304" s="47">
        <f t="shared" si="43"/>
        <v>0</v>
      </c>
      <c r="Z304" s="48" t="s">
        <v>432</v>
      </c>
      <c r="AA304" s="27">
        <v>4</v>
      </c>
      <c r="AB304" s="49" t="s">
        <v>480</v>
      </c>
      <c r="AC304" s="50">
        <v>800</v>
      </c>
      <c r="AD304" s="50">
        <v>0</v>
      </c>
      <c r="AE304" s="27" t="s">
        <v>34</v>
      </c>
      <c r="AF304" s="27" t="s">
        <v>39</v>
      </c>
      <c r="AG304" s="49" t="s">
        <v>480</v>
      </c>
      <c r="AH304" s="27" t="s">
        <v>829</v>
      </c>
      <c r="AI304" s="54" t="s">
        <v>548</v>
      </c>
      <c r="AJ304" s="51" t="s">
        <v>838</v>
      </c>
      <c r="AK304" s="52">
        <v>0</v>
      </c>
      <c r="AL304" s="52">
        <v>0</v>
      </c>
    </row>
    <row r="305" spans="1:38" x14ac:dyDescent="0.25">
      <c r="A305" s="23" t="s">
        <v>308</v>
      </c>
      <c r="B305">
        <v>4</v>
      </c>
      <c r="C305" s="44" t="str">
        <f t="shared" si="44"/>
        <v/>
      </c>
      <c r="D305" s="45">
        <f t="shared" si="45"/>
        <v>800</v>
      </c>
      <c r="E305" s="45">
        <f t="shared" si="40"/>
        <v>0</v>
      </c>
      <c r="F305" t="str">
        <f t="shared" si="46"/>
        <v>ID</v>
      </c>
      <c r="G305" t="str">
        <f t="shared" si="47"/>
        <v>01_BE A CLIENT OF UBS</v>
      </c>
      <c r="H305" s="44" t="str">
        <f t="shared" si="48"/>
        <v/>
      </c>
      <c r="I305" t="str">
        <f t="shared" si="49"/>
        <v>OK</v>
      </c>
      <c r="J305" s="46" t="str">
        <f t="shared" si="41"/>
        <v>christine.j.b.lanzar@accenture.com</v>
      </c>
      <c r="K305" s="47">
        <f t="shared" si="42"/>
        <v>0</v>
      </c>
      <c r="L305" s="47">
        <f t="shared" si="43"/>
        <v>0</v>
      </c>
      <c r="Z305" s="48" t="s">
        <v>172</v>
      </c>
      <c r="AA305" s="27">
        <v>4</v>
      </c>
      <c r="AB305" s="49" t="s">
        <v>480</v>
      </c>
      <c r="AC305" s="50">
        <v>800</v>
      </c>
      <c r="AD305" s="50">
        <v>0</v>
      </c>
      <c r="AE305" s="27" t="s">
        <v>34</v>
      </c>
      <c r="AF305" s="27" t="s">
        <v>103</v>
      </c>
      <c r="AG305" s="49" t="s">
        <v>478</v>
      </c>
      <c r="AH305" s="27" t="s">
        <v>545</v>
      </c>
      <c r="AI305" s="54" t="s">
        <v>481</v>
      </c>
      <c r="AJ305" s="51" t="s">
        <v>839</v>
      </c>
      <c r="AK305" s="52" t="s">
        <v>584</v>
      </c>
      <c r="AL305" s="52" t="s">
        <v>584</v>
      </c>
    </row>
    <row r="306" spans="1:38" x14ac:dyDescent="0.25">
      <c r="A306" s="23" t="s">
        <v>74</v>
      </c>
      <c r="B306">
        <v>4</v>
      </c>
      <c r="C306" s="44" t="str">
        <f t="shared" si="44"/>
        <v/>
      </c>
      <c r="D306" s="45">
        <f t="shared" si="45"/>
        <v>800</v>
      </c>
      <c r="E306" s="45">
        <f t="shared" si="40"/>
        <v>0</v>
      </c>
      <c r="F306" t="str">
        <f t="shared" si="46"/>
        <v>FT</v>
      </c>
      <c r="G306" t="str">
        <f t="shared" si="47"/>
        <v>11_TOUCHPOINT</v>
      </c>
      <c r="H306" s="44" t="str">
        <f t="shared" si="48"/>
        <v/>
      </c>
      <c r="I306" t="str">
        <f t="shared" si="49"/>
        <v>OK</v>
      </c>
      <c r="J306" s="46" t="str">
        <f t="shared" si="41"/>
        <v>alfredo.sumala@accenture.com</v>
      </c>
      <c r="K306" s="47">
        <f t="shared" si="42"/>
        <v>0</v>
      </c>
      <c r="L306" s="47">
        <f t="shared" si="43"/>
        <v>0</v>
      </c>
      <c r="Z306" s="48" t="s">
        <v>188</v>
      </c>
      <c r="AA306" s="27">
        <v>4</v>
      </c>
      <c r="AB306" s="49" t="s">
        <v>478</v>
      </c>
      <c r="AC306" s="50">
        <v>0</v>
      </c>
      <c r="AD306" s="50">
        <v>0</v>
      </c>
      <c r="AE306" s="27" t="s">
        <v>37</v>
      </c>
      <c r="AF306" s="27" t="s">
        <v>189</v>
      </c>
      <c r="AG306" s="49" t="s">
        <v>480</v>
      </c>
      <c r="AH306" s="27" t="s">
        <v>481</v>
      </c>
      <c r="AI306" s="54" t="s">
        <v>481</v>
      </c>
      <c r="AJ306" s="51" t="s">
        <v>840</v>
      </c>
      <c r="AK306" s="52">
        <v>0</v>
      </c>
      <c r="AL306" s="52">
        <v>0</v>
      </c>
    </row>
    <row r="307" spans="1:38" ht="26.25" x14ac:dyDescent="0.25">
      <c r="A307" s="23" t="s">
        <v>188</v>
      </c>
      <c r="B307">
        <v>4</v>
      </c>
      <c r="C307" s="44" t="str">
        <f t="shared" si="44"/>
        <v>Yes</v>
      </c>
      <c r="D307" s="45">
        <f t="shared" si="45"/>
        <v>0</v>
      </c>
      <c r="E307" s="45">
        <f t="shared" si="40"/>
        <v>0</v>
      </c>
      <c r="F307" t="str">
        <f t="shared" si="46"/>
        <v>FT</v>
      </c>
      <c r="G307" t="str">
        <f t="shared" si="47"/>
        <v>17_CLIENT DOCUMENT &amp; RECORDS MGMT</v>
      </c>
      <c r="H307" s="44" t="str">
        <f t="shared" si="48"/>
        <v/>
      </c>
      <c r="I307" t="str">
        <f t="shared" si="49"/>
        <v>OK</v>
      </c>
      <c r="J307" s="46" t="str">
        <f t="shared" si="41"/>
        <v>renan.l.caparas@accenture.com</v>
      </c>
      <c r="K307" s="47">
        <f t="shared" si="42"/>
        <v>0</v>
      </c>
      <c r="L307" s="47">
        <f t="shared" si="43"/>
        <v>0</v>
      </c>
      <c r="Z307" s="48" t="s">
        <v>193</v>
      </c>
      <c r="AA307" s="27">
        <v>4</v>
      </c>
      <c r="AB307" s="49" t="s">
        <v>480</v>
      </c>
      <c r="AC307" s="50">
        <v>800</v>
      </c>
      <c r="AD307" s="50">
        <v>0</v>
      </c>
      <c r="AE307" s="27" t="s">
        <v>34</v>
      </c>
      <c r="AF307" s="27" t="s">
        <v>35</v>
      </c>
      <c r="AG307" s="49" t="s">
        <v>480</v>
      </c>
      <c r="AH307" s="54" t="s">
        <v>501</v>
      </c>
      <c r="AI307" s="54" t="s">
        <v>481</v>
      </c>
      <c r="AJ307" s="51" t="s">
        <v>841</v>
      </c>
      <c r="AK307" s="52">
        <v>0</v>
      </c>
      <c r="AL307" s="52">
        <v>0</v>
      </c>
    </row>
    <row r="308" spans="1:38" x14ac:dyDescent="0.25">
      <c r="A308" s="23" t="s">
        <v>221</v>
      </c>
      <c r="B308">
        <v>4</v>
      </c>
      <c r="C308" s="44" t="str">
        <f t="shared" si="44"/>
        <v/>
      </c>
      <c r="D308" s="45">
        <f t="shared" si="45"/>
        <v>800</v>
      </c>
      <c r="E308" s="45">
        <f t="shared" si="40"/>
        <v>0</v>
      </c>
      <c r="F308" t="str">
        <f t="shared" si="46"/>
        <v>FT</v>
      </c>
      <c r="G308" t="str">
        <f t="shared" si="47"/>
        <v>11_TOUCHPOINT</v>
      </c>
      <c r="H308" s="44" t="str">
        <f t="shared" si="48"/>
        <v/>
      </c>
      <c r="I308" t="str">
        <f t="shared" si="49"/>
        <v>OK</v>
      </c>
      <c r="J308" s="46" t="str">
        <f t="shared" si="41"/>
        <v>mark.anthony.sanchez@accenture.com</v>
      </c>
      <c r="K308" s="47">
        <f t="shared" si="42"/>
        <v>0</v>
      </c>
      <c r="L308" s="47">
        <f t="shared" si="43"/>
        <v>0</v>
      </c>
      <c r="Z308" s="48" t="s">
        <v>428</v>
      </c>
      <c r="AA308" s="27">
        <v>4</v>
      </c>
      <c r="AB308" s="49" t="s">
        <v>480</v>
      </c>
      <c r="AC308" s="50">
        <v>800</v>
      </c>
      <c r="AD308" s="50">
        <v>0</v>
      </c>
      <c r="AE308" s="27" t="s">
        <v>49</v>
      </c>
      <c r="AF308" s="27" t="s">
        <v>158</v>
      </c>
      <c r="AG308" s="49" t="s">
        <v>480</v>
      </c>
      <c r="AH308" s="27" t="s">
        <v>481</v>
      </c>
      <c r="AI308" s="54" t="s">
        <v>481</v>
      </c>
      <c r="AJ308" s="51" t="s">
        <v>842</v>
      </c>
      <c r="AK308" s="52">
        <v>0</v>
      </c>
      <c r="AL308" s="52">
        <v>0</v>
      </c>
    </row>
    <row r="309" spans="1:38" x14ac:dyDescent="0.25">
      <c r="A309" s="23" t="s">
        <v>176</v>
      </c>
      <c r="B309">
        <v>4</v>
      </c>
      <c r="C309" s="44" t="str">
        <f t="shared" si="44"/>
        <v/>
      </c>
      <c r="D309" s="45">
        <f t="shared" si="45"/>
        <v>800</v>
      </c>
      <c r="E309" s="45">
        <f t="shared" si="40"/>
        <v>0</v>
      </c>
      <c r="F309" t="str">
        <f t="shared" si="46"/>
        <v>ID</v>
      </c>
      <c r="G309" t="str">
        <f t="shared" si="47"/>
        <v>01_BE A CLIENT OF UBS</v>
      </c>
      <c r="H309" s="44" t="str">
        <f t="shared" si="48"/>
        <v/>
      </c>
      <c r="I309" t="str">
        <f t="shared" si="49"/>
        <v>OK</v>
      </c>
      <c r="J309" s="46" t="str">
        <f t="shared" si="41"/>
        <v>jayson.t.villacite@accenture.com</v>
      </c>
      <c r="K309" s="47">
        <f t="shared" si="42"/>
        <v>0</v>
      </c>
      <c r="L309" s="47">
        <f t="shared" si="43"/>
        <v>0</v>
      </c>
      <c r="Z309" s="48" t="s">
        <v>167</v>
      </c>
      <c r="AA309" s="27">
        <v>4</v>
      </c>
      <c r="AB309" s="49" t="s">
        <v>480</v>
      </c>
      <c r="AC309" s="50">
        <v>800</v>
      </c>
      <c r="AD309" s="50">
        <v>0</v>
      </c>
      <c r="AE309" s="27" t="s">
        <v>34</v>
      </c>
      <c r="AF309" s="27" t="s">
        <v>57</v>
      </c>
      <c r="AG309" s="49" t="s">
        <v>480</v>
      </c>
      <c r="AH309" s="27" t="s">
        <v>481</v>
      </c>
      <c r="AI309" s="54" t="s">
        <v>481</v>
      </c>
      <c r="AJ309" s="51" t="s">
        <v>843</v>
      </c>
      <c r="AK309" s="52">
        <v>0</v>
      </c>
      <c r="AL309" s="52">
        <v>0</v>
      </c>
    </row>
    <row r="310" spans="1:38" x14ac:dyDescent="0.25">
      <c r="A310" s="23" t="s">
        <v>167</v>
      </c>
      <c r="B310">
        <v>4</v>
      </c>
      <c r="C310" s="44" t="str">
        <f t="shared" si="44"/>
        <v/>
      </c>
      <c r="D310" s="45">
        <f t="shared" si="45"/>
        <v>800</v>
      </c>
      <c r="E310" s="45">
        <f t="shared" si="40"/>
        <v>0</v>
      </c>
      <c r="F310" t="str">
        <f t="shared" si="46"/>
        <v>ID</v>
      </c>
      <c r="G310" t="str">
        <f t="shared" si="47"/>
        <v>11_TOUCHPOINT</v>
      </c>
      <c r="H310" s="44" t="str">
        <f t="shared" si="48"/>
        <v/>
      </c>
      <c r="I310" t="str">
        <f t="shared" si="49"/>
        <v>OK</v>
      </c>
      <c r="J310" s="46" t="str">
        <f t="shared" si="41"/>
        <v>jelena.paronda@accenture.com</v>
      </c>
      <c r="K310" s="47">
        <f t="shared" si="42"/>
        <v>0</v>
      </c>
      <c r="L310" s="47">
        <f t="shared" si="43"/>
        <v>0</v>
      </c>
      <c r="Z310" s="48" t="s">
        <v>251</v>
      </c>
      <c r="AA310" s="27">
        <v>4</v>
      </c>
      <c r="AB310" s="49" t="s">
        <v>480</v>
      </c>
      <c r="AC310" s="50">
        <v>800</v>
      </c>
      <c r="AD310" s="50">
        <v>0</v>
      </c>
      <c r="AE310" s="27" t="s">
        <v>34</v>
      </c>
      <c r="AF310" s="27" t="s">
        <v>138</v>
      </c>
      <c r="AG310" s="49" t="s">
        <v>480</v>
      </c>
      <c r="AH310" s="27" t="s">
        <v>545</v>
      </c>
      <c r="AI310" s="54" t="s">
        <v>481</v>
      </c>
      <c r="AJ310" s="51" t="s">
        <v>844</v>
      </c>
      <c r="AK310" s="52">
        <v>0</v>
      </c>
      <c r="AL310" s="52">
        <v>0</v>
      </c>
    </row>
    <row r="311" spans="1:38" x14ac:dyDescent="0.25">
      <c r="A311" s="23" t="s">
        <v>344</v>
      </c>
      <c r="B311" s="53">
        <v>4</v>
      </c>
      <c r="C311" s="44" t="str">
        <f t="shared" si="44"/>
        <v/>
      </c>
      <c r="D311" s="45">
        <f t="shared" si="45"/>
        <v>800</v>
      </c>
      <c r="E311" s="45">
        <f t="shared" si="40"/>
        <v>0</v>
      </c>
      <c r="F311" t="str">
        <f t="shared" si="46"/>
        <v>FT</v>
      </c>
      <c r="G311" t="str">
        <f t="shared" si="47"/>
        <v>05_PAY &amp; MANAGE LIQUIDITY</v>
      </c>
      <c r="H311" s="44" t="str">
        <f t="shared" si="48"/>
        <v/>
      </c>
      <c r="I311" t="str">
        <f t="shared" si="49"/>
        <v>4 RTO</v>
      </c>
      <c r="J311" s="46" t="str">
        <f t="shared" si="41"/>
        <v>lynette.bernabe@accenture.com</v>
      </c>
      <c r="K311" s="47">
        <f t="shared" si="42"/>
        <v>0</v>
      </c>
      <c r="L311" s="47">
        <f t="shared" si="43"/>
        <v>0</v>
      </c>
      <c r="Z311" s="48" t="s">
        <v>201</v>
      </c>
      <c r="AA311" s="27">
        <v>4</v>
      </c>
      <c r="AB311" s="49" t="s">
        <v>480</v>
      </c>
      <c r="AC311" s="50">
        <v>800</v>
      </c>
      <c r="AD311" s="50">
        <v>0</v>
      </c>
      <c r="AE311" s="27" t="s">
        <v>37</v>
      </c>
      <c r="AF311" s="27" t="s">
        <v>189</v>
      </c>
      <c r="AG311" s="49" t="s">
        <v>480</v>
      </c>
      <c r="AH311" s="27" t="s">
        <v>481</v>
      </c>
      <c r="AI311" s="54" t="s">
        <v>481</v>
      </c>
      <c r="AJ311" s="51" t="s">
        <v>845</v>
      </c>
      <c r="AK311" s="52">
        <v>0</v>
      </c>
      <c r="AL311" s="52">
        <v>0</v>
      </c>
    </row>
    <row r="312" spans="1:38" x14ac:dyDescent="0.25">
      <c r="A312" s="23" t="s">
        <v>201</v>
      </c>
      <c r="B312">
        <v>4</v>
      </c>
      <c r="C312" s="44" t="str">
        <f t="shared" si="44"/>
        <v/>
      </c>
      <c r="D312" s="45">
        <f t="shared" si="45"/>
        <v>800</v>
      </c>
      <c r="E312" s="45">
        <f t="shared" si="40"/>
        <v>0</v>
      </c>
      <c r="F312" t="str">
        <f t="shared" si="46"/>
        <v>FT</v>
      </c>
      <c r="G312" t="str">
        <f t="shared" si="47"/>
        <v>17_CLIENT DOCUMENT &amp; RECORDS MGMT</v>
      </c>
      <c r="H312" s="44" t="str">
        <f t="shared" si="48"/>
        <v/>
      </c>
      <c r="I312" t="str">
        <f t="shared" si="49"/>
        <v>OK</v>
      </c>
      <c r="J312" s="46" t="str">
        <f t="shared" si="41"/>
        <v>paul.c.masayon@accenture.com</v>
      </c>
      <c r="K312" s="47">
        <f t="shared" si="42"/>
        <v>0</v>
      </c>
      <c r="L312" s="47">
        <f t="shared" si="43"/>
        <v>0</v>
      </c>
      <c r="Z312" s="48" t="s">
        <v>386</v>
      </c>
      <c r="AA312" s="27">
        <v>4</v>
      </c>
      <c r="AB312" s="49" t="s">
        <v>480</v>
      </c>
      <c r="AC312" s="50">
        <v>800</v>
      </c>
      <c r="AD312" s="50">
        <v>0</v>
      </c>
      <c r="AE312" s="27" t="s">
        <v>37</v>
      </c>
      <c r="AF312" s="27" t="s">
        <v>138</v>
      </c>
      <c r="AG312" s="49" t="s">
        <v>480</v>
      </c>
      <c r="AH312" s="27" t="s">
        <v>545</v>
      </c>
      <c r="AI312" s="54" t="s">
        <v>481</v>
      </c>
      <c r="AJ312" s="51" t="s">
        <v>846</v>
      </c>
      <c r="AK312" s="52">
        <v>0</v>
      </c>
      <c r="AL312" s="52">
        <v>0</v>
      </c>
    </row>
    <row r="313" spans="1:38" x14ac:dyDescent="0.25">
      <c r="A313" s="23" t="s">
        <v>370</v>
      </c>
      <c r="B313">
        <v>4</v>
      </c>
      <c r="C313" s="44" t="str">
        <f t="shared" si="44"/>
        <v/>
      </c>
      <c r="D313" s="45">
        <f t="shared" si="45"/>
        <v>800</v>
      </c>
      <c r="E313" s="45">
        <f t="shared" si="40"/>
        <v>0</v>
      </c>
      <c r="F313" t="str">
        <f t="shared" si="46"/>
        <v>ID</v>
      </c>
      <c r="G313" t="str">
        <f t="shared" si="47"/>
        <v>01_BE A CLIENT OF UBS</v>
      </c>
      <c r="H313" s="44" t="str">
        <f t="shared" si="48"/>
        <v/>
      </c>
      <c r="I313" t="str">
        <f t="shared" si="49"/>
        <v>OK</v>
      </c>
      <c r="J313" s="46" t="str">
        <f t="shared" si="41"/>
        <v>denver.a.selisana@accenture.com</v>
      </c>
      <c r="K313" s="47">
        <f t="shared" si="42"/>
        <v>0</v>
      </c>
      <c r="L313" s="47">
        <f t="shared" si="43"/>
        <v>0</v>
      </c>
      <c r="Z313" s="48" t="s">
        <v>185</v>
      </c>
      <c r="AA313" s="27">
        <v>4</v>
      </c>
      <c r="AB313" s="49" t="s">
        <v>480</v>
      </c>
      <c r="AC313" s="50">
        <v>800</v>
      </c>
      <c r="AD313" s="50">
        <v>0</v>
      </c>
      <c r="AE313" s="27" t="s">
        <v>37</v>
      </c>
      <c r="AF313" s="27" t="s">
        <v>35</v>
      </c>
      <c r="AG313" s="49" t="s">
        <v>480</v>
      </c>
      <c r="AH313" s="27" t="s">
        <v>481</v>
      </c>
      <c r="AI313" s="27" t="s">
        <v>481</v>
      </c>
      <c r="AJ313" s="51" t="s">
        <v>847</v>
      </c>
      <c r="AK313" s="52">
        <v>0</v>
      </c>
      <c r="AL313" s="52">
        <v>0</v>
      </c>
    </row>
    <row r="314" spans="1:38" x14ac:dyDescent="0.25">
      <c r="A314" s="23" t="s">
        <v>185</v>
      </c>
      <c r="B314">
        <v>4</v>
      </c>
      <c r="C314" s="44" t="str">
        <f t="shared" si="44"/>
        <v/>
      </c>
      <c r="D314" s="45">
        <f t="shared" si="45"/>
        <v>800</v>
      </c>
      <c r="E314" s="45">
        <f t="shared" si="40"/>
        <v>0</v>
      </c>
      <c r="F314" t="str">
        <f t="shared" si="46"/>
        <v>FT</v>
      </c>
      <c r="G314" t="str">
        <f t="shared" si="47"/>
        <v>01_BE A CLIENT OF UBS</v>
      </c>
      <c r="H314" s="44" t="str">
        <f t="shared" si="48"/>
        <v/>
      </c>
      <c r="I314" t="str">
        <f t="shared" si="49"/>
        <v>OK</v>
      </c>
      <c r="J314" s="46" t="str">
        <f t="shared" si="41"/>
        <v>jerome.marcellana@accenture.com</v>
      </c>
      <c r="K314" s="47">
        <f t="shared" si="42"/>
        <v>0</v>
      </c>
      <c r="L314" s="47">
        <f t="shared" si="43"/>
        <v>0</v>
      </c>
      <c r="Z314" s="48" t="s">
        <v>354</v>
      </c>
      <c r="AA314" s="27">
        <v>4</v>
      </c>
      <c r="AB314" s="49" t="s">
        <v>480</v>
      </c>
      <c r="AC314" s="50">
        <v>800</v>
      </c>
      <c r="AD314" s="50">
        <v>0</v>
      </c>
      <c r="AE314" s="27" t="s">
        <v>37</v>
      </c>
      <c r="AF314" s="27" t="s">
        <v>35</v>
      </c>
      <c r="AG314" s="49" t="s">
        <v>480</v>
      </c>
      <c r="AH314" s="27" t="s">
        <v>481</v>
      </c>
      <c r="AI314" s="27" t="s">
        <v>481</v>
      </c>
      <c r="AJ314" s="51" t="s">
        <v>848</v>
      </c>
      <c r="AK314" s="52">
        <v>0</v>
      </c>
      <c r="AL314" s="52">
        <v>0</v>
      </c>
    </row>
    <row r="315" spans="1:38" ht="26.25" x14ac:dyDescent="0.25">
      <c r="A315" s="23" t="s">
        <v>107</v>
      </c>
      <c r="B315">
        <v>4</v>
      </c>
      <c r="C315" s="44" t="str">
        <f t="shared" si="44"/>
        <v/>
      </c>
      <c r="D315" s="45">
        <f t="shared" si="45"/>
        <v>800</v>
      </c>
      <c r="E315" s="45">
        <f t="shared" si="40"/>
        <v>0</v>
      </c>
      <c r="F315" t="str">
        <f t="shared" si="46"/>
        <v>ID</v>
      </c>
      <c r="G315" t="str">
        <f t="shared" si="47"/>
        <v>01_BE A CLIENT OF UBS</v>
      </c>
      <c r="H315" s="44" t="str">
        <f t="shared" si="48"/>
        <v/>
      </c>
      <c r="I315" t="str">
        <f t="shared" si="49"/>
        <v>OK</v>
      </c>
      <c r="J315" s="46" t="str">
        <f t="shared" si="41"/>
        <v>aiza.b.bersabal@accenture.com</v>
      </c>
      <c r="K315" s="47">
        <f t="shared" si="42"/>
        <v>0</v>
      </c>
      <c r="L315" s="47">
        <f t="shared" si="43"/>
        <v>0</v>
      </c>
      <c r="Z315" s="48" t="s">
        <v>231</v>
      </c>
      <c r="AA315" s="27">
        <v>4</v>
      </c>
      <c r="AB315" s="49" t="s">
        <v>480</v>
      </c>
      <c r="AC315" s="50">
        <v>800</v>
      </c>
      <c r="AD315" s="50">
        <v>0</v>
      </c>
      <c r="AE315" s="27" t="s">
        <v>34</v>
      </c>
      <c r="AF315" s="27" t="s">
        <v>35</v>
      </c>
      <c r="AG315" s="49" t="s">
        <v>480</v>
      </c>
      <c r="AH315" s="54" t="s">
        <v>501</v>
      </c>
      <c r="AI315" s="54" t="s">
        <v>481</v>
      </c>
      <c r="AJ315" s="51" t="s">
        <v>849</v>
      </c>
      <c r="AK315" s="52">
        <v>0</v>
      </c>
      <c r="AL315" s="52">
        <v>0</v>
      </c>
    </row>
    <row r="316" spans="1:38" x14ac:dyDescent="0.25">
      <c r="A316" s="23" t="s">
        <v>159</v>
      </c>
      <c r="B316">
        <v>4</v>
      </c>
      <c r="C316" s="44" t="str">
        <f t="shared" si="44"/>
        <v/>
      </c>
      <c r="D316" s="45">
        <f t="shared" si="45"/>
        <v>800</v>
      </c>
      <c r="E316" s="45">
        <f t="shared" si="40"/>
        <v>0</v>
      </c>
      <c r="F316" t="str">
        <f t="shared" si="46"/>
        <v>-</v>
      </c>
      <c r="G316" t="str">
        <f t="shared" si="47"/>
        <v>VENDOR MANAGEMENT/ODC-ODC INFRA MGMT</v>
      </c>
      <c r="H316" s="44" t="str">
        <f t="shared" si="48"/>
        <v/>
      </c>
      <c r="I316" t="str">
        <f t="shared" si="49"/>
        <v>OK</v>
      </c>
      <c r="J316" s="46" t="str">
        <f t="shared" si="41"/>
        <v>raymond.villaroman@accenture.com</v>
      </c>
      <c r="K316" s="47">
        <f t="shared" si="42"/>
        <v>0</v>
      </c>
      <c r="L316" s="47">
        <f t="shared" si="43"/>
        <v>0</v>
      </c>
      <c r="Z316" s="48" t="s">
        <v>76</v>
      </c>
      <c r="AA316" s="27">
        <v>4</v>
      </c>
      <c r="AB316" s="49" t="s">
        <v>480</v>
      </c>
      <c r="AC316" s="50">
        <v>800</v>
      </c>
      <c r="AD316" s="50">
        <v>0</v>
      </c>
      <c r="AE316" s="27" t="s">
        <v>37</v>
      </c>
      <c r="AF316" s="27" t="s">
        <v>57</v>
      </c>
      <c r="AG316" s="49" t="s">
        <v>480</v>
      </c>
      <c r="AH316" s="27" t="s">
        <v>481</v>
      </c>
      <c r="AI316" s="54" t="s">
        <v>481</v>
      </c>
      <c r="AJ316" s="51" t="s">
        <v>850</v>
      </c>
      <c r="AK316" s="52">
        <v>0</v>
      </c>
      <c r="AL316" s="52">
        <v>0</v>
      </c>
    </row>
    <row r="317" spans="1:38" ht="26.25" x14ac:dyDescent="0.25">
      <c r="A317" s="23" t="s">
        <v>354</v>
      </c>
      <c r="B317">
        <v>4</v>
      </c>
      <c r="C317" s="44" t="str">
        <f t="shared" si="44"/>
        <v/>
      </c>
      <c r="D317" s="45">
        <f t="shared" si="45"/>
        <v>800</v>
      </c>
      <c r="E317" s="45">
        <f t="shared" si="40"/>
        <v>0</v>
      </c>
      <c r="F317" t="str">
        <f t="shared" si="46"/>
        <v>FT</v>
      </c>
      <c r="G317" t="str">
        <f t="shared" si="47"/>
        <v>01_BE A CLIENT OF UBS</v>
      </c>
      <c r="H317" s="44" t="str">
        <f t="shared" si="48"/>
        <v/>
      </c>
      <c r="I317" t="str">
        <f t="shared" si="49"/>
        <v>OK</v>
      </c>
      <c r="J317" s="46" t="str">
        <f t="shared" si="41"/>
        <v>mayvelline.tangan@accenture.com</v>
      </c>
      <c r="K317" s="47">
        <f t="shared" si="42"/>
        <v>0</v>
      </c>
      <c r="L317" s="47">
        <f t="shared" si="43"/>
        <v>0</v>
      </c>
      <c r="Z317" s="48" t="s">
        <v>308</v>
      </c>
      <c r="AA317" s="27">
        <v>4</v>
      </c>
      <c r="AB317" s="49" t="s">
        <v>480</v>
      </c>
      <c r="AC317" s="50">
        <v>800</v>
      </c>
      <c r="AD317" s="50">
        <v>0</v>
      </c>
      <c r="AE317" s="27" t="s">
        <v>34</v>
      </c>
      <c r="AF317" s="27" t="s">
        <v>35</v>
      </c>
      <c r="AG317" s="49" t="s">
        <v>480</v>
      </c>
      <c r="AH317" s="54" t="s">
        <v>501</v>
      </c>
      <c r="AI317" s="54" t="s">
        <v>481</v>
      </c>
      <c r="AJ317" s="51" t="s">
        <v>851</v>
      </c>
      <c r="AK317" s="52">
        <v>0</v>
      </c>
      <c r="AL317" s="52">
        <v>0</v>
      </c>
    </row>
    <row r="318" spans="1:38" x14ac:dyDescent="0.25">
      <c r="A318" s="23" t="s">
        <v>172</v>
      </c>
      <c r="B318">
        <v>4</v>
      </c>
      <c r="C318" s="44" t="str">
        <f t="shared" si="44"/>
        <v/>
      </c>
      <c r="D318" s="45">
        <f t="shared" si="45"/>
        <v>800</v>
      </c>
      <c r="E318" s="45">
        <f t="shared" si="40"/>
        <v>0</v>
      </c>
      <c r="F318" t="str">
        <f t="shared" si="46"/>
        <v>ID</v>
      </c>
      <c r="G318" t="str">
        <f t="shared" si="47"/>
        <v>14_CLIENT PRICING</v>
      </c>
      <c r="H318" s="44" t="str">
        <f t="shared" si="48"/>
        <v>Yes</v>
      </c>
      <c r="I318" t="str">
        <f t="shared" si="49"/>
        <v>OK</v>
      </c>
      <c r="J318" s="46" t="str">
        <f t="shared" si="41"/>
        <v>jan.augustin.lantin@accenture.com</v>
      </c>
      <c r="K318" s="47" t="str">
        <f t="shared" si="42"/>
        <v>to award later</v>
      </c>
      <c r="L318" s="47" t="str">
        <f t="shared" si="43"/>
        <v>to award later</v>
      </c>
      <c r="Z318" s="48" t="s">
        <v>242</v>
      </c>
      <c r="AA318" s="27">
        <v>4</v>
      </c>
      <c r="AB318" s="49" t="s">
        <v>480</v>
      </c>
      <c r="AC318" s="50">
        <v>800</v>
      </c>
      <c r="AD318" s="50">
        <v>0</v>
      </c>
      <c r="AE318" s="27" t="s">
        <v>37</v>
      </c>
      <c r="AF318" s="27" t="s">
        <v>64</v>
      </c>
      <c r="AG318" s="49" t="s">
        <v>480</v>
      </c>
      <c r="AH318" s="27" t="s">
        <v>481</v>
      </c>
      <c r="AI318" s="54" t="s">
        <v>481</v>
      </c>
      <c r="AJ318" s="51" t="s">
        <v>852</v>
      </c>
      <c r="AK318" s="52">
        <v>0</v>
      </c>
      <c r="AL318" s="52">
        <v>0</v>
      </c>
    </row>
    <row r="319" spans="1:38" ht="26.25" x14ac:dyDescent="0.25">
      <c r="A319" s="23" t="s">
        <v>411</v>
      </c>
      <c r="B319">
        <v>4</v>
      </c>
      <c r="C319" s="44" t="str">
        <f t="shared" si="44"/>
        <v/>
      </c>
      <c r="D319" s="45">
        <f t="shared" si="45"/>
        <v>800</v>
      </c>
      <c r="E319" s="45">
        <f t="shared" si="40"/>
        <v>0</v>
      </c>
      <c r="F319" t="str">
        <f t="shared" si="46"/>
        <v>FT</v>
      </c>
      <c r="G319" t="str">
        <f t="shared" si="47"/>
        <v>06_OBTAIN &amp; MAINTAIN FINANCING</v>
      </c>
      <c r="H319" s="44" t="str">
        <f t="shared" si="48"/>
        <v/>
      </c>
      <c r="I319" t="str">
        <f t="shared" si="49"/>
        <v>OK</v>
      </c>
      <c r="J319" s="46" t="str">
        <f t="shared" si="41"/>
        <v>jonathan.pizarra@accenture.com</v>
      </c>
      <c r="K319" s="47">
        <f t="shared" si="42"/>
        <v>0</v>
      </c>
      <c r="L319" s="47">
        <f t="shared" si="43"/>
        <v>0</v>
      </c>
      <c r="Z319" s="48" t="s">
        <v>370</v>
      </c>
      <c r="AA319" s="27">
        <v>4</v>
      </c>
      <c r="AB319" s="49" t="s">
        <v>480</v>
      </c>
      <c r="AC319" s="50">
        <v>800</v>
      </c>
      <c r="AD319" s="50">
        <v>0</v>
      </c>
      <c r="AE319" s="27" t="s">
        <v>34</v>
      </c>
      <c r="AF319" s="27" t="s">
        <v>35</v>
      </c>
      <c r="AG319" s="49" t="s">
        <v>480</v>
      </c>
      <c r="AH319" s="54" t="s">
        <v>501</v>
      </c>
      <c r="AI319" s="54" t="s">
        <v>481</v>
      </c>
      <c r="AJ319" s="51" t="s">
        <v>853</v>
      </c>
      <c r="AK319" s="52">
        <v>0</v>
      </c>
      <c r="AL319" s="52">
        <v>0</v>
      </c>
    </row>
    <row r="320" spans="1:38" x14ac:dyDescent="0.25">
      <c r="A320" s="23" t="s">
        <v>231</v>
      </c>
      <c r="B320">
        <v>4</v>
      </c>
      <c r="C320" s="44" t="str">
        <f t="shared" si="44"/>
        <v/>
      </c>
      <c r="D320" s="45">
        <f t="shared" si="45"/>
        <v>800</v>
      </c>
      <c r="E320" s="45">
        <f t="shared" si="40"/>
        <v>0</v>
      </c>
      <c r="F320" t="str">
        <f t="shared" si="46"/>
        <v>ID</v>
      </c>
      <c r="G320" t="str">
        <f t="shared" si="47"/>
        <v>01_BE A CLIENT OF UBS</v>
      </c>
      <c r="H320" s="44" t="str">
        <f t="shared" si="48"/>
        <v/>
      </c>
      <c r="I320" t="str">
        <f t="shared" si="49"/>
        <v>OK</v>
      </c>
      <c r="J320" s="46" t="str">
        <f t="shared" si="41"/>
        <v>jan.michael.c.armas@accenture.com</v>
      </c>
      <c r="K320" s="47">
        <f t="shared" si="42"/>
        <v>0</v>
      </c>
      <c r="L320" s="47">
        <f t="shared" si="43"/>
        <v>0</v>
      </c>
      <c r="Z320" s="48" t="s">
        <v>360</v>
      </c>
      <c r="AA320" s="27">
        <v>4</v>
      </c>
      <c r="AB320" s="49" t="s">
        <v>480</v>
      </c>
      <c r="AC320" s="50">
        <v>800</v>
      </c>
      <c r="AD320" s="50">
        <v>0</v>
      </c>
      <c r="AE320" s="27" t="s">
        <v>37</v>
      </c>
      <c r="AF320" s="27" t="s">
        <v>151</v>
      </c>
      <c r="AG320" s="49" t="s">
        <v>480</v>
      </c>
      <c r="AH320" s="27" t="s">
        <v>545</v>
      </c>
      <c r="AI320" s="54" t="s">
        <v>481</v>
      </c>
      <c r="AJ320" s="51" t="s">
        <v>854</v>
      </c>
      <c r="AK320" s="52">
        <v>0</v>
      </c>
      <c r="AL320" s="52">
        <v>0</v>
      </c>
    </row>
    <row r="321" spans="1:38" x14ac:dyDescent="0.25">
      <c r="A321" s="23" t="s">
        <v>213</v>
      </c>
      <c r="B321">
        <v>4</v>
      </c>
      <c r="C321" s="44" t="str">
        <f t="shared" si="44"/>
        <v/>
      </c>
      <c r="D321" s="45">
        <f t="shared" si="45"/>
        <v>800</v>
      </c>
      <c r="E321" s="45">
        <f t="shared" si="40"/>
        <v>0</v>
      </c>
      <c r="F321" t="str">
        <f t="shared" si="46"/>
        <v>FT</v>
      </c>
      <c r="G321" t="str">
        <f t="shared" si="47"/>
        <v>11_TOUCHPOINT</v>
      </c>
      <c r="H321" s="44" t="str">
        <f t="shared" si="48"/>
        <v/>
      </c>
      <c r="I321" t="str">
        <f t="shared" si="49"/>
        <v>OK</v>
      </c>
      <c r="J321" s="46" t="str">
        <f t="shared" si="41"/>
        <v>jumel.lampitoc@accenture.com</v>
      </c>
      <c r="K321" s="47">
        <f t="shared" si="42"/>
        <v>0</v>
      </c>
      <c r="L321" s="47">
        <f t="shared" si="43"/>
        <v>0</v>
      </c>
      <c r="Z321" s="48" t="s">
        <v>221</v>
      </c>
      <c r="AA321" s="27">
        <v>4</v>
      </c>
      <c r="AB321" s="49" t="s">
        <v>480</v>
      </c>
      <c r="AC321" s="50">
        <v>800</v>
      </c>
      <c r="AD321" s="50">
        <v>0</v>
      </c>
      <c r="AE321" s="27" t="s">
        <v>37</v>
      </c>
      <c r="AF321" s="27" t="s">
        <v>57</v>
      </c>
      <c r="AG321" s="49" t="s">
        <v>480</v>
      </c>
      <c r="AH321" s="27" t="s">
        <v>481</v>
      </c>
      <c r="AI321" s="54" t="s">
        <v>481</v>
      </c>
      <c r="AJ321" s="51" t="s">
        <v>855</v>
      </c>
      <c r="AK321" s="52">
        <v>0</v>
      </c>
      <c r="AL321" s="52">
        <v>0</v>
      </c>
    </row>
    <row r="322" spans="1:38" x14ac:dyDescent="0.25">
      <c r="A322" s="23" t="s">
        <v>193</v>
      </c>
      <c r="B322">
        <v>4</v>
      </c>
      <c r="C322" s="44" t="str">
        <f t="shared" si="44"/>
        <v/>
      </c>
      <c r="D322" s="45">
        <f t="shared" si="45"/>
        <v>800</v>
      </c>
      <c r="E322" s="45">
        <f t="shared" si="40"/>
        <v>0</v>
      </c>
      <c r="F322" t="str">
        <f t="shared" si="46"/>
        <v>ID</v>
      </c>
      <c r="G322" t="str">
        <f t="shared" si="47"/>
        <v>01_BE A CLIENT OF UBS</v>
      </c>
      <c r="H322" s="44" t="str">
        <f t="shared" si="48"/>
        <v/>
      </c>
      <c r="I322" t="str">
        <f t="shared" si="49"/>
        <v>OK</v>
      </c>
      <c r="J322" s="46" t="str">
        <f t="shared" si="41"/>
        <v>errol.v.salvador@accenture.com</v>
      </c>
      <c r="K322" s="47">
        <f t="shared" si="42"/>
        <v>0</v>
      </c>
      <c r="L322" s="47">
        <f t="shared" si="43"/>
        <v>0</v>
      </c>
      <c r="Z322" s="48" t="s">
        <v>431</v>
      </c>
      <c r="AA322" s="27">
        <v>4</v>
      </c>
      <c r="AB322" s="49" t="s">
        <v>480</v>
      </c>
      <c r="AC322" s="50">
        <v>800</v>
      </c>
      <c r="AD322" s="50">
        <v>0</v>
      </c>
      <c r="AE322" s="27" t="s">
        <v>49</v>
      </c>
      <c r="AF322" s="27" t="s">
        <v>158</v>
      </c>
      <c r="AG322" s="49" t="s">
        <v>480</v>
      </c>
      <c r="AH322" s="27" t="s">
        <v>481</v>
      </c>
      <c r="AI322" s="54" t="s">
        <v>481</v>
      </c>
      <c r="AJ322" s="51" t="s">
        <v>856</v>
      </c>
      <c r="AK322" s="52">
        <v>0</v>
      </c>
      <c r="AL322" s="52">
        <v>0</v>
      </c>
    </row>
    <row r="323" spans="1:38" ht="26.25" x14ac:dyDescent="0.25">
      <c r="A323" s="23" t="s">
        <v>431</v>
      </c>
      <c r="B323">
        <v>4</v>
      </c>
      <c r="C323" s="44" t="str">
        <f t="shared" si="44"/>
        <v/>
      </c>
      <c r="D323" s="45">
        <f t="shared" si="45"/>
        <v>800</v>
      </c>
      <c r="E323" s="45">
        <f t="shared" si="40"/>
        <v>0</v>
      </c>
      <c r="F323" t="str">
        <f t="shared" si="46"/>
        <v>-</v>
      </c>
      <c r="G323" t="str">
        <f t="shared" si="47"/>
        <v>VENDOR MANAGEMENT/ODC-ODC INFRA MGMT</v>
      </c>
      <c r="H323" s="44" t="str">
        <f t="shared" si="48"/>
        <v/>
      </c>
      <c r="I323" t="str">
        <f t="shared" si="49"/>
        <v>OK</v>
      </c>
      <c r="J323" s="46" t="str">
        <f t="shared" si="41"/>
        <v>arnel.d.campos.jr@accenture.com</v>
      </c>
      <c r="K323" s="47">
        <f t="shared" si="42"/>
        <v>0</v>
      </c>
      <c r="L323" s="47">
        <f t="shared" si="43"/>
        <v>0</v>
      </c>
      <c r="Z323" s="48" t="s">
        <v>334</v>
      </c>
      <c r="AA323" s="27">
        <v>4</v>
      </c>
      <c r="AB323" s="49" t="s">
        <v>480</v>
      </c>
      <c r="AC323" s="50">
        <v>800</v>
      </c>
      <c r="AD323" s="50">
        <v>0</v>
      </c>
      <c r="AE323" s="27" t="s">
        <v>34</v>
      </c>
      <c r="AF323" s="27" t="s">
        <v>35</v>
      </c>
      <c r="AG323" s="49" t="s">
        <v>480</v>
      </c>
      <c r="AH323" s="54" t="s">
        <v>501</v>
      </c>
      <c r="AI323" s="54" t="s">
        <v>481</v>
      </c>
      <c r="AJ323" s="51" t="s">
        <v>857</v>
      </c>
      <c r="AK323" s="52">
        <v>0</v>
      </c>
      <c r="AL323" s="52">
        <v>0</v>
      </c>
    </row>
    <row r="324" spans="1:38" x14ac:dyDescent="0.25">
      <c r="A324" s="23" t="s">
        <v>334</v>
      </c>
      <c r="B324">
        <v>4</v>
      </c>
      <c r="C324" s="44" t="str">
        <f t="shared" si="44"/>
        <v/>
      </c>
      <c r="D324" s="45">
        <f t="shared" si="45"/>
        <v>800</v>
      </c>
      <c r="E324" s="45">
        <f t="shared" si="40"/>
        <v>0</v>
      </c>
      <c r="F324" t="str">
        <f t="shared" si="46"/>
        <v>ID</v>
      </c>
      <c r="G324" t="str">
        <f t="shared" si="47"/>
        <v>01_BE A CLIENT OF UBS</v>
      </c>
      <c r="H324" s="44" t="str">
        <f t="shared" si="48"/>
        <v/>
      </c>
      <c r="I324" t="str">
        <f t="shared" si="49"/>
        <v>OK</v>
      </c>
      <c r="J324" s="46" t="str">
        <f t="shared" si="41"/>
        <v>jaira.mae.c.solomon@accenture.com</v>
      </c>
      <c r="K324" s="47">
        <f t="shared" si="42"/>
        <v>0</v>
      </c>
      <c r="L324" s="47">
        <f t="shared" si="43"/>
        <v>0</v>
      </c>
      <c r="Z324" s="48" t="s">
        <v>404</v>
      </c>
      <c r="AA324" s="27">
        <v>3</v>
      </c>
      <c r="AB324" s="49" t="s">
        <v>480</v>
      </c>
      <c r="AC324" s="50">
        <v>0</v>
      </c>
      <c r="AD324" s="50">
        <v>0</v>
      </c>
      <c r="AE324" s="27" t="s">
        <v>37</v>
      </c>
      <c r="AF324" s="27" t="s">
        <v>189</v>
      </c>
      <c r="AG324" s="49" t="s">
        <v>480</v>
      </c>
      <c r="AH324" s="27" t="s">
        <v>481</v>
      </c>
      <c r="AI324" s="54" t="s">
        <v>481</v>
      </c>
      <c r="AJ324" s="51" t="s">
        <v>858</v>
      </c>
      <c r="AK324" s="52">
        <v>0</v>
      </c>
      <c r="AL324" s="52">
        <v>0</v>
      </c>
    </row>
    <row r="325" spans="1:38" x14ac:dyDescent="0.25">
      <c r="A325" s="23" t="s">
        <v>351</v>
      </c>
      <c r="B325">
        <v>3</v>
      </c>
      <c r="C325" s="44" t="str">
        <f t="shared" si="44"/>
        <v/>
      </c>
      <c r="D325" s="45">
        <f t="shared" si="45"/>
        <v>0</v>
      </c>
      <c r="E325" s="45">
        <f t="shared" si="40"/>
        <v>0</v>
      </c>
      <c r="F325" t="str">
        <f t="shared" si="46"/>
        <v>ID</v>
      </c>
      <c r="G325" t="str">
        <f t="shared" si="47"/>
        <v>12_ANALYTICS &amp; SALES PLATFORM</v>
      </c>
      <c r="H325" s="44" t="str">
        <f t="shared" si="48"/>
        <v/>
      </c>
      <c r="I325" t="str">
        <f t="shared" si="49"/>
        <v>OK</v>
      </c>
      <c r="J325" s="46" t="str">
        <f t="shared" si="41"/>
        <v>izyl.vian.o.cantara@accenture.com</v>
      </c>
      <c r="K325" s="47">
        <f t="shared" si="42"/>
        <v>0</v>
      </c>
      <c r="L325" s="47">
        <f t="shared" si="43"/>
        <v>0</v>
      </c>
      <c r="Z325" s="48" t="s">
        <v>272</v>
      </c>
      <c r="AA325" s="27">
        <v>3</v>
      </c>
      <c r="AB325" s="49" t="s">
        <v>480</v>
      </c>
      <c r="AC325" s="50">
        <v>0</v>
      </c>
      <c r="AD325" s="50">
        <v>0</v>
      </c>
      <c r="AE325" s="27" t="s">
        <v>37</v>
      </c>
      <c r="AF325" s="27" t="s">
        <v>64</v>
      </c>
      <c r="AG325" s="49" t="s">
        <v>480</v>
      </c>
      <c r="AH325" s="27" t="s">
        <v>481</v>
      </c>
      <c r="AI325" s="54" t="s">
        <v>481</v>
      </c>
      <c r="AJ325" s="51" t="s">
        <v>859</v>
      </c>
      <c r="AK325" s="52">
        <v>0</v>
      </c>
      <c r="AL325" s="52">
        <v>0</v>
      </c>
    </row>
    <row r="326" spans="1:38" ht="26.25" x14ac:dyDescent="0.25">
      <c r="A326" s="23" t="s">
        <v>275</v>
      </c>
      <c r="B326">
        <v>3</v>
      </c>
      <c r="C326" s="44" t="str">
        <f t="shared" si="44"/>
        <v/>
      </c>
      <c r="D326" s="45">
        <f t="shared" si="45"/>
        <v>0</v>
      </c>
      <c r="E326" s="45">
        <f t="shared" si="40"/>
        <v>0</v>
      </c>
      <c r="F326" t="str">
        <f t="shared" si="46"/>
        <v>FT</v>
      </c>
      <c r="G326" t="str">
        <f t="shared" si="47"/>
        <v>06_OBTAIN &amp; MAINTAIN FINANCING</v>
      </c>
      <c r="H326" s="44" t="str">
        <f t="shared" si="48"/>
        <v/>
      </c>
      <c r="I326" t="str">
        <f t="shared" si="49"/>
        <v>OK</v>
      </c>
      <c r="J326" s="46" t="str">
        <f t="shared" si="41"/>
        <v>ronald.ryan.m.roldan@accenture.com</v>
      </c>
      <c r="K326" s="47">
        <f t="shared" si="42"/>
        <v>0</v>
      </c>
      <c r="L326" s="47">
        <f t="shared" si="43"/>
        <v>0</v>
      </c>
      <c r="Z326" s="48" t="s">
        <v>155</v>
      </c>
      <c r="AA326" s="27">
        <v>3</v>
      </c>
      <c r="AB326" s="49" t="s">
        <v>480</v>
      </c>
      <c r="AC326" s="50">
        <v>0</v>
      </c>
      <c r="AD326" s="50">
        <v>0</v>
      </c>
      <c r="AE326" s="27" t="s">
        <v>34</v>
      </c>
      <c r="AF326" s="27" t="s">
        <v>35</v>
      </c>
      <c r="AG326" s="49" t="s">
        <v>480</v>
      </c>
      <c r="AH326" s="54" t="s">
        <v>501</v>
      </c>
      <c r="AI326" s="54" t="s">
        <v>481</v>
      </c>
      <c r="AJ326" s="51" t="s">
        <v>860</v>
      </c>
      <c r="AK326" s="52">
        <v>0</v>
      </c>
      <c r="AL326" s="52">
        <v>0</v>
      </c>
    </row>
    <row r="327" spans="1:38" x14ac:dyDescent="0.25">
      <c r="A327" s="23" t="s">
        <v>298</v>
      </c>
      <c r="B327">
        <v>3</v>
      </c>
      <c r="C327" s="44" t="str">
        <f t="shared" si="44"/>
        <v/>
      </c>
      <c r="D327" s="45">
        <f t="shared" si="45"/>
        <v>0</v>
      </c>
      <c r="E327" s="45">
        <f t="shared" si="40"/>
        <v>0</v>
      </c>
      <c r="F327" t="str">
        <f t="shared" si="46"/>
        <v>ID</v>
      </c>
      <c r="G327" t="str">
        <f t="shared" si="47"/>
        <v>12_ANALYTICS &amp; SALES PLATFORM</v>
      </c>
      <c r="H327" s="44" t="str">
        <f t="shared" si="48"/>
        <v/>
      </c>
      <c r="I327" t="str">
        <f t="shared" si="49"/>
        <v>OK</v>
      </c>
      <c r="J327" s="46" t="str">
        <f t="shared" si="41"/>
        <v>christopher.v.boydon@accenture.com</v>
      </c>
      <c r="K327" s="47">
        <f t="shared" si="42"/>
        <v>0</v>
      </c>
      <c r="L327" s="47">
        <f t="shared" si="43"/>
        <v>0</v>
      </c>
      <c r="Z327" s="48" t="s">
        <v>273</v>
      </c>
      <c r="AA327" s="27">
        <v>3</v>
      </c>
      <c r="AB327" s="49" t="s">
        <v>480</v>
      </c>
      <c r="AC327" s="50">
        <v>0</v>
      </c>
      <c r="AD327" s="50">
        <v>0</v>
      </c>
      <c r="AE327" s="27" t="s">
        <v>37</v>
      </c>
      <c r="AF327" s="27" t="s">
        <v>64</v>
      </c>
      <c r="AG327" s="49" t="s">
        <v>480</v>
      </c>
      <c r="AH327" s="27" t="s">
        <v>481</v>
      </c>
      <c r="AI327" s="54" t="s">
        <v>481</v>
      </c>
      <c r="AJ327" s="51" t="s">
        <v>861</v>
      </c>
      <c r="AK327" s="52">
        <v>0</v>
      </c>
      <c r="AL327" s="52">
        <v>0</v>
      </c>
    </row>
    <row r="328" spans="1:38" x14ac:dyDescent="0.25">
      <c r="A328" s="23" t="s">
        <v>375</v>
      </c>
      <c r="B328">
        <v>3</v>
      </c>
      <c r="C328" s="44" t="str">
        <f t="shared" si="44"/>
        <v/>
      </c>
      <c r="D328" s="45">
        <f t="shared" si="45"/>
        <v>0</v>
      </c>
      <c r="E328" s="45">
        <f t="shared" ref="E328:E383" si="50">IF(C328="",IF(AND(B328&lt;9,B328&gt;5),1888,IF(AND(B328&lt;12,B328&gt;8),2832,IF(AND(B328&lt;15,B328&gt;11),3776,IF(AND(B328&lt;18,B328&gt;14),4720,IF(AND(B328&lt;21,B328&gt;17),5664,IF(B328&gt;20,6608,0)))))),0)</f>
        <v>0</v>
      </c>
      <c r="F328" t="str">
        <f t="shared" si="46"/>
        <v>ID</v>
      </c>
      <c r="G328" t="str">
        <f t="shared" si="47"/>
        <v>01_BE A CLIENT OF UBS</v>
      </c>
      <c r="H328" s="44" t="str">
        <f t="shared" si="48"/>
        <v/>
      </c>
      <c r="I328" t="str">
        <f t="shared" si="49"/>
        <v>OK</v>
      </c>
      <c r="J328" s="46" t="str">
        <f t="shared" ref="J328:J391" si="51">CONCATENATE(A328,"@accenture.com")</f>
        <v>mae.s.depositario@accenture.com</v>
      </c>
      <c r="K328" s="47">
        <f t="shared" ref="K328:K391" si="52">IF(H328="Yes","to award later",IF(E328=1888,1000,IF(E328=3776,2000,IF(E328=2832,"500+1000",IF(E328=6608,"500+5000",IF(E328=5664,3000,IF(E328=4720,"500+2000",0)))))))</f>
        <v>0</v>
      </c>
      <c r="L328" s="47">
        <f t="shared" ref="L328:L391" si="53">IF(H328="Yes","to award later",IF(E328=1888,640,IF(E328=3776,1280,IF(E328=2832,"320+640",IF(E328=6608,"320+3200",IF(E328=5664,1920,IF(E328=4720,"320+1280",0)))))))</f>
        <v>0</v>
      </c>
      <c r="Z328" s="48" t="s">
        <v>402</v>
      </c>
      <c r="AA328" s="27">
        <v>3</v>
      </c>
      <c r="AB328" s="49" t="s">
        <v>480</v>
      </c>
      <c r="AC328" s="50">
        <v>0</v>
      </c>
      <c r="AD328" s="50">
        <v>0</v>
      </c>
      <c r="AE328" s="27" t="s">
        <v>37</v>
      </c>
      <c r="AF328" s="27" t="s">
        <v>106</v>
      </c>
      <c r="AG328" s="49" t="s">
        <v>480</v>
      </c>
      <c r="AH328" s="27" t="s">
        <v>510</v>
      </c>
      <c r="AI328" s="54" t="s">
        <v>481</v>
      </c>
      <c r="AJ328" s="51" t="s">
        <v>862</v>
      </c>
      <c r="AK328" s="52">
        <v>0</v>
      </c>
      <c r="AL328" s="52">
        <v>0</v>
      </c>
    </row>
    <row r="329" spans="1:38" x14ac:dyDescent="0.25">
      <c r="A329" s="23" t="s">
        <v>430</v>
      </c>
      <c r="B329">
        <v>3</v>
      </c>
      <c r="C329" s="44" t="str">
        <f t="shared" ref="C329:C383" si="54">IFERROR(VLOOKUP(A329,$N$8:$O$34,2,FALSE),"")</f>
        <v/>
      </c>
      <c r="D329" s="45">
        <f t="shared" ref="D329:D383" si="55">IF(B329&gt;3,IF(C329="",200*B329,0),0)</f>
        <v>0</v>
      </c>
      <c r="E329" s="45">
        <f t="shared" si="50"/>
        <v>0</v>
      </c>
      <c r="F329" t="str">
        <f t="shared" ref="F329:F379" si="56">VLOOKUP(A329,$Z$8:$AI$380,6,FALSE)</f>
        <v>FT</v>
      </c>
      <c r="G329" t="str">
        <f t="shared" ref="G329:G379" si="57">VLOOKUP(A329,$Z$8:$AI$380,7,FALSE)</f>
        <v>03_SAVE, PROTECT AND GROW MY INVESTMENTS</v>
      </c>
      <c r="H329" s="44" t="str">
        <f t="shared" ref="H329:H382" si="58">IFERROR(VLOOKUP(A329,$Q$8:$S$34,3,FALSE),"")</f>
        <v/>
      </c>
      <c r="I329" t="str">
        <f t="shared" ref="I329:I379" si="59">VLOOKUP(A329,$Z$8:$AI$380,10,FALSE)</f>
        <v>OK</v>
      </c>
      <c r="J329" s="46" t="str">
        <f t="shared" si="51"/>
        <v>marizka.sampang@accenture.com</v>
      </c>
      <c r="K329" s="47">
        <f t="shared" si="52"/>
        <v>0</v>
      </c>
      <c r="L329" s="47">
        <f t="shared" si="53"/>
        <v>0</v>
      </c>
      <c r="Z329" s="48" t="s">
        <v>275</v>
      </c>
      <c r="AA329" s="27">
        <v>3</v>
      </c>
      <c r="AB329" s="49" t="s">
        <v>480</v>
      </c>
      <c r="AC329" s="50">
        <v>0</v>
      </c>
      <c r="AD329" s="50">
        <v>0</v>
      </c>
      <c r="AE329" s="27" t="s">
        <v>37</v>
      </c>
      <c r="AF329" s="27" t="s">
        <v>64</v>
      </c>
      <c r="AG329" s="49" t="s">
        <v>480</v>
      </c>
      <c r="AH329" s="27" t="s">
        <v>481</v>
      </c>
      <c r="AI329" s="54" t="s">
        <v>481</v>
      </c>
      <c r="AJ329" s="51" t="s">
        <v>863</v>
      </c>
      <c r="AK329" s="52">
        <v>0</v>
      </c>
      <c r="AL329" s="52">
        <v>0</v>
      </c>
    </row>
    <row r="330" spans="1:38" x14ac:dyDescent="0.25">
      <c r="A330" s="23" t="s">
        <v>355</v>
      </c>
      <c r="B330">
        <v>3</v>
      </c>
      <c r="C330" s="44" t="str">
        <f t="shared" si="54"/>
        <v/>
      </c>
      <c r="D330" s="45">
        <f t="shared" si="55"/>
        <v>0</v>
      </c>
      <c r="E330" s="45">
        <f t="shared" si="50"/>
        <v>0</v>
      </c>
      <c r="F330" t="str">
        <f t="shared" si="56"/>
        <v>ID</v>
      </c>
      <c r="G330" t="str">
        <f t="shared" si="57"/>
        <v>01_BE A CLIENT OF UBS</v>
      </c>
      <c r="H330" s="44" t="str">
        <f t="shared" si="58"/>
        <v/>
      </c>
      <c r="I330" t="str">
        <f t="shared" si="59"/>
        <v>OK</v>
      </c>
      <c r="J330" s="46" t="str">
        <f t="shared" si="51"/>
        <v>june.patrick.d.navoa@accenture.com</v>
      </c>
      <c r="K330" s="47">
        <f t="shared" si="52"/>
        <v>0</v>
      </c>
      <c r="L330" s="47">
        <f t="shared" si="53"/>
        <v>0</v>
      </c>
      <c r="Z330" s="48" t="s">
        <v>392</v>
      </c>
      <c r="AA330" s="27">
        <v>3</v>
      </c>
      <c r="AB330" s="49" t="s">
        <v>480</v>
      </c>
      <c r="AC330" s="50">
        <v>0</v>
      </c>
      <c r="AD330" s="50">
        <v>0</v>
      </c>
      <c r="AE330" s="27" t="s">
        <v>37</v>
      </c>
      <c r="AF330" s="27" t="s">
        <v>57</v>
      </c>
      <c r="AG330" s="49" t="s">
        <v>480</v>
      </c>
      <c r="AH330" s="27" t="s">
        <v>481</v>
      </c>
      <c r="AI330" s="54" t="s">
        <v>481</v>
      </c>
      <c r="AJ330" s="51" t="s">
        <v>864</v>
      </c>
      <c r="AK330" s="52">
        <v>0</v>
      </c>
      <c r="AL330" s="52">
        <v>0</v>
      </c>
    </row>
    <row r="331" spans="1:38" ht="26.25" x14ac:dyDescent="0.25">
      <c r="A331" s="23" t="s">
        <v>274</v>
      </c>
      <c r="B331">
        <v>3</v>
      </c>
      <c r="C331" s="44" t="str">
        <f t="shared" si="54"/>
        <v/>
      </c>
      <c r="D331" s="45">
        <f t="shared" si="55"/>
        <v>0</v>
      </c>
      <c r="E331" s="45">
        <f t="shared" si="50"/>
        <v>0</v>
      </c>
      <c r="F331" t="str">
        <f t="shared" si="56"/>
        <v>FT</v>
      </c>
      <c r="G331" t="str">
        <f t="shared" si="57"/>
        <v>06_OBTAIN &amp; MAINTAIN FINANCING</v>
      </c>
      <c r="H331" s="44" t="str">
        <f t="shared" si="58"/>
        <v/>
      </c>
      <c r="I331" t="str">
        <f t="shared" si="59"/>
        <v>OK</v>
      </c>
      <c r="J331" s="46" t="str">
        <f t="shared" si="51"/>
        <v>jan.jeffrey.ramirez@accenture.com</v>
      </c>
      <c r="K331" s="47">
        <f t="shared" si="52"/>
        <v>0</v>
      </c>
      <c r="L331" s="47">
        <f t="shared" si="53"/>
        <v>0</v>
      </c>
      <c r="Z331" s="48" t="s">
        <v>375</v>
      </c>
      <c r="AA331" s="27">
        <v>3</v>
      </c>
      <c r="AB331" s="49" t="s">
        <v>480</v>
      </c>
      <c r="AC331" s="50">
        <v>0</v>
      </c>
      <c r="AD331" s="50">
        <v>0</v>
      </c>
      <c r="AE331" s="27" t="s">
        <v>34</v>
      </c>
      <c r="AF331" s="27" t="s">
        <v>35</v>
      </c>
      <c r="AG331" s="49" t="s">
        <v>480</v>
      </c>
      <c r="AH331" s="54" t="s">
        <v>501</v>
      </c>
      <c r="AI331" s="54" t="s">
        <v>481</v>
      </c>
      <c r="AJ331" s="51" t="s">
        <v>865</v>
      </c>
      <c r="AK331" s="52">
        <v>0</v>
      </c>
      <c r="AL331" s="52">
        <v>0</v>
      </c>
    </row>
    <row r="332" spans="1:38" x14ac:dyDescent="0.25">
      <c r="A332" s="23" t="s">
        <v>302</v>
      </c>
      <c r="B332">
        <v>3</v>
      </c>
      <c r="C332" s="44" t="str">
        <f t="shared" si="54"/>
        <v/>
      </c>
      <c r="D332" s="45">
        <f t="shared" si="55"/>
        <v>0</v>
      </c>
      <c r="E332" s="45">
        <f t="shared" si="50"/>
        <v>0</v>
      </c>
      <c r="F332" t="str">
        <f t="shared" si="56"/>
        <v>ID</v>
      </c>
      <c r="G332" t="str">
        <f t="shared" si="57"/>
        <v>13_API BANKING AND CLIENT REPORTING</v>
      </c>
      <c r="H332" s="44" t="str">
        <f t="shared" si="58"/>
        <v/>
      </c>
      <c r="I332" t="str">
        <f t="shared" si="59"/>
        <v>OK</v>
      </c>
      <c r="J332" s="46" t="str">
        <f t="shared" si="51"/>
        <v>jessa.may.n.altares@accenture.com</v>
      </c>
      <c r="K332" s="47">
        <f t="shared" si="52"/>
        <v>0</v>
      </c>
      <c r="L332" s="47">
        <f t="shared" si="53"/>
        <v>0</v>
      </c>
      <c r="Z332" s="48" t="s">
        <v>379</v>
      </c>
      <c r="AA332" s="27">
        <v>3</v>
      </c>
      <c r="AB332" s="49" t="s">
        <v>480</v>
      </c>
      <c r="AC332" s="50">
        <v>0</v>
      </c>
      <c r="AD332" s="50">
        <v>0</v>
      </c>
      <c r="AE332" s="27" t="s">
        <v>34</v>
      </c>
      <c r="AF332" s="27" t="s">
        <v>39</v>
      </c>
      <c r="AG332" s="49" t="s">
        <v>480</v>
      </c>
      <c r="AH332" s="27" t="s">
        <v>866</v>
      </c>
      <c r="AI332" s="54" t="s">
        <v>867</v>
      </c>
      <c r="AJ332" s="51" t="s">
        <v>868</v>
      </c>
      <c r="AK332" s="52">
        <v>0</v>
      </c>
      <c r="AL332" s="52">
        <v>0</v>
      </c>
    </row>
    <row r="333" spans="1:38" x14ac:dyDescent="0.25">
      <c r="A333" s="23" t="s">
        <v>155</v>
      </c>
      <c r="B333">
        <v>3</v>
      </c>
      <c r="C333" s="44" t="str">
        <f t="shared" si="54"/>
        <v/>
      </c>
      <c r="D333" s="45">
        <f t="shared" si="55"/>
        <v>0</v>
      </c>
      <c r="E333" s="45">
        <f t="shared" si="50"/>
        <v>0</v>
      </c>
      <c r="F333" t="str">
        <f t="shared" si="56"/>
        <v>ID</v>
      </c>
      <c r="G333" t="str">
        <f t="shared" si="57"/>
        <v>01_BE A CLIENT OF UBS</v>
      </c>
      <c r="H333" s="44" t="str">
        <f t="shared" si="58"/>
        <v/>
      </c>
      <c r="I333" t="str">
        <f t="shared" si="59"/>
        <v>OK</v>
      </c>
      <c r="J333" s="46" t="str">
        <f t="shared" si="51"/>
        <v>jayvee.j.p.ballecer@accenture.com</v>
      </c>
      <c r="K333" s="47">
        <f t="shared" si="52"/>
        <v>0</v>
      </c>
      <c r="L333" s="47">
        <f t="shared" si="53"/>
        <v>0</v>
      </c>
      <c r="Z333" s="48" t="s">
        <v>157</v>
      </c>
      <c r="AA333" s="27">
        <v>3</v>
      </c>
      <c r="AB333" s="49" t="s">
        <v>480</v>
      </c>
      <c r="AC333" s="50">
        <v>0</v>
      </c>
      <c r="AD333" s="50">
        <v>0</v>
      </c>
      <c r="AE333" s="27" t="s">
        <v>49</v>
      </c>
      <c r="AF333" s="27" t="s">
        <v>158</v>
      </c>
      <c r="AG333" s="49" t="s">
        <v>480</v>
      </c>
      <c r="AH333" s="27" t="s">
        <v>481</v>
      </c>
      <c r="AI333" s="54" t="s">
        <v>481</v>
      </c>
      <c r="AJ333" s="51" t="s">
        <v>869</v>
      </c>
      <c r="AK333" s="52">
        <v>0</v>
      </c>
      <c r="AL333" s="52">
        <v>0</v>
      </c>
    </row>
    <row r="334" spans="1:38" x14ac:dyDescent="0.25">
      <c r="A334" s="23" t="s">
        <v>233</v>
      </c>
      <c r="B334">
        <v>3</v>
      </c>
      <c r="C334" s="44" t="str">
        <f t="shared" si="54"/>
        <v/>
      </c>
      <c r="D334" s="45">
        <f t="shared" si="55"/>
        <v>0</v>
      </c>
      <c r="E334" s="45">
        <f t="shared" si="50"/>
        <v>0</v>
      </c>
      <c r="F334" t="str">
        <f t="shared" si="56"/>
        <v>FT</v>
      </c>
      <c r="G334" t="str">
        <f t="shared" si="57"/>
        <v>11_TOUCHPOINT</v>
      </c>
      <c r="H334" s="44" t="str">
        <f t="shared" si="58"/>
        <v/>
      </c>
      <c r="I334" t="str">
        <f t="shared" si="59"/>
        <v>OK</v>
      </c>
      <c r="J334" s="46" t="str">
        <f t="shared" si="51"/>
        <v>noel.timothy.cruz@accenture.com</v>
      </c>
      <c r="K334" s="47">
        <f t="shared" si="52"/>
        <v>0</v>
      </c>
      <c r="L334" s="47">
        <f t="shared" si="53"/>
        <v>0</v>
      </c>
      <c r="Z334" s="48" t="s">
        <v>274</v>
      </c>
      <c r="AA334" s="27">
        <v>3</v>
      </c>
      <c r="AB334" s="49" t="s">
        <v>480</v>
      </c>
      <c r="AC334" s="50">
        <v>0</v>
      </c>
      <c r="AD334" s="50">
        <v>0</v>
      </c>
      <c r="AE334" s="27" t="s">
        <v>37</v>
      </c>
      <c r="AF334" s="27" t="s">
        <v>64</v>
      </c>
      <c r="AG334" s="49" t="s">
        <v>480</v>
      </c>
      <c r="AH334" s="27" t="s">
        <v>481</v>
      </c>
      <c r="AI334" s="54" t="s">
        <v>481</v>
      </c>
      <c r="AJ334" s="51" t="s">
        <v>870</v>
      </c>
      <c r="AK334" s="52">
        <v>0</v>
      </c>
      <c r="AL334" s="52">
        <v>0</v>
      </c>
    </row>
    <row r="335" spans="1:38" x14ac:dyDescent="0.25">
      <c r="A335" s="23" t="s">
        <v>272</v>
      </c>
      <c r="B335">
        <v>3</v>
      </c>
      <c r="C335" s="44" t="str">
        <f t="shared" si="54"/>
        <v/>
      </c>
      <c r="D335" s="45">
        <f t="shared" si="55"/>
        <v>0</v>
      </c>
      <c r="E335" s="45">
        <f t="shared" si="50"/>
        <v>0</v>
      </c>
      <c r="F335" t="str">
        <f t="shared" si="56"/>
        <v>FT</v>
      </c>
      <c r="G335" t="str">
        <f t="shared" si="57"/>
        <v>06_OBTAIN &amp; MAINTAIN FINANCING</v>
      </c>
      <c r="H335" s="44" t="str">
        <f t="shared" si="58"/>
        <v/>
      </c>
      <c r="I335" t="str">
        <f t="shared" si="59"/>
        <v>OK</v>
      </c>
      <c r="J335" s="46" t="str">
        <f t="shared" si="51"/>
        <v>adrian.ace.aytin@accenture.com</v>
      </c>
      <c r="K335" s="47">
        <f t="shared" si="52"/>
        <v>0</v>
      </c>
      <c r="L335" s="47">
        <f t="shared" si="53"/>
        <v>0</v>
      </c>
      <c r="Z335" s="48" t="s">
        <v>298</v>
      </c>
      <c r="AA335" s="27">
        <v>3</v>
      </c>
      <c r="AB335" s="49" t="s">
        <v>480</v>
      </c>
      <c r="AC335" s="50">
        <v>0</v>
      </c>
      <c r="AD335" s="50">
        <v>0</v>
      </c>
      <c r="AE335" s="27" t="s">
        <v>34</v>
      </c>
      <c r="AF335" s="27" t="s">
        <v>47</v>
      </c>
      <c r="AG335" s="49" t="s">
        <v>480</v>
      </c>
      <c r="AH335" s="27" t="s">
        <v>481</v>
      </c>
      <c r="AI335" s="54" t="s">
        <v>481</v>
      </c>
      <c r="AJ335" s="51" t="s">
        <v>871</v>
      </c>
      <c r="AK335" s="52">
        <v>0</v>
      </c>
      <c r="AL335" s="52">
        <v>0</v>
      </c>
    </row>
    <row r="336" spans="1:38" x14ac:dyDescent="0.25">
      <c r="A336" s="23" t="s">
        <v>400</v>
      </c>
      <c r="B336">
        <v>3</v>
      </c>
      <c r="C336" s="44" t="str">
        <f t="shared" si="54"/>
        <v/>
      </c>
      <c r="D336" s="45">
        <f t="shared" si="55"/>
        <v>0</v>
      </c>
      <c r="E336" s="45">
        <f t="shared" si="50"/>
        <v>0</v>
      </c>
      <c r="F336" t="str">
        <f t="shared" si="56"/>
        <v>ID</v>
      </c>
      <c r="G336" t="str">
        <f t="shared" si="57"/>
        <v>13_API BANKING AND CLIENT REPORTING</v>
      </c>
      <c r="H336" s="44" t="str">
        <f t="shared" si="58"/>
        <v/>
      </c>
      <c r="I336" t="str">
        <f t="shared" si="59"/>
        <v>OK</v>
      </c>
      <c r="J336" s="46" t="str">
        <f t="shared" si="51"/>
        <v>josephine.b.deniega@accenture.com</v>
      </c>
      <c r="K336" s="47">
        <f t="shared" si="52"/>
        <v>0</v>
      </c>
      <c r="L336" s="47">
        <f t="shared" si="53"/>
        <v>0</v>
      </c>
      <c r="Z336" s="48" t="s">
        <v>351</v>
      </c>
      <c r="AA336" s="27">
        <v>3</v>
      </c>
      <c r="AB336" s="49" t="s">
        <v>480</v>
      </c>
      <c r="AC336" s="50">
        <v>0</v>
      </c>
      <c r="AD336" s="50">
        <v>0</v>
      </c>
      <c r="AE336" s="27" t="s">
        <v>34</v>
      </c>
      <c r="AF336" s="27" t="s">
        <v>47</v>
      </c>
      <c r="AG336" s="49" t="s">
        <v>480</v>
      </c>
      <c r="AH336" s="27" t="s">
        <v>481</v>
      </c>
      <c r="AI336" s="54" t="s">
        <v>481</v>
      </c>
      <c r="AJ336" s="51" t="s">
        <v>872</v>
      </c>
      <c r="AK336" s="52">
        <v>0</v>
      </c>
      <c r="AL336" s="52">
        <v>0</v>
      </c>
    </row>
    <row r="337" spans="1:38" x14ac:dyDescent="0.25">
      <c r="A337" s="23" t="s">
        <v>205</v>
      </c>
      <c r="B337">
        <v>3</v>
      </c>
      <c r="C337" s="44" t="str">
        <f t="shared" si="54"/>
        <v/>
      </c>
      <c r="D337" s="45">
        <f t="shared" si="55"/>
        <v>0</v>
      </c>
      <c r="E337" s="45">
        <f t="shared" si="50"/>
        <v>0</v>
      </c>
      <c r="F337" t="str">
        <f t="shared" si="56"/>
        <v>FT</v>
      </c>
      <c r="G337" t="str">
        <f t="shared" si="57"/>
        <v>01_BE A CLIENT OF UBS</v>
      </c>
      <c r="H337" s="44" t="str">
        <f t="shared" si="58"/>
        <v/>
      </c>
      <c r="I337" t="str">
        <f t="shared" si="59"/>
        <v>OK</v>
      </c>
      <c r="J337" s="46" t="str">
        <f t="shared" si="51"/>
        <v>ma.eleonor.l.panesa@accenture.com</v>
      </c>
      <c r="K337" s="47">
        <f t="shared" si="52"/>
        <v>0</v>
      </c>
      <c r="L337" s="47">
        <f t="shared" si="53"/>
        <v>0</v>
      </c>
      <c r="Z337" s="48" t="s">
        <v>433</v>
      </c>
      <c r="AA337" s="27">
        <v>3</v>
      </c>
      <c r="AB337" s="49" t="s">
        <v>480</v>
      </c>
      <c r="AC337" s="50">
        <v>0</v>
      </c>
      <c r="AD337" s="50">
        <v>0</v>
      </c>
      <c r="AE337" s="27" t="s">
        <v>37</v>
      </c>
      <c r="AF337" s="27" t="s">
        <v>151</v>
      </c>
      <c r="AG337" s="49" t="s">
        <v>480</v>
      </c>
      <c r="AH337" s="27">
        <v>6</v>
      </c>
      <c r="AI337" s="27" t="s">
        <v>553</v>
      </c>
      <c r="AJ337" s="51" t="s">
        <v>873</v>
      </c>
      <c r="AK337" s="52">
        <v>0</v>
      </c>
      <c r="AL337" s="52">
        <v>0</v>
      </c>
    </row>
    <row r="338" spans="1:38" ht="26.25" x14ac:dyDescent="0.25">
      <c r="A338" s="23" t="s">
        <v>59</v>
      </c>
      <c r="B338">
        <v>3</v>
      </c>
      <c r="C338" s="44" t="str">
        <f t="shared" si="54"/>
        <v/>
      </c>
      <c r="D338" s="45">
        <f t="shared" si="55"/>
        <v>0</v>
      </c>
      <c r="E338" s="45">
        <f t="shared" si="50"/>
        <v>0</v>
      </c>
      <c r="F338" t="str">
        <f t="shared" si="56"/>
        <v>FT</v>
      </c>
      <c r="G338" t="str">
        <f t="shared" si="57"/>
        <v>11_TOUCHPOINT</v>
      </c>
      <c r="H338" s="44" t="str">
        <f t="shared" si="58"/>
        <v/>
      </c>
      <c r="I338" t="str">
        <f t="shared" si="59"/>
        <v>OK</v>
      </c>
      <c r="J338" s="46" t="str">
        <f t="shared" si="51"/>
        <v>romil.bacatan@accenture.com</v>
      </c>
      <c r="K338" s="47">
        <f t="shared" si="52"/>
        <v>0</v>
      </c>
      <c r="L338" s="47">
        <f t="shared" si="53"/>
        <v>0</v>
      </c>
      <c r="Z338" s="48" t="s">
        <v>82</v>
      </c>
      <c r="AA338" s="27">
        <v>3</v>
      </c>
      <c r="AB338" s="49" t="s">
        <v>480</v>
      </c>
      <c r="AC338" s="50">
        <v>0</v>
      </c>
      <c r="AD338" s="50">
        <v>0</v>
      </c>
      <c r="AE338" s="27" t="s">
        <v>34</v>
      </c>
      <c r="AF338" s="27" t="s">
        <v>35</v>
      </c>
      <c r="AG338" s="49" t="s">
        <v>480</v>
      </c>
      <c r="AH338" s="54" t="s">
        <v>501</v>
      </c>
      <c r="AI338" s="54" t="s">
        <v>481</v>
      </c>
      <c r="AJ338" s="51" t="s">
        <v>874</v>
      </c>
      <c r="AK338" s="52">
        <v>0</v>
      </c>
      <c r="AL338" s="52">
        <v>0</v>
      </c>
    </row>
    <row r="339" spans="1:38" x14ac:dyDescent="0.25">
      <c r="A339" s="23" t="s">
        <v>82</v>
      </c>
      <c r="B339">
        <v>3</v>
      </c>
      <c r="C339" s="44" t="str">
        <f t="shared" si="54"/>
        <v/>
      </c>
      <c r="D339" s="45">
        <f t="shared" si="55"/>
        <v>0</v>
      </c>
      <c r="E339" s="45">
        <f t="shared" si="50"/>
        <v>0</v>
      </c>
      <c r="F339" t="str">
        <f t="shared" si="56"/>
        <v>ID</v>
      </c>
      <c r="G339" t="str">
        <f t="shared" si="57"/>
        <v>01_BE A CLIENT OF UBS</v>
      </c>
      <c r="H339" s="44" t="str">
        <f t="shared" si="58"/>
        <v/>
      </c>
      <c r="I339" t="str">
        <f t="shared" si="59"/>
        <v>OK</v>
      </c>
      <c r="J339" s="46" t="str">
        <f t="shared" si="51"/>
        <v>rudolph.rizzo.abao@accenture.com</v>
      </c>
      <c r="K339" s="47">
        <f t="shared" si="52"/>
        <v>0</v>
      </c>
      <c r="L339" s="47">
        <f t="shared" si="53"/>
        <v>0</v>
      </c>
      <c r="Z339" s="48" t="s">
        <v>233</v>
      </c>
      <c r="AA339" s="27">
        <v>3</v>
      </c>
      <c r="AB339" s="49" t="s">
        <v>480</v>
      </c>
      <c r="AC339" s="50">
        <v>0</v>
      </c>
      <c r="AD339" s="50">
        <v>0</v>
      </c>
      <c r="AE339" s="27" t="s">
        <v>37</v>
      </c>
      <c r="AF339" s="27" t="s">
        <v>57</v>
      </c>
      <c r="AG339" s="49" t="s">
        <v>480</v>
      </c>
      <c r="AH339" s="27" t="s">
        <v>481</v>
      </c>
      <c r="AI339" s="54" t="s">
        <v>481</v>
      </c>
      <c r="AJ339" s="51" t="s">
        <v>875</v>
      </c>
      <c r="AK339" s="52">
        <v>0</v>
      </c>
      <c r="AL339" s="52">
        <v>0</v>
      </c>
    </row>
    <row r="340" spans="1:38" x14ac:dyDescent="0.25">
      <c r="A340" s="23" t="s">
        <v>232</v>
      </c>
      <c r="B340">
        <v>3</v>
      </c>
      <c r="C340" s="44" t="str">
        <f t="shared" si="54"/>
        <v/>
      </c>
      <c r="D340" s="45">
        <f t="shared" si="55"/>
        <v>0</v>
      </c>
      <c r="E340" s="45">
        <f t="shared" si="50"/>
        <v>0</v>
      </c>
      <c r="F340" t="str">
        <f t="shared" si="56"/>
        <v>FT</v>
      </c>
      <c r="G340" t="str">
        <f t="shared" si="57"/>
        <v>11_TOUCHPOINT</v>
      </c>
      <c r="H340" s="44" t="str">
        <f t="shared" si="58"/>
        <v/>
      </c>
      <c r="I340" t="str">
        <f t="shared" si="59"/>
        <v>OK</v>
      </c>
      <c r="J340" s="46" t="str">
        <f t="shared" si="51"/>
        <v>vincent.e.v.cornejo@accenture.com</v>
      </c>
      <c r="K340" s="47">
        <f t="shared" si="52"/>
        <v>0</v>
      </c>
      <c r="L340" s="47">
        <f t="shared" si="53"/>
        <v>0</v>
      </c>
      <c r="Z340" s="48" t="s">
        <v>205</v>
      </c>
      <c r="AA340" s="27">
        <v>3</v>
      </c>
      <c r="AB340" s="49" t="s">
        <v>480</v>
      </c>
      <c r="AC340" s="50">
        <v>0</v>
      </c>
      <c r="AD340" s="50">
        <v>0</v>
      </c>
      <c r="AE340" s="27" t="s">
        <v>37</v>
      </c>
      <c r="AF340" s="27" t="s">
        <v>35</v>
      </c>
      <c r="AG340" s="49" t="s">
        <v>480</v>
      </c>
      <c r="AH340" s="27" t="s">
        <v>481</v>
      </c>
      <c r="AI340" s="27" t="s">
        <v>481</v>
      </c>
      <c r="AJ340" s="51" t="s">
        <v>876</v>
      </c>
      <c r="AK340" s="52">
        <v>0</v>
      </c>
      <c r="AL340" s="52">
        <v>0</v>
      </c>
    </row>
    <row r="341" spans="1:38" x14ac:dyDescent="0.25">
      <c r="A341" s="23" t="s">
        <v>98</v>
      </c>
      <c r="B341">
        <v>3</v>
      </c>
      <c r="C341" s="44" t="str">
        <f t="shared" si="54"/>
        <v/>
      </c>
      <c r="D341" s="45">
        <f t="shared" si="55"/>
        <v>0</v>
      </c>
      <c r="E341" s="45">
        <f t="shared" si="50"/>
        <v>0</v>
      </c>
      <c r="F341" t="str">
        <f t="shared" si="56"/>
        <v>FT</v>
      </c>
      <c r="G341" t="str">
        <f t="shared" si="57"/>
        <v>11_TOUCHPOINT</v>
      </c>
      <c r="H341" s="44" t="str">
        <f t="shared" si="58"/>
        <v/>
      </c>
      <c r="I341" t="str">
        <f t="shared" si="59"/>
        <v>OK</v>
      </c>
      <c r="J341" s="46" t="str">
        <f t="shared" si="51"/>
        <v>jobert.beltran@accenture.com</v>
      </c>
      <c r="K341" s="47">
        <f t="shared" si="52"/>
        <v>0</v>
      </c>
      <c r="L341" s="47">
        <f t="shared" si="53"/>
        <v>0</v>
      </c>
      <c r="Z341" s="48" t="s">
        <v>302</v>
      </c>
      <c r="AA341" s="27">
        <v>3</v>
      </c>
      <c r="AB341" s="49" t="s">
        <v>480</v>
      </c>
      <c r="AC341" s="50">
        <v>0</v>
      </c>
      <c r="AD341" s="50">
        <v>0</v>
      </c>
      <c r="AE341" s="27" t="s">
        <v>34</v>
      </c>
      <c r="AF341" s="27" t="s">
        <v>138</v>
      </c>
      <c r="AG341" s="49" t="s">
        <v>480</v>
      </c>
      <c r="AH341" s="27" t="s">
        <v>545</v>
      </c>
      <c r="AI341" s="54" t="s">
        <v>481</v>
      </c>
      <c r="AJ341" s="51" t="s">
        <v>877</v>
      </c>
      <c r="AK341" s="52">
        <v>0</v>
      </c>
      <c r="AL341" s="52">
        <v>0</v>
      </c>
    </row>
    <row r="342" spans="1:38" x14ac:dyDescent="0.25">
      <c r="A342" s="23" t="s">
        <v>119</v>
      </c>
      <c r="B342">
        <v>3</v>
      </c>
      <c r="C342" s="44" t="str">
        <f t="shared" si="54"/>
        <v/>
      </c>
      <c r="D342" s="45">
        <f t="shared" si="55"/>
        <v>0</v>
      </c>
      <c r="E342" s="45">
        <f t="shared" si="50"/>
        <v>0</v>
      </c>
      <c r="F342" t="str">
        <f t="shared" si="56"/>
        <v>ID</v>
      </c>
      <c r="G342" t="str">
        <f t="shared" si="57"/>
        <v>01_BE A CLIENT OF UBS</v>
      </c>
      <c r="H342" s="44" t="str">
        <f t="shared" si="58"/>
        <v/>
      </c>
      <c r="I342" t="str">
        <f t="shared" si="59"/>
        <v>OK</v>
      </c>
      <c r="J342" s="46" t="str">
        <f t="shared" si="51"/>
        <v>rose.s.fortaliza@accenture.com</v>
      </c>
      <c r="K342" s="47">
        <f t="shared" si="52"/>
        <v>0</v>
      </c>
      <c r="L342" s="47">
        <f t="shared" si="53"/>
        <v>0</v>
      </c>
      <c r="Z342" s="48" t="s">
        <v>232</v>
      </c>
      <c r="AA342" s="27">
        <v>3</v>
      </c>
      <c r="AB342" s="49" t="s">
        <v>480</v>
      </c>
      <c r="AC342" s="50">
        <v>0</v>
      </c>
      <c r="AD342" s="50">
        <v>0</v>
      </c>
      <c r="AE342" s="27" t="s">
        <v>37</v>
      </c>
      <c r="AF342" s="27" t="s">
        <v>57</v>
      </c>
      <c r="AG342" s="49" t="s">
        <v>480</v>
      </c>
      <c r="AH342" s="27" t="s">
        <v>481</v>
      </c>
      <c r="AI342" s="54" t="s">
        <v>481</v>
      </c>
      <c r="AJ342" s="51" t="s">
        <v>878</v>
      </c>
      <c r="AK342" s="52">
        <v>0</v>
      </c>
      <c r="AL342" s="52">
        <v>0</v>
      </c>
    </row>
    <row r="343" spans="1:38" x14ac:dyDescent="0.25">
      <c r="A343" s="23" t="s">
        <v>273</v>
      </c>
      <c r="B343">
        <v>3</v>
      </c>
      <c r="C343" s="44" t="str">
        <f t="shared" si="54"/>
        <v/>
      </c>
      <c r="D343" s="45">
        <f t="shared" si="55"/>
        <v>0</v>
      </c>
      <c r="E343" s="45">
        <f t="shared" si="50"/>
        <v>0</v>
      </c>
      <c r="F343" t="str">
        <f t="shared" si="56"/>
        <v>FT</v>
      </c>
      <c r="G343" t="str">
        <f t="shared" si="57"/>
        <v>06_OBTAIN &amp; MAINTAIN FINANCING</v>
      </c>
      <c r="H343" s="44" t="str">
        <f t="shared" si="58"/>
        <v/>
      </c>
      <c r="I343" t="str">
        <f t="shared" si="59"/>
        <v>OK</v>
      </c>
      <c r="J343" s="46" t="str">
        <f t="shared" si="51"/>
        <v>justin.m.gutierrez@accenture.com</v>
      </c>
      <c r="K343" s="47">
        <f t="shared" si="52"/>
        <v>0</v>
      </c>
      <c r="L343" s="47">
        <f t="shared" si="53"/>
        <v>0</v>
      </c>
      <c r="Z343" s="48" t="s">
        <v>59</v>
      </c>
      <c r="AA343" s="27">
        <v>3</v>
      </c>
      <c r="AB343" s="49" t="s">
        <v>480</v>
      </c>
      <c r="AC343" s="50">
        <v>0</v>
      </c>
      <c r="AD343" s="50">
        <v>0</v>
      </c>
      <c r="AE343" s="27" t="s">
        <v>37</v>
      </c>
      <c r="AF343" s="27" t="s">
        <v>57</v>
      </c>
      <c r="AG343" s="49" t="s">
        <v>480</v>
      </c>
      <c r="AH343" s="27" t="s">
        <v>481</v>
      </c>
      <c r="AI343" s="54" t="s">
        <v>481</v>
      </c>
      <c r="AJ343" s="51" t="s">
        <v>879</v>
      </c>
      <c r="AK343" s="52">
        <v>0</v>
      </c>
      <c r="AL343" s="52">
        <v>0</v>
      </c>
    </row>
    <row r="344" spans="1:38" ht="26.25" x14ac:dyDescent="0.25">
      <c r="A344" s="23" t="s">
        <v>392</v>
      </c>
      <c r="B344">
        <v>3</v>
      </c>
      <c r="C344" s="44" t="str">
        <f t="shared" si="54"/>
        <v/>
      </c>
      <c r="D344" s="45">
        <f t="shared" si="55"/>
        <v>0</v>
      </c>
      <c r="E344" s="45">
        <f t="shared" si="50"/>
        <v>0</v>
      </c>
      <c r="F344" t="str">
        <f t="shared" si="56"/>
        <v>FT</v>
      </c>
      <c r="G344" t="str">
        <f t="shared" si="57"/>
        <v>11_TOUCHPOINT</v>
      </c>
      <c r="H344" s="44" t="str">
        <f t="shared" si="58"/>
        <v/>
      </c>
      <c r="I344" t="str">
        <f t="shared" si="59"/>
        <v>OK</v>
      </c>
      <c r="J344" s="46" t="str">
        <f t="shared" si="51"/>
        <v>elisha.john.narida@accenture.com</v>
      </c>
      <c r="K344" s="47">
        <f t="shared" si="52"/>
        <v>0</v>
      </c>
      <c r="L344" s="47">
        <f t="shared" si="53"/>
        <v>0</v>
      </c>
      <c r="Z344" s="48" t="s">
        <v>355</v>
      </c>
      <c r="AA344" s="27">
        <v>3</v>
      </c>
      <c r="AB344" s="49" t="s">
        <v>480</v>
      </c>
      <c r="AC344" s="50">
        <v>0</v>
      </c>
      <c r="AD344" s="50">
        <v>0</v>
      </c>
      <c r="AE344" s="27" t="s">
        <v>34</v>
      </c>
      <c r="AF344" s="27" t="s">
        <v>35</v>
      </c>
      <c r="AG344" s="49" t="s">
        <v>480</v>
      </c>
      <c r="AH344" s="54" t="s">
        <v>501</v>
      </c>
      <c r="AI344" s="54" t="s">
        <v>481</v>
      </c>
      <c r="AJ344" s="51" t="s">
        <v>880</v>
      </c>
      <c r="AK344" s="52">
        <v>0</v>
      </c>
      <c r="AL344" s="52">
        <v>0</v>
      </c>
    </row>
    <row r="345" spans="1:38" x14ac:dyDescent="0.25">
      <c r="A345" s="23" t="s">
        <v>157</v>
      </c>
      <c r="B345">
        <v>3</v>
      </c>
      <c r="C345" s="44" t="str">
        <f t="shared" si="54"/>
        <v/>
      </c>
      <c r="D345" s="45">
        <f t="shared" si="55"/>
        <v>0</v>
      </c>
      <c r="E345" s="45">
        <f t="shared" si="50"/>
        <v>0</v>
      </c>
      <c r="F345" t="str">
        <f t="shared" si="56"/>
        <v>-</v>
      </c>
      <c r="G345" t="str">
        <f t="shared" si="57"/>
        <v>VENDOR MANAGEMENT/ODC-ODC INFRA MGMT</v>
      </c>
      <c r="H345" s="44" t="str">
        <f t="shared" si="58"/>
        <v/>
      </c>
      <c r="I345" t="str">
        <f t="shared" si="59"/>
        <v>OK</v>
      </c>
      <c r="J345" s="46" t="str">
        <f t="shared" si="51"/>
        <v>brixton.t.lao@accenture.com</v>
      </c>
      <c r="K345" s="47">
        <f t="shared" si="52"/>
        <v>0</v>
      </c>
      <c r="L345" s="47">
        <f t="shared" si="53"/>
        <v>0</v>
      </c>
      <c r="Z345" s="48" t="s">
        <v>430</v>
      </c>
      <c r="AA345" s="27">
        <v>3</v>
      </c>
      <c r="AB345" s="49" t="s">
        <v>480</v>
      </c>
      <c r="AC345" s="50">
        <v>0</v>
      </c>
      <c r="AD345" s="50">
        <v>0</v>
      </c>
      <c r="AE345" s="27" t="s">
        <v>37</v>
      </c>
      <c r="AF345" s="27" t="s">
        <v>151</v>
      </c>
      <c r="AG345" s="49" t="s">
        <v>480</v>
      </c>
      <c r="AH345" s="27" t="s">
        <v>545</v>
      </c>
      <c r="AI345" s="54" t="s">
        <v>481</v>
      </c>
      <c r="AJ345" s="51" t="s">
        <v>881</v>
      </c>
      <c r="AK345" s="52">
        <v>0</v>
      </c>
      <c r="AL345" s="52">
        <v>0</v>
      </c>
    </row>
    <row r="346" spans="1:38" ht="26.25" x14ac:dyDescent="0.25">
      <c r="A346" s="23" t="s">
        <v>413</v>
      </c>
      <c r="B346">
        <v>3</v>
      </c>
      <c r="C346" s="44" t="str">
        <f t="shared" si="54"/>
        <v/>
      </c>
      <c r="D346" s="45">
        <f t="shared" si="55"/>
        <v>0</v>
      </c>
      <c r="E346" s="45">
        <f t="shared" si="50"/>
        <v>0</v>
      </c>
      <c r="F346" t="str">
        <f t="shared" si="56"/>
        <v>ID</v>
      </c>
      <c r="G346" t="str">
        <f t="shared" si="57"/>
        <v>01_BE A CLIENT OF UBS</v>
      </c>
      <c r="H346" s="44" t="str">
        <f t="shared" si="58"/>
        <v/>
      </c>
      <c r="I346" t="str">
        <f t="shared" si="59"/>
        <v>OK</v>
      </c>
      <c r="J346" s="46" t="str">
        <f t="shared" si="51"/>
        <v>stephen.j.b.oscianas@accenture.com</v>
      </c>
      <c r="K346" s="47">
        <f t="shared" si="52"/>
        <v>0</v>
      </c>
      <c r="L346" s="47">
        <f t="shared" si="53"/>
        <v>0</v>
      </c>
      <c r="Z346" s="48" t="s">
        <v>413</v>
      </c>
      <c r="AA346" s="27">
        <v>3</v>
      </c>
      <c r="AB346" s="49" t="s">
        <v>480</v>
      </c>
      <c r="AC346" s="50">
        <v>0</v>
      </c>
      <c r="AD346" s="50">
        <v>0</v>
      </c>
      <c r="AE346" s="27" t="s">
        <v>34</v>
      </c>
      <c r="AF346" s="27" t="s">
        <v>35</v>
      </c>
      <c r="AG346" s="49" t="s">
        <v>480</v>
      </c>
      <c r="AH346" s="54" t="s">
        <v>501</v>
      </c>
      <c r="AI346" s="54" t="s">
        <v>481</v>
      </c>
      <c r="AJ346" s="51" t="s">
        <v>882</v>
      </c>
      <c r="AK346" s="52">
        <v>0</v>
      </c>
      <c r="AL346" s="52">
        <v>0</v>
      </c>
    </row>
    <row r="347" spans="1:38" x14ac:dyDescent="0.25">
      <c r="A347" s="23" t="s">
        <v>402</v>
      </c>
      <c r="B347">
        <v>3</v>
      </c>
      <c r="C347" s="44" t="str">
        <f t="shared" si="54"/>
        <v/>
      </c>
      <c r="D347" s="45">
        <f t="shared" si="55"/>
        <v>0</v>
      </c>
      <c r="E347" s="45">
        <f t="shared" si="50"/>
        <v>0</v>
      </c>
      <c r="F347" t="str">
        <f t="shared" si="56"/>
        <v>FT</v>
      </c>
      <c r="G347" t="str">
        <f t="shared" si="57"/>
        <v>02_PLAN MY WEALTH</v>
      </c>
      <c r="H347" s="44" t="str">
        <f t="shared" si="58"/>
        <v/>
      </c>
      <c r="I347" t="str">
        <f t="shared" si="59"/>
        <v>OK</v>
      </c>
      <c r="J347" s="46" t="str">
        <f t="shared" si="51"/>
        <v>katherine.m.abellera@accenture.com</v>
      </c>
      <c r="K347" s="47">
        <f t="shared" si="52"/>
        <v>0</v>
      </c>
      <c r="L347" s="47">
        <f t="shared" si="53"/>
        <v>0</v>
      </c>
      <c r="Z347" s="48" t="s">
        <v>400</v>
      </c>
      <c r="AA347" s="27">
        <v>3</v>
      </c>
      <c r="AB347" s="49" t="s">
        <v>480</v>
      </c>
      <c r="AC347" s="50">
        <v>0</v>
      </c>
      <c r="AD347" s="50">
        <v>0</v>
      </c>
      <c r="AE347" s="27" t="s">
        <v>34</v>
      </c>
      <c r="AF347" s="27" t="s">
        <v>138</v>
      </c>
      <c r="AG347" s="49" t="s">
        <v>480</v>
      </c>
      <c r="AH347" s="27" t="s">
        <v>545</v>
      </c>
      <c r="AI347" s="54" t="s">
        <v>481</v>
      </c>
      <c r="AJ347" s="51" t="s">
        <v>883</v>
      </c>
      <c r="AK347" s="52">
        <v>0</v>
      </c>
      <c r="AL347" s="52">
        <v>0</v>
      </c>
    </row>
    <row r="348" spans="1:38" x14ac:dyDescent="0.25">
      <c r="A348" s="23" t="s">
        <v>404</v>
      </c>
      <c r="B348">
        <v>3</v>
      </c>
      <c r="C348" s="44" t="str">
        <f t="shared" si="54"/>
        <v/>
      </c>
      <c r="D348" s="45">
        <f t="shared" si="55"/>
        <v>0</v>
      </c>
      <c r="E348" s="45">
        <f t="shared" si="50"/>
        <v>0</v>
      </c>
      <c r="F348" t="str">
        <f t="shared" si="56"/>
        <v>FT</v>
      </c>
      <c r="G348" t="str">
        <f t="shared" si="57"/>
        <v>17_CLIENT DOCUMENT &amp; RECORDS MGMT</v>
      </c>
      <c r="H348" s="44" t="str">
        <f t="shared" si="58"/>
        <v/>
      </c>
      <c r="I348" t="str">
        <f t="shared" si="59"/>
        <v>OK</v>
      </c>
      <c r="J348" s="46" t="str">
        <f t="shared" si="51"/>
        <v>richard.i.bolalin@accenture.com</v>
      </c>
      <c r="K348" s="47">
        <f t="shared" si="52"/>
        <v>0</v>
      </c>
      <c r="L348" s="47">
        <f t="shared" si="53"/>
        <v>0</v>
      </c>
      <c r="Z348" s="48" t="s">
        <v>98</v>
      </c>
      <c r="AA348" s="27">
        <v>3</v>
      </c>
      <c r="AB348" s="49" t="s">
        <v>480</v>
      </c>
      <c r="AC348" s="50">
        <v>0</v>
      </c>
      <c r="AD348" s="50">
        <v>0</v>
      </c>
      <c r="AE348" s="27" t="s">
        <v>37</v>
      </c>
      <c r="AF348" s="27" t="s">
        <v>57</v>
      </c>
      <c r="AG348" s="49" t="s">
        <v>480</v>
      </c>
      <c r="AH348" s="27" t="s">
        <v>481</v>
      </c>
      <c r="AI348" s="54" t="s">
        <v>481</v>
      </c>
      <c r="AJ348" s="51" t="s">
        <v>884</v>
      </c>
      <c r="AK348" s="52">
        <v>0</v>
      </c>
      <c r="AL348" s="52">
        <v>0</v>
      </c>
    </row>
    <row r="349" spans="1:38" ht="26.25" x14ac:dyDescent="0.25">
      <c r="A349" s="23" t="s">
        <v>419</v>
      </c>
      <c r="B349">
        <v>2</v>
      </c>
      <c r="C349" s="44" t="str">
        <f t="shared" si="54"/>
        <v/>
      </c>
      <c r="D349" s="45">
        <f t="shared" si="55"/>
        <v>0</v>
      </c>
      <c r="E349" s="45">
        <f t="shared" si="50"/>
        <v>0</v>
      </c>
      <c r="F349" t="str">
        <f t="shared" si="56"/>
        <v>ID</v>
      </c>
      <c r="G349" t="str">
        <f t="shared" si="57"/>
        <v>01_BE A CLIENT OF UBS</v>
      </c>
      <c r="H349" s="44" t="str">
        <f t="shared" si="58"/>
        <v/>
      </c>
      <c r="I349" t="str">
        <f t="shared" si="59"/>
        <v>OK</v>
      </c>
      <c r="J349" s="46" t="str">
        <f t="shared" si="51"/>
        <v>jocelle.d.matutino@accenture.com</v>
      </c>
      <c r="K349" s="47">
        <f t="shared" si="52"/>
        <v>0</v>
      </c>
      <c r="L349" s="47">
        <f t="shared" si="53"/>
        <v>0</v>
      </c>
      <c r="Z349" s="48" t="s">
        <v>119</v>
      </c>
      <c r="AA349" s="27">
        <v>3</v>
      </c>
      <c r="AB349" s="49" t="s">
        <v>480</v>
      </c>
      <c r="AC349" s="50">
        <v>0</v>
      </c>
      <c r="AD349" s="50">
        <v>0</v>
      </c>
      <c r="AE349" s="27" t="s">
        <v>34</v>
      </c>
      <c r="AF349" s="27" t="s">
        <v>35</v>
      </c>
      <c r="AG349" s="49" t="s">
        <v>480</v>
      </c>
      <c r="AH349" s="54" t="s">
        <v>501</v>
      </c>
      <c r="AI349" s="54" t="s">
        <v>481</v>
      </c>
      <c r="AJ349" s="51" t="s">
        <v>885</v>
      </c>
      <c r="AK349" s="52">
        <v>0</v>
      </c>
      <c r="AL349" s="52">
        <v>0</v>
      </c>
    </row>
    <row r="350" spans="1:38" x14ac:dyDescent="0.25">
      <c r="A350" s="23" t="s">
        <v>229</v>
      </c>
      <c r="B350">
        <v>2</v>
      </c>
      <c r="C350" s="44" t="str">
        <f t="shared" si="54"/>
        <v/>
      </c>
      <c r="D350" s="45">
        <f t="shared" si="55"/>
        <v>0</v>
      </c>
      <c r="E350" s="45">
        <f t="shared" si="50"/>
        <v>0</v>
      </c>
      <c r="F350" t="str">
        <f t="shared" si="56"/>
        <v>FT</v>
      </c>
      <c r="G350" t="str">
        <f t="shared" si="57"/>
        <v>11_TOUCHPOINT</v>
      </c>
      <c r="H350" s="44" t="str">
        <f t="shared" si="58"/>
        <v/>
      </c>
      <c r="I350" t="str">
        <f t="shared" si="59"/>
        <v>OK</v>
      </c>
      <c r="J350" s="46" t="str">
        <f t="shared" si="51"/>
        <v>anlly.namoca@accenture.com</v>
      </c>
      <c r="K350" s="47">
        <f t="shared" si="52"/>
        <v>0</v>
      </c>
      <c r="L350" s="47">
        <f t="shared" si="53"/>
        <v>0</v>
      </c>
      <c r="Z350" s="48" t="s">
        <v>345</v>
      </c>
      <c r="AA350" s="27">
        <v>2</v>
      </c>
      <c r="AB350" s="49" t="s">
        <v>480</v>
      </c>
      <c r="AC350" s="50">
        <v>0</v>
      </c>
      <c r="AD350" s="50">
        <v>0</v>
      </c>
      <c r="AE350" s="27" t="s">
        <v>67</v>
      </c>
      <c r="AF350" s="27" t="s">
        <v>68</v>
      </c>
      <c r="AG350" s="49" t="s">
        <v>480</v>
      </c>
      <c r="AH350" s="27" t="s">
        <v>495</v>
      </c>
      <c r="AI350" s="54" t="s">
        <v>481</v>
      </c>
      <c r="AJ350" s="51" t="s">
        <v>886</v>
      </c>
      <c r="AK350" s="52">
        <v>0</v>
      </c>
      <c r="AL350" s="52">
        <v>0</v>
      </c>
    </row>
    <row r="351" spans="1:38" x14ac:dyDescent="0.25">
      <c r="A351" s="23" t="s">
        <v>434</v>
      </c>
      <c r="B351">
        <v>2</v>
      </c>
      <c r="C351" s="44" t="str">
        <f t="shared" si="54"/>
        <v/>
      </c>
      <c r="D351" s="45">
        <f t="shared" si="55"/>
        <v>0</v>
      </c>
      <c r="E351" s="45">
        <f t="shared" si="50"/>
        <v>0</v>
      </c>
      <c r="F351" t="str">
        <f t="shared" si="56"/>
        <v>FT</v>
      </c>
      <c r="G351" t="str">
        <f t="shared" si="57"/>
        <v>01_BE A CLIENT OF UBS</v>
      </c>
      <c r="H351" s="44" t="str">
        <f t="shared" si="58"/>
        <v/>
      </c>
      <c r="I351" t="str">
        <f t="shared" si="59"/>
        <v>OK</v>
      </c>
      <c r="J351" s="46" t="str">
        <f t="shared" si="51"/>
        <v>jasper.b.b.teotico@accenture.com</v>
      </c>
      <c r="K351" s="47">
        <f t="shared" si="52"/>
        <v>0</v>
      </c>
      <c r="L351" s="47">
        <f t="shared" si="53"/>
        <v>0</v>
      </c>
      <c r="Z351" s="48" t="s">
        <v>412</v>
      </c>
      <c r="AA351" s="27">
        <v>2</v>
      </c>
      <c r="AB351" s="49" t="s">
        <v>480</v>
      </c>
      <c r="AC351" s="50">
        <v>0</v>
      </c>
      <c r="AD351" s="50">
        <v>0</v>
      </c>
      <c r="AE351" s="27" t="s">
        <v>37</v>
      </c>
      <c r="AF351" s="27" t="s">
        <v>35</v>
      </c>
      <c r="AG351" s="49" t="s">
        <v>480</v>
      </c>
      <c r="AH351" s="27" t="s">
        <v>481</v>
      </c>
      <c r="AI351" s="27" t="s">
        <v>481</v>
      </c>
      <c r="AJ351" s="51" t="s">
        <v>887</v>
      </c>
      <c r="AK351" s="52">
        <v>0</v>
      </c>
      <c r="AL351" s="52">
        <v>0</v>
      </c>
    </row>
    <row r="352" spans="1:38" x14ac:dyDescent="0.25">
      <c r="A352" s="23" t="s">
        <v>393</v>
      </c>
      <c r="B352">
        <v>2</v>
      </c>
      <c r="C352" s="44" t="str">
        <f t="shared" si="54"/>
        <v/>
      </c>
      <c r="D352" s="45">
        <f t="shared" si="55"/>
        <v>0</v>
      </c>
      <c r="E352" s="45">
        <f t="shared" si="50"/>
        <v>0</v>
      </c>
      <c r="F352" t="str">
        <f t="shared" si="56"/>
        <v>FT</v>
      </c>
      <c r="G352" t="str">
        <f t="shared" si="57"/>
        <v>11_TOUCHPOINT</v>
      </c>
      <c r="H352" s="44" t="str">
        <f t="shared" si="58"/>
        <v/>
      </c>
      <c r="I352" t="str">
        <f t="shared" si="59"/>
        <v>OK</v>
      </c>
      <c r="J352" s="46" t="str">
        <f t="shared" si="51"/>
        <v>renz.gil.b.atienza@accenture.com</v>
      </c>
      <c r="K352" s="47">
        <f t="shared" si="52"/>
        <v>0</v>
      </c>
      <c r="L352" s="47">
        <f t="shared" si="53"/>
        <v>0</v>
      </c>
      <c r="Z352" s="48" t="s">
        <v>393</v>
      </c>
      <c r="AA352" s="27">
        <v>2</v>
      </c>
      <c r="AB352" s="49" t="s">
        <v>480</v>
      </c>
      <c r="AC352" s="50">
        <v>0</v>
      </c>
      <c r="AD352" s="50">
        <v>0</v>
      </c>
      <c r="AE352" s="27" t="s">
        <v>37</v>
      </c>
      <c r="AF352" s="27" t="s">
        <v>57</v>
      </c>
      <c r="AG352" s="49" t="s">
        <v>480</v>
      </c>
      <c r="AH352" s="27" t="s">
        <v>481</v>
      </c>
      <c r="AI352" s="54" t="s">
        <v>481</v>
      </c>
      <c r="AJ352" s="51" t="s">
        <v>888</v>
      </c>
      <c r="AK352" s="52">
        <v>0</v>
      </c>
      <c r="AL352" s="52">
        <v>0</v>
      </c>
    </row>
    <row r="353" spans="1:38" x14ac:dyDescent="0.25">
      <c r="A353" s="23" t="s">
        <v>284</v>
      </c>
      <c r="B353">
        <v>2</v>
      </c>
      <c r="C353" s="44" t="str">
        <f t="shared" si="54"/>
        <v/>
      </c>
      <c r="D353" s="45">
        <f t="shared" si="55"/>
        <v>0</v>
      </c>
      <c r="E353" s="45">
        <f t="shared" si="50"/>
        <v>0</v>
      </c>
      <c r="F353" t="str">
        <f t="shared" si="56"/>
        <v>ID</v>
      </c>
      <c r="G353" t="str">
        <f t="shared" si="57"/>
        <v>01_BE A CLIENT OF UBS</v>
      </c>
      <c r="H353" s="44" t="str">
        <f t="shared" si="58"/>
        <v/>
      </c>
      <c r="I353" t="str">
        <f t="shared" si="59"/>
        <v>OK</v>
      </c>
      <c r="J353" s="46" t="str">
        <f t="shared" si="51"/>
        <v>w.destriza@accenture.com</v>
      </c>
      <c r="K353" s="47">
        <f t="shared" si="52"/>
        <v>0</v>
      </c>
      <c r="L353" s="47">
        <f t="shared" si="53"/>
        <v>0</v>
      </c>
      <c r="Z353" s="48" t="s">
        <v>202</v>
      </c>
      <c r="AA353" s="27">
        <v>2</v>
      </c>
      <c r="AB353" s="49" t="s">
        <v>480</v>
      </c>
      <c r="AC353" s="50">
        <v>0</v>
      </c>
      <c r="AD353" s="50">
        <v>0</v>
      </c>
      <c r="AE353" s="27" t="s">
        <v>37</v>
      </c>
      <c r="AF353" s="27" t="s">
        <v>57</v>
      </c>
      <c r="AG353" s="49" t="s">
        <v>480</v>
      </c>
      <c r="AH353" s="27" t="s">
        <v>481</v>
      </c>
      <c r="AI353" s="54" t="s">
        <v>481</v>
      </c>
      <c r="AJ353" s="51" t="s">
        <v>889</v>
      </c>
      <c r="AK353" s="52">
        <v>0</v>
      </c>
      <c r="AL353" s="52">
        <v>0</v>
      </c>
    </row>
    <row r="354" spans="1:38" ht="26.25" x14ac:dyDescent="0.25">
      <c r="A354" s="23" t="s">
        <v>396</v>
      </c>
      <c r="B354">
        <v>2</v>
      </c>
      <c r="C354" s="44" t="str">
        <f t="shared" si="54"/>
        <v/>
      </c>
      <c r="D354" s="45">
        <f t="shared" si="55"/>
        <v>0</v>
      </c>
      <c r="E354" s="45">
        <f t="shared" si="50"/>
        <v>0</v>
      </c>
      <c r="F354" t="str">
        <f t="shared" si="56"/>
        <v>FT</v>
      </c>
      <c r="G354" t="str">
        <f t="shared" si="57"/>
        <v>11_TOUCHPOINT</v>
      </c>
      <c r="H354" s="44" t="str">
        <f t="shared" si="58"/>
        <v/>
      </c>
      <c r="I354" t="str">
        <f t="shared" si="59"/>
        <v>OK</v>
      </c>
      <c r="J354" s="46" t="str">
        <f t="shared" si="51"/>
        <v>lloyd.louie.rubio@accenture.com</v>
      </c>
      <c r="K354" s="47">
        <f t="shared" si="52"/>
        <v>0</v>
      </c>
      <c r="L354" s="47">
        <f t="shared" si="53"/>
        <v>0</v>
      </c>
      <c r="Z354" s="48" t="s">
        <v>435</v>
      </c>
      <c r="AA354" s="27">
        <v>2</v>
      </c>
      <c r="AB354" s="49" t="s">
        <v>480</v>
      </c>
      <c r="AC354" s="50">
        <v>0</v>
      </c>
      <c r="AD354" s="50">
        <v>0</v>
      </c>
      <c r="AE354" s="27" t="s">
        <v>34</v>
      </c>
      <c r="AF354" s="27" t="s">
        <v>35</v>
      </c>
      <c r="AG354" s="49" t="s">
        <v>480</v>
      </c>
      <c r="AH354" s="54" t="s">
        <v>501</v>
      </c>
      <c r="AI354" s="54" t="s">
        <v>481</v>
      </c>
      <c r="AJ354" s="51" t="s">
        <v>890</v>
      </c>
      <c r="AK354" s="52">
        <v>0</v>
      </c>
      <c r="AL354" s="52">
        <v>0</v>
      </c>
    </row>
    <row r="355" spans="1:38" x14ac:dyDescent="0.25">
      <c r="A355" s="23" t="s">
        <v>403</v>
      </c>
      <c r="B355">
        <v>2</v>
      </c>
      <c r="C355" s="44" t="str">
        <f t="shared" si="54"/>
        <v/>
      </c>
      <c r="D355" s="45">
        <f t="shared" si="55"/>
        <v>0</v>
      </c>
      <c r="E355" s="45">
        <f t="shared" si="50"/>
        <v>0</v>
      </c>
      <c r="F355" t="str">
        <f t="shared" si="56"/>
        <v>FT</v>
      </c>
      <c r="G355" t="str">
        <f t="shared" si="57"/>
        <v>17_CLIENT DOCUMENT &amp; RECORDS MGMT</v>
      </c>
      <c r="H355" s="44" t="str">
        <f t="shared" si="58"/>
        <v/>
      </c>
      <c r="I355" t="str">
        <f t="shared" si="59"/>
        <v>OK</v>
      </c>
      <c r="J355" s="46" t="str">
        <f t="shared" si="51"/>
        <v>irvin.c.dabu@accenture.com</v>
      </c>
      <c r="K355" s="47">
        <f t="shared" si="52"/>
        <v>0</v>
      </c>
      <c r="L355" s="47">
        <f t="shared" si="53"/>
        <v>0</v>
      </c>
      <c r="Z355" s="48" t="s">
        <v>403</v>
      </c>
      <c r="AA355" s="27">
        <v>2</v>
      </c>
      <c r="AB355" s="49" t="s">
        <v>480</v>
      </c>
      <c r="AC355" s="50">
        <v>0</v>
      </c>
      <c r="AD355" s="50">
        <v>0</v>
      </c>
      <c r="AE355" s="27" t="s">
        <v>37</v>
      </c>
      <c r="AF355" s="27" t="s">
        <v>189</v>
      </c>
      <c r="AG355" s="49" t="s">
        <v>480</v>
      </c>
      <c r="AH355" s="27" t="s">
        <v>481</v>
      </c>
      <c r="AI355" s="54" t="s">
        <v>481</v>
      </c>
      <c r="AJ355" s="51" t="s">
        <v>891</v>
      </c>
      <c r="AK355" s="52">
        <v>0</v>
      </c>
      <c r="AL355" s="52">
        <v>0</v>
      </c>
    </row>
    <row r="356" spans="1:38" x14ac:dyDescent="0.25">
      <c r="A356" s="23" t="s">
        <v>162</v>
      </c>
      <c r="B356">
        <v>2</v>
      </c>
      <c r="C356" s="44" t="str">
        <f t="shared" si="54"/>
        <v/>
      </c>
      <c r="D356" s="45">
        <f t="shared" si="55"/>
        <v>0</v>
      </c>
      <c r="E356" s="45">
        <f t="shared" si="50"/>
        <v>0</v>
      </c>
      <c r="F356" t="str">
        <f t="shared" si="56"/>
        <v>-</v>
      </c>
      <c r="G356" t="str">
        <f t="shared" si="57"/>
        <v>VENDOR MANAGEMENT/ODC-ODC INFRA MGMT</v>
      </c>
      <c r="H356" s="44" t="str">
        <f t="shared" si="58"/>
        <v/>
      </c>
      <c r="I356" t="str">
        <f t="shared" si="59"/>
        <v>OK</v>
      </c>
      <c r="J356" s="46" t="str">
        <f t="shared" si="51"/>
        <v>ianne.mae.v.alvarez@accenture.com</v>
      </c>
      <c r="K356" s="47">
        <f t="shared" si="52"/>
        <v>0</v>
      </c>
      <c r="L356" s="47">
        <f t="shared" si="53"/>
        <v>0</v>
      </c>
      <c r="Z356" s="48" t="s">
        <v>396</v>
      </c>
      <c r="AA356" s="27">
        <v>2</v>
      </c>
      <c r="AB356" s="49" t="s">
        <v>480</v>
      </c>
      <c r="AC356" s="50">
        <v>0</v>
      </c>
      <c r="AD356" s="50">
        <v>0</v>
      </c>
      <c r="AE356" s="27" t="s">
        <v>37</v>
      </c>
      <c r="AF356" s="27" t="s">
        <v>57</v>
      </c>
      <c r="AG356" s="49" t="s">
        <v>480</v>
      </c>
      <c r="AH356" s="27" t="s">
        <v>481</v>
      </c>
      <c r="AI356" s="54" t="s">
        <v>481</v>
      </c>
      <c r="AJ356" s="51" t="s">
        <v>892</v>
      </c>
      <c r="AK356" s="52">
        <v>0</v>
      </c>
      <c r="AL356" s="52">
        <v>0</v>
      </c>
    </row>
    <row r="357" spans="1:38" x14ac:dyDescent="0.25">
      <c r="A357" s="23" t="s">
        <v>217</v>
      </c>
      <c r="B357">
        <v>2</v>
      </c>
      <c r="C357" s="44" t="str">
        <f t="shared" si="54"/>
        <v/>
      </c>
      <c r="D357" s="45">
        <f t="shared" si="55"/>
        <v>0</v>
      </c>
      <c r="E357" s="45">
        <f t="shared" si="50"/>
        <v>0</v>
      </c>
      <c r="F357" t="str">
        <f t="shared" si="56"/>
        <v>FT</v>
      </c>
      <c r="G357" t="str">
        <f t="shared" si="57"/>
        <v>11_TOUCHPOINT</v>
      </c>
      <c r="H357" s="44" t="str">
        <f t="shared" si="58"/>
        <v/>
      </c>
      <c r="I357" t="str">
        <f t="shared" si="59"/>
        <v>OK</v>
      </c>
      <c r="J357" s="46" t="str">
        <f t="shared" si="51"/>
        <v>allen.nopre@accenture.com</v>
      </c>
      <c r="K357" s="47">
        <f t="shared" si="52"/>
        <v>0</v>
      </c>
      <c r="L357" s="47">
        <f t="shared" si="53"/>
        <v>0</v>
      </c>
      <c r="Z357" s="48" t="s">
        <v>162</v>
      </c>
      <c r="AA357" s="27">
        <v>2</v>
      </c>
      <c r="AB357" s="49" t="s">
        <v>480</v>
      </c>
      <c r="AC357" s="50">
        <v>0</v>
      </c>
      <c r="AD357" s="50">
        <v>0</v>
      </c>
      <c r="AE357" s="27" t="s">
        <v>49</v>
      </c>
      <c r="AF357" s="27" t="s">
        <v>158</v>
      </c>
      <c r="AG357" s="49" t="s">
        <v>480</v>
      </c>
      <c r="AH357" s="27" t="s">
        <v>481</v>
      </c>
      <c r="AI357" s="54" t="s">
        <v>481</v>
      </c>
      <c r="AJ357" s="51" t="s">
        <v>893</v>
      </c>
      <c r="AK357" s="52">
        <v>0</v>
      </c>
      <c r="AL357" s="52">
        <v>0</v>
      </c>
    </row>
    <row r="358" spans="1:38" x14ac:dyDescent="0.25">
      <c r="A358" s="23" t="s">
        <v>412</v>
      </c>
      <c r="B358">
        <v>2</v>
      </c>
      <c r="C358" s="44" t="str">
        <f t="shared" si="54"/>
        <v/>
      </c>
      <c r="D358" s="45">
        <f t="shared" si="55"/>
        <v>0</v>
      </c>
      <c r="E358" s="45">
        <f t="shared" si="50"/>
        <v>0</v>
      </c>
      <c r="F358" t="str">
        <f t="shared" si="56"/>
        <v>FT</v>
      </c>
      <c r="G358" t="str">
        <f t="shared" si="57"/>
        <v>01_BE A CLIENT OF UBS</v>
      </c>
      <c r="H358" s="44" t="str">
        <f t="shared" si="58"/>
        <v/>
      </c>
      <c r="I358" t="str">
        <f t="shared" si="59"/>
        <v>OK</v>
      </c>
      <c r="J358" s="46" t="str">
        <f t="shared" si="51"/>
        <v>godfrey.g.s.florendo@accenture.com</v>
      </c>
      <c r="K358" s="47">
        <f t="shared" si="52"/>
        <v>0</v>
      </c>
      <c r="L358" s="47">
        <f t="shared" si="53"/>
        <v>0</v>
      </c>
      <c r="Z358" s="48" t="s">
        <v>434</v>
      </c>
      <c r="AA358" s="27">
        <v>2</v>
      </c>
      <c r="AB358" s="49" t="s">
        <v>480</v>
      </c>
      <c r="AC358" s="50">
        <v>0</v>
      </c>
      <c r="AD358" s="50">
        <v>0</v>
      </c>
      <c r="AE358" s="27" t="s">
        <v>37</v>
      </c>
      <c r="AF358" s="27" t="s">
        <v>35</v>
      </c>
      <c r="AG358" s="49" t="s">
        <v>480</v>
      </c>
      <c r="AH358" s="27" t="s">
        <v>481</v>
      </c>
      <c r="AI358" s="27" t="s">
        <v>481</v>
      </c>
      <c r="AJ358" s="51" t="s">
        <v>894</v>
      </c>
      <c r="AK358" s="52">
        <v>0</v>
      </c>
      <c r="AL358" s="52">
        <v>0</v>
      </c>
    </row>
    <row r="359" spans="1:38" x14ac:dyDescent="0.25">
      <c r="A359" s="23" t="s">
        <v>435</v>
      </c>
      <c r="B359">
        <v>2</v>
      </c>
      <c r="C359" s="44" t="str">
        <f t="shared" si="54"/>
        <v/>
      </c>
      <c r="D359" s="45">
        <f t="shared" si="55"/>
        <v>0</v>
      </c>
      <c r="E359" s="45">
        <f t="shared" si="50"/>
        <v>0</v>
      </c>
      <c r="F359" t="str">
        <f t="shared" si="56"/>
        <v>ID</v>
      </c>
      <c r="G359" t="str">
        <f t="shared" si="57"/>
        <v>01_BE A CLIENT OF UBS</v>
      </c>
      <c r="H359" s="44" t="str">
        <f t="shared" si="58"/>
        <v/>
      </c>
      <c r="I359" t="str">
        <f t="shared" si="59"/>
        <v>OK</v>
      </c>
      <c r="J359" s="46" t="str">
        <f t="shared" si="51"/>
        <v>ranielle.canlas@accenture.com</v>
      </c>
      <c r="K359" s="47">
        <f t="shared" si="52"/>
        <v>0</v>
      </c>
      <c r="L359" s="47">
        <f t="shared" si="53"/>
        <v>0</v>
      </c>
      <c r="Z359" s="48" t="s">
        <v>217</v>
      </c>
      <c r="AA359" s="27">
        <v>2</v>
      </c>
      <c r="AB359" s="49" t="s">
        <v>480</v>
      </c>
      <c r="AC359" s="50">
        <v>0</v>
      </c>
      <c r="AD359" s="50">
        <v>0</v>
      </c>
      <c r="AE359" s="27" t="s">
        <v>37</v>
      </c>
      <c r="AF359" s="27" t="s">
        <v>57</v>
      </c>
      <c r="AG359" s="49" t="s">
        <v>480</v>
      </c>
      <c r="AH359" s="27" t="s">
        <v>481</v>
      </c>
      <c r="AI359" s="54" t="s">
        <v>481</v>
      </c>
      <c r="AJ359" s="51" t="s">
        <v>895</v>
      </c>
      <c r="AK359" s="52">
        <v>0</v>
      </c>
      <c r="AL359" s="52">
        <v>0</v>
      </c>
    </row>
    <row r="360" spans="1:38" x14ac:dyDescent="0.25">
      <c r="A360" s="23" t="s">
        <v>406</v>
      </c>
      <c r="B360">
        <v>2</v>
      </c>
      <c r="C360" s="44" t="str">
        <f t="shared" si="54"/>
        <v/>
      </c>
      <c r="D360" s="45">
        <f t="shared" si="55"/>
        <v>0</v>
      </c>
      <c r="E360" s="45">
        <f t="shared" si="50"/>
        <v>0</v>
      </c>
      <c r="F360" t="str">
        <f t="shared" si="56"/>
        <v>FT</v>
      </c>
      <c r="G360" t="str">
        <f t="shared" si="57"/>
        <v>17_CLIENT DOCUMENT &amp; RECORDS MGMT</v>
      </c>
      <c r="H360" s="44" t="str">
        <f t="shared" si="58"/>
        <v/>
      </c>
      <c r="I360" t="str">
        <f t="shared" si="59"/>
        <v>OK</v>
      </c>
      <c r="J360" s="46" t="str">
        <f t="shared" si="51"/>
        <v>krizel.b.bartolome@accenture.com</v>
      </c>
      <c r="K360" s="47">
        <f t="shared" si="52"/>
        <v>0</v>
      </c>
      <c r="L360" s="47">
        <f t="shared" si="53"/>
        <v>0</v>
      </c>
      <c r="Z360" s="48" t="s">
        <v>420</v>
      </c>
      <c r="AA360" s="27">
        <v>2</v>
      </c>
      <c r="AB360" s="49" t="s">
        <v>480</v>
      </c>
      <c r="AC360" s="50">
        <v>0</v>
      </c>
      <c r="AD360" s="50">
        <v>0</v>
      </c>
      <c r="AE360" s="27" t="s">
        <v>49</v>
      </c>
      <c r="AF360" s="27" t="s">
        <v>158</v>
      </c>
      <c r="AG360" s="49" t="s">
        <v>480</v>
      </c>
      <c r="AH360" s="27" t="s">
        <v>481</v>
      </c>
      <c r="AI360" s="54" t="s">
        <v>481</v>
      </c>
      <c r="AJ360" s="51" t="s">
        <v>896</v>
      </c>
      <c r="AK360" s="52">
        <v>0</v>
      </c>
      <c r="AL360" s="52">
        <v>0</v>
      </c>
    </row>
    <row r="361" spans="1:38" x14ac:dyDescent="0.25">
      <c r="A361" s="23" t="s">
        <v>420</v>
      </c>
      <c r="B361">
        <v>2</v>
      </c>
      <c r="C361" s="44" t="str">
        <f t="shared" si="54"/>
        <v/>
      </c>
      <c r="D361" s="45">
        <f t="shared" si="55"/>
        <v>0</v>
      </c>
      <c r="E361" s="45">
        <f t="shared" si="50"/>
        <v>0</v>
      </c>
      <c r="F361" t="str">
        <f t="shared" si="56"/>
        <v>-</v>
      </c>
      <c r="G361" t="str">
        <f t="shared" si="57"/>
        <v>VENDOR MANAGEMENT/ODC-ODC INFRA MGMT</v>
      </c>
      <c r="H361" s="44" t="str">
        <f t="shared" si="58"/>
        <v/>
      </c>
      <c r="I361" t="str">
        <f t="shared" si="59"/>
        <v>OK</v>
      </c>
      <c r="J361" s="46" t="str">
        <f t="shared" si="51"/>
        <v>marc.joseph.cahilig@accenture.com</v>
      </c>
      <c r="K361" s="47">
        <f t="shared" si="52"/>
        <v>0</v>
      </c>
      <c r="L361" s="47">
        <f t="shared" si="53"/>
        <v>0</v>
      </c>
      <c r="Z361" s="48" t="s">
        <v>406</v>
      </c>
      <c r="AA361" s="27">
        <v>2</v>
      </c>
      <c r="AB361" s="49" t="s">
        <v>480</v>
      </c>
      <c r="AC361" s="50">
        <v>0</v>
      </c>
      <c r="AD361" s="50">
        <v>0</v>
      </c>
      <c r="AE361" s="27" t="s">
        <v>37</v>
      </c>
      <c r="AF361" s="27" t="s">
        <v>189</v>
      </c>
      <c r="AG361" s="49" t="s">
        <v>480</v>
      </c>
      <c r="AH361" s="27" t="s">
        <v>481</v>
      </c>
      <c r="AI361" s="54" t="s">
        <v>481</v>
      </c>
      <c r="AJ361" s="51" t="s">
        <v>897</v>
      </c>
      <c r="AK361" s="52">
        <v>0</v>
      </c>
      <c r="AL361" s="52">
        <v>0</v>
      </c>
    </row>
    <row r="362" spans="1:38" x14ac:dyDescent="0.25">
      <c r="A362" s="23" t="s">
        <v>200</v>
      </c>
      <c r="B362">
        <v>2</v>
      </c>
      <c r="C362" s="44" t="str">
        <f t="shared" si="54"/>
        <v/>
      </c>
      <c r="D362" s="45">
        <f t="shared" si="55"/>
        <v>0</v>
      </c>
      <c r="E362" s="45">
        <f t="shared" si="50"/>
        <v>0</v>
      </c>
      <c r="F362" t="str">
        <f t="shared" si="56"/>
        <v>FT</v>
      </c>
      <c r="G362" t="str">
        <f t="shared" si="57"/>
        <v>11_TOUCHPOINT</v>
      </c>
      <c r="H362" s="44" t="str">
        <f t="shared" si="58"/>
        <v/>
      </c>
      <c r="I362" t="str">
        <f t="shared" si="59"/>
        <v>OK</v>
      </c>
      <c r="J362" s="46" t="str">
        <f t="shared" si="51"/>
        <v>german.joseph.molina@accenture.com</v>
      </c>
      <c r="K362" s="47">
        <f t="shared" si="52"/>
        <v>0</v>
      </c>
      <c r="L362" s="47">
        <f t="shared" si="53"/>
        <v>0</v>
      </c>
      <c r="Z362" s="48" t="s">
        <v>284</v>
      </c>
      <c r="AA362" s="27">
        <v>2</v>
      </c>
      <c r="AB362" s="49" t="s">
        <v>480</v>
      </c>
      <c r="AC362" s="50">
        <v>0</v>
      </c>
      <c r="AD362" s="50">
        <v>0</v>
      </c>
      <c r="AE362" s="27" t="s">
        <v>34</v>
      </c>
      <c r="AF362" s="27" t="s">
        <v>35</v>
      </c>
      <c r="AG362" s="49" t="s">
        <v>480</v>
      </c>
      <c r="AH362" s="27" t="s">
        <v>898</v>
      </c>
      <c r="AI362" s="54" t="s">
        <v>481</v>
      </c>
      <c r="AJ362" s="51" t="s">
        <v>899</v>
      </c>
      <c r="AK362" s="52">
        <v>0</v>
      </c>
      <c r="AL362" s="52">
        <v>0</v>
      </c>
    </row>
    <row r="363" spans="1:38" x14ac:dyDescent="0.25">
      <c r="A363" s="23" t="s">
        <v>345</v>
      </c>
      <c r="B363">
        <v>2</v>
      </c>
      <c r="C363" s="44" t="str">
        <f t="shared" si="54"/>
        <v/>
      </c>
      <c r="D363" s="45">
        <f t="shared" si="55"/>
        <v>0</v>
      </c>
      <c r="E363" s="45">
        <f t="shared" si="50"/>
        <v>0</v>
      </c>
      <c r="F363" t="str">
        <f t="shared" si="56"/>
        <v>IT PMO</v>
      </c>
      <c r="G363" t="str">
        <f t="shared" si="57"/>
        <v>COE INITIATIVE MANAGEMENT</v>
      </c>
      <c r="H363" s="44" t="str">
        <f t="shared" si="58"/>
        <v/>
      </c>
      <c r="I363" t="str">
        <f t="shared" si="59"/>
        <v>OK</v>
      </c>
      <c r="J363" s="46" t="str">
        <f t="shared" si="51"/>
        <v>dennis.e.tinao@accenture.com</v>
      </c>
      <c r="K363" s="47">
        <f t="shared" si="52"/>
        <v>0</v>
      </c>
      <c r="L363" s="47">
        <f t="shared" si="53"/>
        <v>0</v>
      </c>
      <c r="Z363" s="48" t="s">
        <v>229</v>
      </c>
      <c r="AA363" s="27">
        <v>2</v>
      </c>
      <c r="AB363" s="49" t="s">
        <v>480</v>
      </c>
      <c r="AC363" s="50">
        <v>0</v>
      </c>
      <c r="AD363" s="50">
        <v>0</v>
      </c>
      <c r="AE363" s="27" t="s">
        <v>37</v>
      </c>
      <c r="AF363" s="27" t="s">
        <v>57</v>
      </c>
      <c r="AG363" s="49" t="s">
        <v>480</v>
      </c>
      <c r="AH363" s="27" t="s">
        <v>481</v>
      </c>
      <c r="AI363" s="54" t="s">
        <v>481</v>
      </c>
      <c r="AJ363" s="51" t="s">
        <v>900</v>
      </c>
      <c r="AK363" s="52">
        <v>0</v>
      </c>
      <c r="AL363" s="52">
        <v>0</v>
      </c>
    </row>
    <row r="364" spans="1:38" x14ac:dyDescent="0.25">
      <c r="A364" s="23" t="s">
        <v>202</v>
      </c>
      <c r="B364">
        <v>2</v>
      </c>
      <c r="C364" s="44" t="str">
        <f t="shared" si="54"/>
        <v/>
      </c>
      <c r="D364" s="45">
        <f t="shared" si="55"/>
        <v>0</v>
      </c>
      <c r="E364" s="45">
        <f t="shared" si="50"/>
        <v>0</v>
      </c>
      <c r="F364" t="str">
        <f t="shared" si="56"/>
        <v>FT</v>
      </c>
      <c r="G364" t="str">
        <f t="shared" si="57"/>
        <v>11_TOUCHPOINT</v>
      </c>
      <c r="H364" s="44" t="str">
        <f t="shared" si="58"/>
        <v/>
      </c>
      <c r="I364" t="str">
        <f t="shared" si="59"/>
        <v>OK</v>
      </c>
      <c r="J364" s="46" t="str">
        <f t="shared" si="51"/>
        <v>princess.s.mamao@accenture.com</v>
      </c>
      <c r="K364" s="47">
        <f t="shared" si="52"/>
        <v>0</v>
      </c>
      <c r="L364" s="47">
        <f t="shared" si="53"/>
        <v>0</v>
      </c>
      <c r="Z364" s="48" t="s">
        <v>200</v>
      </c>
      <c r="AA364" s="27">
        <v>2</v>
      </c>
      <c r="AB364" s="49" t="s">
        <v>480</v>
      </c>
      <c r="AC364" s="50">
        <v>0</v>
      </c>
      <c r="AD364" s="50">
        <v>0</v>
      </c>
      <c r="AE364" s="27" t="s">
        <v>37</v>
      </c>
      <c r="AF364" s="27" t="s">
        <v>57</v>
      </c>
      <c r="AG364" s="49" t="s">
        <v>480</v>
      </c>
      <c r="AH364" s="27" t="s">
        <v>481</v>
      </c>
      <c r="AI364" s="54" t="s">
        <v>481</v>
      </c>
      <c r="AJ364" s="51" t="s">
        <v>901</v>
      </c>
      <c r="AK364" s="52">
        <v>0</v>
      </c>
      <c r="AL364" s="52">
        <v>0</v>
      </c>
    </row>
    <row r="365" spans="1:38" ht="26.25" x14ac:dyDescent="0.25">
      <c r="A365" s="23" t="s">
        <v>314</v>
      </c>
      <c r="B365">
        <v>1</v>
      </c>
      <c r="C365" s="44" t="str">
        <f t="shared" si="54"/>
        <v/>
      </c>
      <c r="D365" s="45">
        <f t="shared" si="55"/>
        <v>0</v>
      </c>
      <c r="E365" s="45">
        <f t="shared" si="50"/>
        <v>0</v>
      </c>
      <c r="F365" t="str">
        <f t="shared" si="56"/>
        <v>ID</v>
      </c>
      <c r="G365" t="str">
        <f t="shared" si="57"/>
        <v>14_CLIENT PRICING</v>
      </c>
      <c r="H365" s="44" t="str">
        <f t="shared" si="58"/>
        <v/>
      </c>
      <c r="I365" t="str">
        <f t="shared" si="59"/>
        <v>OK</v>
      </c>
      <c r="J365" s="46" t="str">
        <f t="shared" si="51"/>
        <v>jan.mark.q.fallan@accenture.com</v>
      </c>
      <c r="K365" s="47">
        <f t="shared" si="52"/>
        <v>0</v>
      </c>
      <c r="L365" s="47">
        <f t="shared" si="53"/>
        <v>0</v>
      </c>
      <c r="Z365" s="48" t="s">
        <v>419</v>
      </c>
      <c r="AA365" s="27">
        <v>2</v>
      </c>
      <c r="AB365" s="49" t="s">
        <v>480</v>
      </c>
      <c r="AC365" s="50">
        <v>0</v>
      </c>
      <c r="AD365" s="50">
        <v>0</v>
      </c>
      <c r="AE365" s="27" t="s">
        <v>34</v>
      </c>
      <c r="AF365" s="27" t="s">
        <v>35</v>
      </c>
      <c r="AG365" s="49" t="s">
        <v>480</v>
      </c>
      <c r="AH365" s="54" t="s">
        <v>501</v>
      </c>
      <c r="AI365" s="54" t="s">
        <v>481</v>
      </c>
      <c r="AJ365" s="51" t="s">
        <v>902</v>
      </c>
      <c r="AK365" s="52">
        <v>0</v>
      </c>
      <c r="AL365" s="52">
        <v>0</v>
      </c>
    </row>
    <row r="366" spans="1:38" ht="26.25" x14ac:dyDescent="0.25">
      <c r="A366" s="23" t="s">
        <v>391</v>
      </c>
      <c r="B366">
        <v>1</v>
      </c>
      <c r="C366" s="44" t="str">
        <f t="shared" si="54"/>
        <v>Yes</v>
      </c>
      <c r="D366" s="45">
        <f t="shared" si="55"/>
        <v>0</v>
      </c>
      <c r="E366" s="45">
        <f t="shared" si="50"/>
        <v>0</v>
      </c>
      <c r="F366" t="str">
        <f t="shared" si="56"/>
        <v>FT</v>
      </c>
      <c r="G366" t="str">
        <f t="shared" si="57"/>
        <v>17_CLIENT DOCUMENT &amp; RECORDS MGMT</v>
      </c>
      <c r="H366" s="44" t="str">
        <f t="shared" si="58"/>
        <v/>
      </c>
      <c r="I366" t="str">
        <f t="shared" si="59"/>
        <v>OK</v>
      </c>
      <c r="J366" s="46" t="str">
        <f t="shared" si="51"/>
        <v>christerina.o.nora@accenture.com</v>
      </c>
      <c r="K366" s="47">
        <f t="shared" si="52"/>
        <v>0</v>
      </c>
      <c r="L366" s="47">
        <f t="shared" si="53"/>
        <v>0</v>
      </c>
      <c r="Z366" s="48" t="s">
        <v>415</v>
      </c>
      <c r="AA366" s="27">
        <v>1</v>
      </c>
      <c r="AB366" s="49" t="s">
        <v>480</v>
      </c>
      <c r="AC366" s="50">
        <v>0</v>
      </c>
      <c r="AD366" s="50">
        <v>0</v>
      </c>
      <c r="AE366" s="27" t="s">
        <v>34</v>
      </c>
      <c r="AF366" s="27" t="s">
        <v>35</v>
      </c>
      <c r="AG366" s="49" t="s">
        <v>480</v>
      </c>
      <c r="AH366" s="54" t="s">
        <v>501</v>
      </c>
      <c r="AI366" s="54" t="s">
        <v>481</v>
      </c>
      <c r="AJ366" s="51" t="s">
        <v>903</v>
      </c>
      <c r="AK366" s="52">
        <v>0</v>
      </c>
      <c r="AL366" s="52">
        <v>0</v>
      </c>
    </row>
    <row r="367" spans="1:38" ht="26.25" x14ac:dyDescent="0.25">
      <c r="A367" s="23" t="s">
        <v>376</v>
      </c>
      <c r="B367">
        <v>1</v>
      </c>
      <c r="C367" s="44" t="str">
        <f t="shared" si="54"/>
        <v/>
      </c>
      <c r="D367" s="45">
        <f t="shared" si="55"/>
        <v>0</v>
      </c>
      <c r="E367" s="45">
        <f t="shared" si="50"/>
        <v>0</v>
      </c>
      <c r="F367" t="str">
        <f t="shared" si="56"/>
        <v>ID</v>
      </c>
      <c r="G367" t="str">
        <f t="shared" si="57"/>
        <v>01_BE A CLIENT OF UBS</v>
      </c>
      <c r="H367" s="44" t="str">
        <f t="shared" si="58"/>
        <v/>
      </c>
      <c r="I367" t="str">
        <f t="shared" si="59"/>
        <v>OK</v>
      </c>
      <c r="J367" s="46" t="str">
        <f t="shared" si="51"/>
        <v>danica.perez@accenture.com</v>
      </c>
      <c r="K367" s="47">
        <f t="shared" si="52"/>
        <v>0</v>
      </c>
      <c r="L367" s="47">
        <f t="shared" si="53"/>
        <v>0</v>
      </c>
      <c r="Z367" s="48" t="s">
        <v>93</v>
      </c>
      <c r="AA367" s="27">
        <v>1</v>
      </c>
      <c r="AB367" s="49" t="s">
        <v>480</v>
      </c>
      <c r="AC367" s="50">
        <v>0</v>
      </c>
      <c r="AD367" s="50">
        <v>0</v>
      </c>
      <c r="AE367" s="27" t="s">
        <v>34</v>
      </c>
      <c r="AF367" s="27" t="s">
        <v>35</v>
      </c>
      <c r="AG367" s="49" t="s">
        <v>480</v>
      </c>
      <c r="AH367" s="54" t="s">
        <v>501</v>
      </c>
      <c r="AI367" s="54" t="s">
        <v>481</v>
      </c>
      <c r="AJ367" s="51" t="s">
        <v>904</v>
      </c>
      <c r="AK367" s="52">
        <v>0</v>
      </c>
      <c r="AL367" s="52">
        <v>0</v>
      </c>
    </row>
    <row r="368" spans="1:38" x14ac:dyDescent="0.25">
      <c r="A368" s="23" t="s">
        <v>316</v>
      </c>
      <c r="B368">
        <v>1</v>
      </c>
      <c r="C368" s="44" t="str">
        <f t="shared" si="54"/>
        <v/>
      </c>
      <c r="D368" s="45">
        <f t="shared" si="55"/>
        <v>0</v>
      </c>
      <c r="E368" s="45">
        <f t="shared" si="50"/>
        <v>0</v>
      </c>
      <c r="F368" t="str">
        <f t="shared" si="56"/>
        <v>IT PMO</v>
      </c>
      <c r="G368" t="str">
        <f t="shared" si="57"/>
        <v>COE INITIATIVE MANAGEMENT</v>
      </c>
      <c r="H368" s="44" t="str">
        <f t="shared" si="58"/>
        <v/>
      </c>
      <c r="I368" t="str">
        <f t="shared" si="59"/>
        <v>OK</v>
      </c>
      <c r="J368" s="46" t="str">
        <f t="shared" si="51"/>
        <v>averie.g.manlongat@accenture.com</v>
      </c>
      <c r="K368" s="47">
        <f t="shared" si="52"/>
        <v>0</v>
      </c>
      <c r="L368" s="47">
        <f t="shared" si="53"/>
        <v>0</v>
      </c>
      <c r="Z368" s="48" t="s">
        <v>448</v>
      </c>
      <c r="AA368" s="27">
        <v>1</v>
      </c>
      <c r="AB368" s="49" t="s">
        <v>480</v>
      </c>
      <c r="AC368" s="50">
        <v>0</v>
      </c>
      <c r="AD368" s="50">
        <v>0</v>
      </c>
      <c r="AE368" s="27" t="s">
        <v>34</v>
      </c>
      <c r="AF368" s="27" t="s">
        <v>57</v>
      </c>
      <c r="AG368" s="49" t="s">
        <v>480</v>
      </c>
      <c r="AH368" s="27" t="s">
        <v>481</v>
      </c>
      <c r="AI368" s="54" t="s">
        <v>481</v>
      </c>
      <c r="AJ368" s="51" t="s">
        <v>905</v>
      </c>
      <c r="AK368" s="52">
        <v>0</v>
      </c>
      <c r="AL368" s="52">
        <v>0</v>
      </c>
    </row>
    <row r="369" spans="1:38" x14ac:dyDescent="0.25">
      <c r="A369" s="23" t="s">
        <v>93</v>
      </c>
      <c r="B369">
        <v>1</v>
      </c>
      <c r="C369" s="44" t="str">
        <f t="shared" si="54"/>
        <v/>
      </c>
      <c r="D369" s="45">
        <f t="shared" si="55"/>
        <v>0</v>
      </c>
      <c r="E369" s="45">
        <f t="shared" si="50"/>
        <v>0</v>
      </c>
      <c r="F369" t="str">
        <f t="shared" si="56"/>
        <v>ID</v>
      </c>
      <c r="G369" t="str">
        <f t="shared" si="57"/>
        <v>01_BE A CLIENT OF UBS</v>
      </c>
      <c r="H369" s="44" t="str">
        <f t="shared" si="58"/>
        <v/>
      </c>
      <c r="I369" t="str">
        <f t="shared" si="59"/>
        <v>OK</v>
      </c>
      <c r="J369" s="46" t="str">
        <f t="shared" si="51"/>
        <v>maria.teresa.cruz@accenture.com</v>
      </c>
      <c r="K369" s="47">
        <f t="shared" si="52"/>
        <v>0</v>
      </c>
      <c r="L369" s="47">
        <f t="shared" si="53"/>
        <v>0</v>
      </c>
      <c r="Z369" s="48" t="s">
        <v>391</v>
      </c>
      <c r="AA369" s="27">
        <v>1</v>
      </c>
      <c r="AB369" s="49" t="s">
        <v>478</v>
      </c>
      <c r="AC369" s="50">
        <v>0</v>
      </c>
      <c r="AD369" s="50">
        <v>0</v>
      </c>
      <c r="AE369" s="27" t="s">
        <v>37</v>
      </c>
      <c r="AF369" s="27" t="s">
        <v>189</v>
      </c>
      <c r="AG369" s="49" t="s">
        <v>480</v>
      </c>
      <c r="AH369" s="27" t="s">
        <v>481</v>
      </c>
      <c r="AI369" s="54" t="s">
        <v>481</v>
      </c>
      <c r="AJ369" s="51" t="s">
        <v>906</v>
      </c>
      <c r="AK369" s="52">
        <v>0</v>
      </c>
      <c r="AL369" s="52">
        <v>0</v>
      </c>
    </row>
    <row r="370" spans="1:38" x14ac:dyDescent="0.25">
      <c r="A370" s="23" t="s">
        <v>373</v>
      </c>
      <c r="B370">
        <v>1</v>
      </c>
      <c r="C370" s="44" t="str">
        <f t="shared" si="54"/>
        <v/>
      </c>
      <c r="D370" s="45">
        <f t="shared" si="55"/>
        <v>0</v>
      </c>
      <c r="E370" s="45">
        <f t="shared" si="50"/>
        <v>0</v>
      </c>
      <c r="F370" t="str">
        <f t="shared" si="56"/>
        <v>ID</v>
      </c>
      <c r="G370" t="str">
        <f t="shared" si="57"/>
        <v>13_API BANKING AND CLIENT REPORTING</v>
      </c>
      <c r="H370" s="44" t="str">
        <f t="shared" si="58"/>
        <v/>
      </c>
      <c r="I370" t="str">
        <f t="shared" si="59"/>
        <v>OK</v>
      </c>
      <c r="J370" s="46" t="str">
        <f t="shared" si="51"/>
        <v>carl.alvin.s.tabon@accenture.com</v>
      </c>
      <c r="K370" s="47">
        <f t="shared" si="52"/>
        <v>0</v>
      </c>
      <c r="L370" s="47">
        <f t="shared" si="53"/>
        <v>0</v>
      </c>
      <c r="Z370" s="48" t="s">
        <v>314</v>
      </c>
      <c r="AA370" s="27">
        <v>1</v>
      </c>
      <c r="AB370" s="49" t="s">
        <v>480</v>
      </c>
      <c r="AC370" s="50">
        <v>0</v>
      </c>
      <c r="AD370" s="50">
        <v>0</v>
      </c>
      <c r="AE370" s="27" t="s">
        <v>34</v>
      </c>
      <c r="AF370" s="27" t="s">
        <v>103</v>
      </c>
      <c r="AG370" s="49" t="s">
        <v>480</v>
      </c>
      <c r="AH370" s="27" t="s">
        <v>545</v>
      </c>
      <c r="AI370" s="54" t="s">
        <v>481</v>
      </c>
      <c r="AJ370" s="51" t="s">
        <v>907</v>
      </c>
      <c r="AK370" s="52">
        <v>0</v>
      </c>
      <c r="AL370" s="52">
        <v>0</v>
      </c>
    </row>
    <row r="371" spans="1:38" x14ac:dyDescent="0.25">
      <c r="A371" s="23" t="s">
        <v>416</v>
      </c>
      <c r="B371">
        <v>1</v>
      </c>
      <c r="C371" s="44" t="str">
        <f t="shared" si="54"/>
        <v/>
      </c>
      <c r="D371" s="45">
        <f t="shared" si="55"/>
        <v>0</v>
      </c>
      <c r="E371" s="45">
        <f t="shared" si="50"/>
        <v>0</v>
      </c>
      <c r="F371" t="str">
        <f t="shared" si="56"/>
        <v>FT</v>
      </c>
      <c r="G371" t="str">
        <f t="shared" si="57"/>
        <v>17_CLIENT DOCUMENT &amp; RECORDS MGMT</v>
      </c>
      <c r="H371" s="44" t="str">
        <f t="shared" si="58"/>
        <v/>
      </c>
      <c r="I371" t="str">
        <f t="shared" si="59"/>
        <v>OK</v>
      </c>
      <c r="J371" s="46" t="str">
        <f t="shared" si="51"/>
        <v>jefferson.m.cueva@accenture.com</v>
      </c>
      <c r="K371" s="47">
        <f t="shared" si="52"/>
        <v>0</v>
      </c>
      <c r="L371" s="47">
        <f t="shared" si="53"/>
        <v>0</v>
      </c>
      <c r="Z371" s="48" t="s">
        <v>316</v>
      </c>
      <c r="AA371" s="27">
        <v>1</v>
      </c>
      <c r="AB371" s="49" t="s">
        <v>480</v>
      </c>
      <c r="AC371" s="50">
        <v>0</v>
      </c>
      <c r="AD371" s="50">
        <v>0</v>
      </c>
      <c r="AE371" s="27" t="s">
        <v>67</v>
      </c>
      <c r="AF371" s="27" t="s">
        <v>68</v>
      </c>
      <c r="AG371" s="49" t="s">
        <v>480</v>
      </c>
      <c r="AH371" s="27" t="s">
        <v>495</v>
      </c>
      <c r="AI371" s="54" t="s">
        <v>481</v>
      </c>
      <c r="AJ371" s="51" t="s">
        <v>908</v>
      </c>
      <c r="AK371" s="52">
        <v>0</v>
      </c>
      <c r="AL371" s="52">
        <v>0</v>
      </c>
    </row>
    <row r="372" spans="1:38" ht="26.25" x14ac:dyDescent="0.25">
      <c r="A372" s="23" t="s">
        <v>415</v>
      </c>
      <c r="B372">
        <v>1</v>
      </c>
      <c r="C372" s="44" t="str">
        <f t="shared" si="54"/>
        <v/>
      </c>
      <c r="D372" s="45">
        <f t="shared" si="55"/>
        <v>0</v>
      </c>
      <c r="E372" s="45">
        <f t="shared" si="50"/>
        <v>0</v>
      </c>
      <c r="F372" t="str">
        <f t="shared" si="56"/>
        <v>ID</v>
      </c>
      <c r="G372" t="str">
        <f t="shared" si="57"/>
        <v>01_BE A CLIENT OF UBS</v>
      </c>
      <c r="H372" s="44" t="str">
        <f t="shared" si="58"/>
        <v/>
      </c>
      <c r="I372" t="str">
        <f t="shared" si="59"/>
        <v>OK</v>
      </c>
      <c r="J372" s="46" t="str">
        <f t="shared" si="51"/>
        <v>john.l.c.mendoza@accenture.com</v>
      </c>
      <c r="K372" s="47">
        <f t="shared" si="52"/>
        <v>0</v>
      </c>
      <c r="L372" s="47">
        <f t="shared" si="53"/>
        <v>0</v>
      </c>
      <c r="Z372" s="48" t="s">
        <v>376</v>
      </c>
      <c r="AA372" s="27">
        <v>1</v>
      </c>
      <c r="AB372" s="49" t="s">
        <v>480</v>
      </c>
      <c r="AC372" s="50">
        <v>0</v>
      </c>
      <c r="AD372" s="50">
        <v>0</v>
      </c>
      <c r="AE372" s="27" t="s">
        <v>34</v>
      </c>
      <c r="AF372" s="27" t="s">
        <v>35</v>
      </c>
      <c r="AG372" s="49" t="s">
        <v>480</v>
      </c>
      <c r="AH372" s="54" t="s">
        <v>501</v>
      </c>
      <c r="AI372" s="54" t="s">
        <v>481</v>
      </c>
      <c r="AJ372" s="51" t="s">
        <v>909</v>
      </c>
      <c r="AK372" s="52">
        <v>0</v>
      </c>
      <c r="AL372" s="52">
        <v>0</v>
      </c>
    </row>
    <row r="373" spans="1:38" x14ac:dyDescent="0.25">
      <c r="A373" s="23" t="s">
        <v>448</v>
      </c>
      <c r="B373">
        <v>1</v>
      </c>
      <c r="C373" s="44" t="str">
        <f t="shared" si="54"/>
        <v/>
      </c>
      <c r="D373" s="45">
        <f t="shared" si="55"/>
        <v>0</v>
      </c>
      <c r="E373" s="45">
        <f t="shared" si="50"/>
        <v>0</v>
      </c>
      <c r="F373" t="str">
        <f t="shared" si="56"/>
        <v>ID</v>
      </c>
      <c r="G373" t="str">
        <f t="shared" si="57"/>
        <v>11_TOUCHPOINT</v>
      </c>
      <c r="H373" s="44" t="str">
        <f t="shared" si="58"/>
        <v/>
      </c>
      <c r="I373" t="str">
        <f t="shared" si="59"/>
        <v>OK</v>
      </c>
      <c r="J373" s="46" t="str">
        <f t="shared" si="51"/>
        <v>earl.charles.sario@accenture.com</v>
      </c>
      <c r="K373" s="47">
        <f t="shared" si="52"/>
        <v>0</v>
      </c>
      <c r="L373" s="47">
        <f t="shared" si="53"/>
        <v>0</v>
      </c>
      <c r="Z373" s="48" t="s">
        <v>161</v>
      </c>
      <c r="AA373" s="27">
        <v>1</v>
      </c>
      <c r="AB373" s="49" t="s">
        <v>480</v>
      </c>
      <c r="AC373" s="50">
        <v>0</v>
      </c>
      <c r="AD373" s="50">
        <v>0</v>
      </c>
      <c r="AE373" s="27" t="s">
        <v>49</v>
      </c>
      <c r="AF373" s="27" t="s">
        <v>158</v>
      </c>
      <c r="AG373" s="49" t="s">
        <v>480</v>
      </c>
      <c r="AH373" s="27" t="s">
        <v>481</v>
      </c>
      <c r="AI373" s="54" t="s">
        <v>481</v>
      </c>
      <c r="AJ373" s="51" t="s">
        <v>910</v>
      </c>
      <c r="AK373" s="52">
        <v>0</v>
      </c>
      <c r="AL373" s="52">
        <v>0</v>
      </c>
    </row>
    <row r="374" spans="1:38" x14ac:dyDescent="0.25">
      <c r="A374" s="23" t="s">
        <v>161</v>
      </c>
      <c r="B374">
        <v>1</v>
      </c>
      <c r="C374" s="44" t="str">
        <f t="shared" si="54"/>
        <v/>
      </c>
      <c r="D374" s="45">
        <f t="shared" si="55"/>
        <v>0</v>
      </c>
      <c r="E374" s="45">
        <f t="shared" si="50"/>
        <v>0</v>
      </c>
      <c r="F374" t="str">
        <f t="shared" si="56"/>
        <v>-</v>
      </c>
      <c r="G374" t="str">
        <f t="shared" si="57"/>
        <v>VENDOR MANAGEMENT/ODC-ODC INFRA MGMT</v>
      </c>
      <c r="H374" s="44" t="str">
        <f t="shared" si="58"/>
        <v/>
      </c>
      <c r="I374" t="str">
        <f t="shared" si="59"/>
        <v>OK</v>
      </c>
      <c r="J374" s="46" t="str">
        <f t="shared" si="51"/>
        <v>joseph.s.meneses@accenture.com</v>
      </c>
      <c r="K374" s="47">
        <f t="shared" si="52"/>
        <v>0</v>
      </c>
      <c r="L374" s="47">
        <f t="shared" si="53"/>
        <v>0</v>
      </c>
      <c r="Z374" s="48" t="s">
        <v>359</v>
      </c>
      <c r="AA374" s="27">
        <v>1</v>
      </c>
      <c r="AB374" s="49" t="s">
        <v>480</v>
      </c>
      <c r="AC374" s="50">
        <v>0</v>
      </c>
      <c r="AD374" s="50">
        <v>0</v>
      </c>
      <c r="AE374" s="27" t="s">
        <v>37</v>
      </c>
      <c r="AF374" s="27" t="s">
        <v>35</v>
      </c>
      <c r="AG374" s="49" t="s">
        <v>480</v>
      </c>
      <c r="AH374" s="27" t="s">
        <v>481</v>
      </c>
      <c r="AI374" s="27" t="s">
        <v>481</v>
      </c>
      <c r="AJ374" s="51" t="s">
        <v>911</v>
      </c>
      <c r="AK374" s="52">
        <v>0</v>
      </c>
      <c r="AL374" s="52">
        <v>0</v>
      </c>
    </row>
    <row r="375" spans="1:38" x14ac:dyDescent="0.25">
      <c r="A375" s="23" t="s">
        <v>359</v>
      </c>
      <c r="B375">
        <v>1</v>
      </c>
      <c r="C375" s="44" t="str">
        <f t="shared" si="54"/>
        <v/>
      </c>
      <c r="D375" s="45">
        <f t="shared" si="55"/>
        <v>0</v>
      </c>
      <c r="E375" s="45">
        <f t="shared" si="50"/>
        <v>0</v>
      </c>
      <c r="F375" t="str">
        <f t="shared" si="56"/>
        <v>FT</v>
      </c>
      <c r="G375" t="str">
        <f t="shared" si="57"/>
        <v>01_BE A CLIENT OF UBS</v>
      </c>
      <c r="H375" s="44" t="str">
        <f t="shared" si="58"/>
        <v/>
      </c>
      <c r="I375" t="str">
        <f t="shared" si="59"/>
        <v>OK</v>
      </c>
      <c r="J375" s="46" t="str">
        <f t="shared" si="51"/>
        <v>michael.jake.olores@accenture.com</v>
      </c>
      <c r="K375" s="47">
        <f t="shared" si="52"/>
        <v>0</v>
      </c>
      <c r="L375" s="47">
        <f t="shared" si="53"/>
        <v>0</v>
      </c>
      <c r="Z375" s="48" t="s">
        <v>216</v>
      </c>
      <c r="AA375" s="27">
        <v>1</v>
      </c>
      <c r="AB375" s="49" t="s">
        <v>480</v>
      </c>
      <c r="AC375" s="50">
        <v>0</v>
      </c>
      <c r="AD375" s="50">
        <v>0</v>
      </c>
      <c r="AE375" s="27" t="s">
        <v>37</v>
      </c>
      <c r="AF375" s="27" t="s">
        <v>70</v>
      </c>
      <c r="AG375" s="49" t="s">
        <v>480</v>
      </c>
      <c r="AH375" s="27" t="s">
        <v>672</v>
      </c>
      <c r="AI375" s="54" t="s">
        <v>673</v>
      </c>
      <c r="AJ375" s="51" t="s">
        <v>912</v>
      </c>
      <c r="AK375" s="52">
        <v>0</v>
      </c>
      <c r="AL375" s="52">
        <v>0</v>
      </c>
    </row>
    <row r="376" spans="1:38" x14ac:dyDescent="0.25">
      <c r="A376" s="23" t="s">
        <v>216</v>
      </c>
      <c r="B376">
        <v>1</v>
      </c>
      <c r="C376" s="44" t="str">
        <f t="shared" si="54"/>
        <v/>
      </c>
      <c r="D376" s="45">
        <f t="shared" si="55"/>
        <v>0</v>
      </c>
      <c r="E376" s="45">
        <f t="shared" si="50"/>
        <v>0</v>
      </c>
      <c r="F376" t="str">
        <f t="shared" si="56"/>
        <v>FT</v>
      </c>
      <c r="G376" t="str">
        <f t="shared" si="57"/>
        <v>05_PAY &amp; MANAGE LIQUIDITY</v>
      </c>
      <c r="H376" s="44" t="str">
        <f t="shared" si="58"/>
        <v/>
      </c>
      <c r="I376" t="str">
        <f t="shared" si="59"/>
        <v>RESIGNED</v>
      </c>
      <c r="J376" s="46" t="str">
        <f t="shared" si="51"/>
        <v>john.c.s.egtapen@accenture.com</v>
      </c>
      <c r="K376" s="47">
        <f t="shared" si="52"/>
        <v>0</v>
      </c>
      <c r="L376" s="47">
        <f t="shared" si="53"/>
        <v>0</v>
      </c>
      <c r="Z376" s="48" t="s">
        <v>437</v>
      </c>
      <c r="AA376" s="27">
        <v>1</v>
      </c>
      <c r="AB376" s="49" t="s">
        <v>480</v>
      </c>
      <c r="AC376" s="50">
        <v>0</v>
      </c>
      <c r="AD376" s="50">
        <v>0</v>
      </c>
      <c r="AE376" s="27" t="s">
        <v>37</v>
      </c>
      <c r="AF376" s="27" t="s">
        <v>57</v>
      </c>
      <c r="AG376" s="49" t="s">
        <v>480</v>
      </c>
      <c r="AH376" s="27" t="s">
        <v>481</v>
      </c>
      <c r="AI376" s="54" t="s">
        <v>481</v>
      </c>
      <c r="AJ376" s="51" t="s">
        <v>913</v>
      </c>
      <c r="AK376" s="52">
        <v>0</v>
      </c>
      <c r="AL376" s="52">
        <v>0</v>
      </c>
    </row>
    <row r="377" spans="1:38" x14ac:dyDescent="0.25">
      <c r="A377" s="23" t="s">
        <v>437</v>
      </c>
      <c r="B377">
        <v>1</v>
      </c>
      <c r="C377" s="44" t="str">
        <f t="shared" si="54"/>
        <v/>
      </c>
      <c r="D377" s="45">
        <f t="shared" si="55"/>
        <v>0</v>
      </c>
      <c r="E377" s="45">
        <f t="shared" si="50"/>
        <v>0</v>
      </c>
      <c r="F377" t="str">
        <f t="shared" si="56"/>
        <v>FT</v>
      </c>
      <c r="G377" t="str">
        <f t="shared" si="57"/>
        <v>11_TOUCHPOINT</v>
      </c>
      <c r="H377" s="44" t="str">
        <f t="shared" si="58"/>
        <v/>
      </c>
      <c r="I377" t="str">
        <f t="shared" si="59"/>
        <v>OK</v>
      </c>
      <c r="J377" s="46" t="str">
        <f t="shared" si="51"/>
        <v>d.p.bisco@accenture.com</v>
      </c>
      <c r="K377" s="47">
        <f t="shared" si="52"/>
        <v>0</v>
      </c>
      <c r="L377" s="47">
        <f t="shared" si="53"/>
        <v>0</v>
      </c>
      <c r="Z377" s="48" t="s">
        <v>373</v>
      </c>
      <c r="AA377" s="27">
        <v>1</v>
      </c>
      <c r="AB377" s="49" t="s">
        <v>480</v>
      </c>
      <c r="AC377" s="50">
        <v>0</v>
      </c>
      <c r="AD377" s="50">
        <v>0</v>
      </c>
      <c r="AE377" s="27" t="s">
        <v>34</v>
      </c>
      <c r="AF377" s="27" t="s">
        <v>138</v>
      </c>
      <c r="AG377" s="49" t="s">
        <v>480</v>
      </c>
      <c r="AH377" s="27" t="s">
        <v>545</v>
      </c>
      <c r="AI377" s="54" t="s">
        <v>481</v>
      </c>
      <c r="AJ377" s="51" t="s">
        <v>914</v>
      </c>
      <c r="AK377" s="52">
        <v>0</v>
      </c>
      <c r="AL377" s="52">
        <v>0</v>
      </c>
    </row>
    <row r="378" spans="1:38" x14ac:dyDescent="0.25">
      <c r="A378" s="23" t="s">
        <v>397</v>
      </c>
      <c r="B378">
        <v>1</v>
      </c>
      <c r="C378" s="44" t="str">
        <f t="shared" si="54"/>
        <v/>
      </c>
      <c r="D378" s="45">
        <f t="shared" si="55"/>
        <v>0</v>
      </c>
      <c r="E378" s="45">
        <f t="shared" si="50"/>
        <v>0</v>
      </c>
      <c r="F378" t="str">
        <f t="shared" si="56"/>
        <v>ID</v>
      </c>
      <c r="G378" t="str">
        <f t="shared" si="57"/>
        <v>12_ANALYTICS &amp; SALES PLATFORM</v>
      </c>
      <c r="H378" s="44" t="str">
        <f t="shared" si="58"/>
        <v/>
      </c>
      <c r="I378" t="str">
        <f t="shared" si="59"/>
        <v>OK</v>
      </c>
      <c r="J378" s="46" t="str">
        <f t="shared" si="51"/>
        <v>ace.d.espiridion@accenture.com</v>
      </c>
      <c r="K378" s="47">
        <f t="shared" si="52"/>
        <v>0</v>
      </c>
      <c r="L378" s="47">
        <f t="shared" si="53"/>
        <v>0</v>
      </c>
      <c r="Z378" s="48" t="s">
        <v>440</v>
      </c>
      <c r="AA378" s="27">
        <v>1</v>
      </c>
      <c r="AB378" s="49" t="s">
        <v>480</v>
      </c>
      <c r="AC378" s="50">
        <v>0</v>
      </c>
      <c r="AD378" s="50">
        <v>0</v>
      </c>
      <c r="AE378" s="27" t="s">
        <v>34</v>
      </c>
      <c r="AF378" s="27" t="s">
        <v>441</v>
      </c>
      <c r="AG378" s="49" t="s">
        <v>480</v>
      </c>
      <c r="AH378" s="27" t="s">
        <v>481</v>
      </c>
      <c r="AI378" s="27" t="s">
        <v>481</v>
      </c>
      <c r="AJ378" s="51" t="s">
        <v>915</v>
      </c>
      <c r="AK378" s="52">
        <v>0</v>
      </c>
      <c r="AL378" s="52">
        <v>0</v>
      </c>
    </row>
    <row r="379" spans="1:38" x14ac:dyDescent="0.25">
      <c r="A379" s="23" t="s">
        <v>440</v>
      </c>
      <c r="B379">
        <v>1</v>
      </c>
      <c r="C379" s="44" t="str">
        <f t="shared" si="54"/>
        <v/>
      </c>
      <c r="D379" s="45">
        <f t="shared" si="55"/>
        <v>0</v>
      </c>
      <c r="E379" s="45">
        <f t="shared" si="50"/>
        <v>0</v>
      </c>
      <c r="F379" t="str">
        <f t="shared" si="56"/>
        <v>ID</v>
      </c>
      <c r="G379" t="str">
        <f t="shared" si="57"/>
        <v>OPERATING MANAGEMENT COE</v>
      </c>
      <c r="H379" s="44" t="str">
        <f t="shared" si="58"/>
        <v/>
      </c>
      <c r="I379" t="str">
        <f t="shared" si="59"/>
        <v>OK</v>
      </c>
      <c r="J379" s="46" t="str">
        <f t="shared" si="51"/>
        <v>gemma.n.carbonilla@accenture.com</v>
      </c>
      <c r="K379" s="47">
        <f t="shared" si="52"/>
        <v>0</v>
      </c>
      <c r="L379" s="47">
        <f t="shared" si="53"/>
        <v>0</v>
      </c>
      <c r="Z379" s="48" t="s">
        <v>397</v>
      </c>
      <c r="AA379" s="27">
        <v>1</v>
      </c>
      <c r="AB379" s="49" t="s">
        <v>480</v>
      </c>
      <c r="AC379" s="50">
        <v>0</v>
      </c>
      <c r="AD379" s="50">
        <v>0</v>
      </c>
      <c r="AE379" s="27" t="s">
        <v>34</v>
      </c>
      <c r="AF379" s="27" t="s">
        <v>47</v>
      </c>
      <c r="AG379" s="49" t="s">
        <v>480</v>
      </c>
      <c r="AH379" s="27" t="s">
        <v>481</v>
      </c>
      <c r="AI379" s="54" t="s">
        <v>481</v>
      </c>
      <c r="AJ379" s="51" t="s">
        <v>916</v>
      </c>
      <c r="AK379" s="52">
        <v>0</v>
      </c>
      <c r="AL379" s="52">
        <v>0</v>
      </c>
    </row>
    <row r="380" spans="1:38" x14ac:dyDescent="0.25">
      <c r="A380" s="23" t="s">
        <v>81</v>
      </c>
      <c r="B380">
        <v>1</v>
      </c>
      <c r="C380" s="44" t="str">
        <f t="shared" si="54"/>
        <v/>
      </c>
      <c r="D380" s="45">
        <f t="shared" si="55"/>
        <v>0</v>
      </c>
      <c r="E380" s="45">
        <f t="shared" si="50"/>
        <v>0</v>
      </c>
      <c r="F380" t="str">
        <f>VLOOKUP(A380,$Z$8:$AI$382,6,FALSE)</f>
        <v>ID</v>
      </c>
      <c r="G380" t="str">
        <f>VLOOKUP(A380,$Z$8:$AI$382,7,FALSE)</f>
        <v>12_ANALYTICS &amp; SALES PLATFORM</v>
      </c>
      <c r="H380" s="44" t="str">
        <f t="shared" si="58"/>
        <v/>
      </c>
      <c r="I380" t="str">
        <f>VLOOKUP(A380,$Z$8:$AI$382,10,FALSE)</f>
        <v>OK</v>
      </c>
      <c r="J380" s="46" t="str">
        <f t="shared" si="51"/>
        <v>vincent.p.estrada@accenture.com</v>
      </c>
      <c r="K380" s="47">
        <f t="shared" si="52"/>
        <v>0</v>
      </c>
      <c r="L380" s="47">
        <f t="shared" si="53"/>
        <v>0</v>
      </c>
      <c r="Z380" s="48" t="s">
        <v>416</v>
      </c>
      <c r="AA380" s="27">
        <v>1</v>
      </c>
      <c r="AB380" s="49" t="s">
        <v>480</v>
      </c>
      <c r="AC380" s="50">
        <v>0</v>
      </c>
      <c r="AD380" s="50">
        <v>0</v>
      </c>
      <c r="AE380" s="27" t="s">
        <v>37</v>
      </c>
      <c r="AF380" s="27" t="s">
        <v>189</v>
      </c>
      <c r="AG380" s="49" t="s">
        <v>480</v>
      </c>
      <c r="AH380" s="27" t="s">
        <v>481</v>
      </c>
      <c r="AI380" s="54" t="s">
        <v>481</v>
      </c>
      <c r="AJ380" s="51" t="s">
        <v>917</v>
      </c>
      <c r="AK380" s="52">
        <v>0</v>
      </c>
      <c r="AL380" s="52">
        <v>0</v>
      </c>
    </row>
    <row r="381" spans="1:38" x14ac:dyDescent="0.25">
      <c r="A381" s="23" t="s">
        <v>301</v>
      </c>
      <c r="B381">
        <v>1</v>
      </c>
      <c r="C381" s="44" t="str">
        <f t="shared" si="54"/>
        <v/>
      </c>
      <c r="D381" s="45">
        <f t="shared" si="55"/>
        <v>0</v>
      </c>
      <c r="E381" s="45">
        <f t="shared" si="50"/>
        <v>0</v>
      </c>
      <c r="F381" t="str">
        <f>VLOOKUP(A381,$Z$8:$AI$382,6,FALSE)</f>
        <v>FT</v>
      </c>
      <c r="G381" t="str">
        <f>VLOOKUP(A381,$Z$8:$AI$382,7,FALSE)</f>
        <v>11_TOUCHPOINT</v>
      </c>
      <c r="H381" s="44" t="str">
        <f t="shared" si="58"/>
        <v>Yes</v>
      </c>
      <c r="I381" t="str">
        <f>VLOOKUP(A381,$Z$8:$AI$382,10,FALSE)</f>
        <v>OK</v>
      </c>
      <c r="J381" s="46" t="str">
        <f t="shared" si="51"/>
        <v>mark.joseph.caron@accenture.com</v>
      </c>
      <c r="K381" s="47" t="str">
        <f t="shared" si="52"/>
        <v>to award later</v>
      </c>
      <c r="L381" s="47" t="str">
        <f t="shared" si="53"/>
        <v>to award later</v>
      </c>
      <c r="Z381" s="48" t="s">
        <v>301</v>
      </c>
      <c r="AA381" s="27">
        <v>1</v>
      </c>
      <c r="AB381" s="49" t="s">
        <v>480</v>
      </c>
      <c r="AC381" s="50">
        <v>0</v>
      </c>
      <c r="AD381" s="50">
        <v>0</v>
      </c>
      <c r="AE381" s="27" t="s">
        <v>37</v>
      </c>
      <c r="AF381" s="27" t="s">
        <v>57</v>
      </c>
      <c r="AG381" s="49" t="s">
        <v>478</v>
      </c>
      <c r="AH381" s="27" t="s">
        <v>481</v>
      </c>
      <c r="AI381" s="54" t="s">
        <v>481</v>
      </c>
      <c r="AJ381" s="51" t="s">
        <v>918</v>
      </c>
      <c r="AK381" s="52" t="s">
        <v>584</v>
      </c>
      <c r="AL381" s="52" t="s">
        <v>584</v>
      </c>
    </row>
    <row r="382" spans="1:38" x14ac:dyDescent="0.25">
      <c r="A382" s="23" t="s">
        <v>379</v>
      </c>
      <c r="B382" s="53">
        <v>1</v>
      </c>
      <c r="C382" s="44" t="str">
        <f t="shared" si="54"/>
        <v/>
      </c>
      <c r="D382" s="45">
        <f t="shared" si="55"/>
        <v>0</v>
      </c>
      <c r="E382" s="45">
        <f t="shared" si="50"/>
        <v>0</v>
      </c>
      <c r="F382" t="str">
        <f>VLOOKUP(A382,$Z$8:$AI$382,6,FALSE)</f>
        <v>ID</v>
      </c>
      <c r="G382" t="str">
        <f>VLOOKUP(A382,$Z$8:$AI$382,7,FALSE)</f>
        <v>04_TRADE AND TRANSFER ASSETS 2</v>
      </c>
      <c r="H382" s="44" t="str">
        <f t="shared" si="58"/>
        <v/>
      </c>
      <c r="I382" t="str">
        <f>VLOOKUP(A382,$Z$8:$AI$382,10,FALSE)</f>
        <v>1 RTO</v>
      </c>
      <c r="J382" s="46" t="str">
        <f t="shared" si="51"/>
        <v>jerome.y.marjes@accenture.com</v>
      </c>
      <c r="K382" s="47">
        <f t="shared" si="52"/>
        <v>0</v>
      </c>
      <c r="L382" s="47">
        <f t="shared" si="53"/>
        <v>0</v>
      </c>
      <c r="Z382" s="48" t="s">
        <v>81</v>
      </c>
      <c r="AA382" s="27">
        <v>1</v>
      </c>
      <c r="AB382" s="49" t="s">
        <v>480</v>
      </c>
      <c r="AC382" s="50">
        <v>0</v>
      </c>
      <c r="AD382" s="50">
        <v>0</v>
      </c>
      <c r="AE382" s="27" t="s">
        <v>34</v>
      </c>
      <c r="AF382" s="27" t="s">
        <v>47</v>
      </c>
      <c r="AG382" s="49" t="s">
        <v>480</v>
      </c>
      <c r="AH382" s="27" t="s">
        <v>481</v>
      </c>
      <c r="AI382" s="54" t="s">
        <v>481</v>
      </c>
      <c r="AJ382" s="51" t="s">
        <v>919</v>
      </c>
      <c r="AK382" s="52">
        <v>0</v>
      </c>
      <c r="AL382" s="52">
        <v>0</v>
      </c>
    </row>
    <row r="383" spans="1:38" x14ac:dyDescent="0.25">
      <c r="A383" s="23" t="s">
        <v>920</v>
      </c>
      <c r="C383" s="44" t="str">
        <f t="shared" si="54"/>
        <v/>
      </c>
      <c r="D383" s="45">
        <f t="shared" si="55"/>
        <v>0</v>
      </c>
      <c r="E383" s="45">
        <f t="shared" si="50"/>
        <v>0</v>
      </c>
      <c r="H383" s="44"/>
      <c r="J383" s="46"/>
      <c r="K383" s="47"/>
      <c r="L383" s="47"/>
    </row>
    <row r="384" spans="1:38" x14ac:dyDescent="0.25">
      <c r="A384" s="23" t="s">
        <v>921</v>
      </c>
      <c r="B384">
        <v>2307</v>
      </c>
      <c r="C384"/>
      <c r="D384"/>
      <c r="E384"/>
      <c r="F384" s="33">
        <f>SUBTOTAL(9,E8:E382)</f>
        <v>511648</v>
      </c>
      <c r="H384" s="44"/>
      <c r="J384" s="46"/>
      <c r="K384" s="47"/>
      <c r="L384" s="47"/>
    </row>
    <row r="385" spans="3:5" x14ac:dyDescent="0.25">
      <c r="C385"/>
      <c r="D385"/>
      <c r="E385"/>
    </row>
    <row r="386" spans="3:5" x14ac:dyDescent="0.25">
      <c r="C386"/>
      <c r="D386"/>
      <c r="E386"/>
    </row>
    <row r="387" spans="3:5" x14ac:dyDescent="0.25">
      <c r="C387"/>
      <c r="D387"/>
      <c r="E387"/>
    </row>
    <row r="388" spans="3:5" x14ac:dyDescent="0.25">
      <c r="C388"/>
      <c r="D388"/>
      <c r="E388"/>
    </row>
    <row r="389" spans="3:5" x14ac:dyDescent="0.25">
      <c r="C389"/>
      <c r="D389"/>
      <c r="E389"/>
    </row>
    <row r="390" spans="3:5" x14ac:dyDescent="0.25">
      <c r="C390"/>
      <c r="D390"/>
      <c r="E390"/>
    </row>
  </sheetData>
  <autoFilter ref="C7:L383" xr:uid="{BF329DD4-67AA-4439-AAFF-2B80B83386D9}"/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0530A-5994-4459-904E-C82204696A3D}">
  <sheetPr>
    <tabColor rgb="FF92D050"/>
  </sheetPr>
  <dimension ref="A1:F5835"/>
  <sheetViews>
    <sheetView workbookViewId="0">
      <selection activeCell="C7" sqref="C7"/>
    </sheetView>
  </sheetViews>
  <sheetFormatPr defaultRowHeight="15" x14ac:dyDescent="0.25"/>
  <cols>
    <col min="1" max="1" width="24.140625" style="17" customWidth="1"/>
    <col min="2" max="2" width="30" style="18" bestFit="1" customWidth="1"/>
    <col min="3" max="3" width="15.85546875" style="17" bestFit="1" customWidth="1"/>
    <col min="4" max="4" width="24.85546875" customWidth="1"/>
    <col min="5" max="5" width="42.7109375" bestFit="1" customWidth="1"/>
    <col min="6" max="6" width="37" customWidth="1"/>
  </cols>
  <sheetData>
    <row r="1" spans="1:6" x14ac:dyDescent="0.25">
      <c r="A1" s="15" t="s">
        <v>26</v>
      </c>
      <c r="B1" s="16" t="s">
        <v>27</v>
      </c>
      <c r="C1" s="15" t="s">
        <v>28</v>
      </c>
      <c r="D1" s="15" t="s">
        <v>29</v>
      </c>
      <c r="E1" s="15" t="s">
        <v>30</v>
      </c>
      <c r="F1" s="15" t="s">
        <v>31</v>
      </c>
    </row>
    <row r="2" spans="1:6" x14ac:dyDescent="0.25">
      <c r="A2" s="17" t="s">
        <v>32</v>
      </c>
      <c r="B2" s="18">
        <v>44866</v>
      </c>
      <c r="C2" s="19" t="s">
        <v>33</v>
      </c>
      <c r="D2" t="s">
        <v>34</v>
      </c>
      <c r="E2" t="s">
        <v>35</v>
      </c>
    </row>
    <row r="3" spans="1:6" x14ac:dyDescent="0.25">
      <c r="A3" s="19" t="s">
        <v>36</v>
      </c>
      <c r="B3" s="20">
        <v>44867</v>
      </c>
      <c r="C3" s="19" t="s">
        <v>33</v>
      </c>
      <c r="D3" t="s">
        <v>37</v>
      </c>
      <c r="E3" t="s">
        <v>35</v>
      </c>
    </row>
    <row r="4" spans="1:6" x14ac:dyDescent="0.25">
      <c r="A4" s="17" t="s">
        <v>38</v>
      </c>
      <c r="B4" s="20">
        <v>44867</v>
      </c>
      <c r="C4" s="19" t="s">
        <v>33</v>
      </c>
      <c r="D4" t="s">
        <v>34</v>
      </c>
      <c r="E4" t="s">
        <v>39</v>
      </c>
    </row>
    <row r="5" spans="1:6" x14ac:dyDescent="0.25">
      <c r="A5" s="19" t="s">
        <v>40</v>
      </c>
      <c r="B5" s="20">
        <v>44867</v>
      </c>
      <c r="C5" s="19" t="s">
        <v>33</v>
      </c>
      <c r="D5" t="s">
        <v>37</v>
      </c>
      <c r="E5" t="s">
        <v>35</v>
      </c>
    </row>
    <row r="6" spans="1:6" x14ac:dyDescent="0.25">
      <c r="A6" s="19" t="s">
        <v>41</v>
      </c>
      <c r="B6" s="20">
        <v>44867</v>
      </c>
      <c r="C6" s="19" t="s">
        <v>33</v>
      </c>
      <c r="D6" t="s">
        <v>37</v>
      </c>
      <c r="E6" t="s">
        <v>35</v>
      </c>
    </row>
    <row r="7" spans="1:6" x14ac:dyDescent="0.25">
      <c r="A7" s="19" t="s">
        <v>42</v>
      </c>
      <c r="B7" s="20">
        <v>44867</v>
      </c>
      <c r="C7" s="19" t="s">
        <v>33</v>
      </c>
      <c r="D7" t="s">
        <v>37</v>
      </c>
      <c r="E7" t="s">
        <v>35</v>
      </c>
    </row>
    <row r="8" spans="1:6" x14ac:dyDescent="0.25">
      <c r="A8" s="19" t="s">
        <v>43</v>
      </c>
      <c r="B8" s="20">
        <v>44867</v>
      </c>
      <c r="C8" s="19" t="s">
        <v>33</v>
      </c>
      <c r="D8" t="s">
        <v>37</v>
      </c>
      <c r="E8" t="s">
        <v>35</v>
      </c>
    </row>
    <row r="9" spans="1:6" x14ac:dyDescent="0.25">
      <c r="A9" s="19" t="s">
        <v>44</v>
      </c>
      <c r="B9" s="20">
        <v>44867</v>
      </c>
      <c r="C9" s="19" t="s">
        <v>33</v>
      </c>
      <c r="D9" t="s">
        <v>34</v>
      </c>
      <c r="E9" t="s">
        <v>45</v>
      </c>
    </row>
    <row r="10" spans="1:6" x14ac:dyDescent="0.25">
      <c r="A10" s="19" t="s">
        <v>46</v>
      </c>
      <c r="B10" s="20">
        <v>44867</v>
      </c>
      <c r="C10" s="19" t="s">
        <v>33</v>
      </c>
      <c r="D10" t="s">
        <v>34</v>
      </c>
      <c r="E10" t="s">
        <v>47</v>
      </c>
    </row>
    <row r="11" spans="1:6" x14ac:dyDescent="0.25">
      <c r="A11" s="19" t="s">
        <v>48</v>
      </c>
      <c r="B11" s="20">
        <v>44867</v>
      </c>
      <c r="C11" s="19" t="s">
        <v>33</v>
      </c>
      <c r="D11" t="s">
        <v>49</v>
      </c>
      <c r="E11" t="s">
        <v>50</v>
      </c>
    </row>
    <row r="12" spans="1:6" x14ac:dyDescent="0.25">
      <c r="A12" s="19" t="s">
        <v>51</v>
      </c>
      <c r="B12" s="20">
        <v>44867</v>
      </c>
      <c r="C12" s="19" t="s">
        <v>33</v>
      </c>
      <c r="D12" t="s">
        <v>34</v>
      </c>
      <c r="E12" t="s">
        <v>35</v>
      </c>
    </row>
    <row r="13" spans="1:6" x14ac:dyDescent="0.25">
      <c r="A13" s="19" t="s">
        <v>52</v>
      </c>
      <c r="B13" s="20">
        <v>44867</v>
      </c>
      <c r="C13" s="19" t="s">
        <v>33</v>
      </c>
      <c r="D13" t="s">
        <v>34</v>
      </c>
      <c r="E13" t="s">
        <v>35</v>
      </c>
    </row>
    <row r="14" spans="1:6" x14ac:dyDescent="0.25">
      <c r="A14" s="17" t="s">
        <v>53</v>
      </c>
      <c r="B14" s="20">
        <v>44867</v>
      </c>
      <c r="C14" s="19" t="s">
        <v>33</v>
      </c>
      <c r="D14" t="s">
        <v>34</v>
      </c>
      <c r="E14" t="s">
        <v>35</v>
      </c>
    </row>
    <row r="15" spans="1:6" x14ac:dyDescent="0.25">
      <c r="A15" s="19" t="s">
        <v>54</v>
      </c>
      <c r="B15" s="20">
        <v>44867</v>
      </c>
      <c r="C15" s="19" t="s">
        <v>33</v>
      </c>
      <c r="D15" t="s">
        <v>34</v>
      </c>
      <c r="E15" t="s">
        <v>35</v>
      </c>
    </row>
    <row r="16" spans="1:6" x14ac:dyDescent="0.25">
      <c r="A16" s="19" t="s">
        <v>55</v>
      </c>
      <c r="B16" s="20">
        <v>44867</v>
      </c>
      <c r="C16" s="19" t="s">
        <v>33</v>
      </c>
      <c r="D16" t="s">
        <v>34</v>
      </c>
      <c r="E16" t="s">
        <v>35</v>
      </c>
    </row>
    <row r="17" spans="1:5" x14ac:dyDescent="0.25">
      <c r="A17" s="19" t="s">
        <v>56</v>
      </c>
      <c r="B17" s="20">
        <v>44867</v>
      </c>
      <c r="C17" s="19" t="s">
        <v>33</v>
      </c>
      <c r="D17" t="s">
        <v>37</v>
      </c>
      <c r="E17" t="s">
        <v>57</v>
      </c>
    </row>
    <row r="18" spans="1:5" x14ac:dyDescent="0.25">
      <c r="A18" s="19" t="s">
        <v>58</v>
      </c>
      <c r="B18" s="20">
        <v>44867</v>
      </c>
      <c r="C18" s="19" t="s">
        <v>33</v>
      </c>
      <c r="D18" t="s">
        <v>34</v>
      </c>
      <c r="E18" t="s">
        <v>39</v>
      </c>
    </row>
    <row r="19" spans="1:5" x14ac:dyDescent="0.25">
      <c r="A19" s="19" t="s">
        <v>59</v>
      </c>
      <c r="B19" s="20">
        <v>44867</v>
      </c>
      <c r="C19" s="19" t="s">
        <v>33</v>
      </c>
      <c r="D19" t="s">
        <v>37</v>
      </c>
      <c r="E19" t="s">
        <v>57</v>
      </c>
    </row>
    <row r="20" spans="1:5" x14ac:dyDescent="0.25">
      <c r="A20" s="19" t="s">
        <v>60</v>
      </c>
      <c r="B20" s="20">
        <v>44867</v>
      </c>
      <c r="C20" s="19" t="s">
        <v>33</v>
      </c>
      <c r="D20" t="s">
        <v>34</v>
      </c>
      <c r="E20" t="s">
        <v>35</v>
      </c>
    </row>
    <row r="21" spans="1:5" x14ac:dyDescent="0.25">
      <c r="A21" s="19" t="s">
        <v>61</v>
      </c>
      <c r="B21" s="20">
        <v>44867</v>
      </c>
      <c r="C21" s="19" t="s">
        <v>33</v>
      </c>
      <c r="D21" t="s">
        <v>34</v>
      </c>
      <c r="E21" t="s">
        <v>35</v>
      </c>
    </row>
    <row r="22" spans="1:5" x14ac:dyDescent="0.25">
      <c r="A22" s="19" t="s">
        <v>62</v>
      </c>
      <c r="B22" s="20">
        <v>44867</v>
      </c>
      <c r="C22" s="19" t="s">
        <v>33</v>
      </c>
      <c r="D22" t="s">
        <v>34</v>
      </c>
      <c r="E22" t="s">
        <v>35</v>
      </c>
    </row>
    <row r="23" spans="1:5" x14ac:dyDescent="0.25">
      <c r="A23" s="19" t="s">
        <v>63</v>
      </c>
      <c r="B23" s="20">
        <v>44867</v>
      </c>
      <c r="C23" s="19" t="s">
        <v>33</v>
      </c>
      <c r="D23" t="s">
        <v>34</v>
      </c>
      <c r="E23" t="s">
        <v>64</v>
      </c>
    </row>
    <row r="24" spans="1:5" x14ac:dyDescent="0.25">
      <c r="A24" s="19" t="s">
        <v>65</v>
      </c>
      <c r="B24" s="20">
        <v>44867</v>
      </c>
      <c r="C24" s="19" t="s">
        <v>33</v>
      </c>
      <c r="D24" t="s">
        <v>34</v>
      </c>
      <c r="E24" t="s">
        <v>35</v>
      </c>
    </row>
    <row r="25" spans="1:5" x14ac:dyDescent="0.25">
      <c r="A25" s="17" t="s">
        <v>66</v>
      </c>
      <c r="B25" s="20">
        <v>44867</v>
      </c>
      <c r="C25" s="19" t="s">
        <v>33</v>
      </c>
      <c r="D25" t="s">
        <v>67</v>
      </c>
      <c r="E25" t="s">
        <v>68</v>
      </c>
    </row>
    <row r="26" spans="1:5" x14ac:dyDescent="0.25">
      <c r="A26" s="17" t="s">
        <v>69</v>
      </c>
      <c r="B26" s="20">
        <v>44867</v>
      </c>
      <c r="C26" s="19" t="s">
        <v>33</v>
      </c>
      <c r="D26" t="s">
        <v>34</v>
      </c>
      <c r="E26" t="s">
        <v>70</v>
      </c>
    </row>
    <row r="27" spans="1:5" x14ac:dyDescent="0.25">
      <c r="A27" s="17" t="s">
        <v>71</v>
      </c>
      <c r="B27" s="20">
        <v>44867</v>
      </c>
      <c r="C27" s="19" t="s">
        <v>33</v>
      </c>
      <c r="D27" t="s">
        <v>67</v>
      </c>
      <c r="E27" t="s">
        <v>68</v>
      </c>
    </row>
    <row r="28" spans="1:5" x14ac:dyDescent="0.25">
      <c r="A28" s="17" t="s">
        <v>72</v>
      </c>
      <c r="B28" s="20">
        <v>44867</v>
      </c>
      <c r="C28" s="19" t="s">
        <v>33</v>
      </c>
      <c r="D28" t="s">
        <v>34</v>
      </c>
      <c r="E28" t="s">
        <v>45</v>
      </c>
    </row>
    <row r="29" spans="1:5" x14ac:dyDescent="0.25">
      <c r="A29" s="17" t="s">
        <v>73</v>
      </c>
      <c r="B29" s="20">
        <v>44867</v>
      </c>
      <c r="C29" s="19" t="s">
        <v>33</v>
      </c>
      <c r="D29" t="s">
        <v>34</v>
      </c>
      <c r="E29" t="s">
        <v>35</v>
      </c>
    </row>
    <row r="30" spans="1:5" x14ac:dyDescent="0.25">
      <c r="A30" s="17" t="s">
        <v>74</v>
      </c>
      <c r="B30" s="20">
        <v>44867</v>
      </c>
      <c r="C30" s="19" t="s">
        <v>33</v>
      </c>
      <c r="D30" t="s">
        <v>37</v>
      </c>
      <c r="E30" t="s">
        <v>57</v>
      </c>
    </row>
    <row r="31" spans="1:5" x14ac:dyDescent="0.25">
      <c r="A31" s="17" t="s">
        <v>75</v>
      </c>
      <c r="B31" s="20">
        <v>44867</v>
      </c>
      <c r="C31" s="19" t="s">
        <v>33</v>
      </c>
      <c r="D31" t="s">
        <v>67</v>
      </c>
      <c r="E31" t="s">
        <v>68</v>
      </c>
    </row>
    <row r="32" spans="1:5" x14ac:dyDescent="0.25">
      <c r="A32" s="17" t="s">
        <v>76</v>
      </c>
      <c r="B32" s="20">
        <v>44867</v>
      </c>
      <c r="C32" s="19" t="s">
        <v>33</v>
      </c>
      <c r="D32" t="s">
        <v>37</v>
      </c>
      <c r="E32" t="s">
        <v>57</v>
      </c>
    </row>
    <row r="33" spans="1:5" x14ac:dyDescent="0.25">
      <c r="A33" s="17" t="s">
        <v>77</v>
      </c>
      <c r="B33" s="20">
        <v>44867</v>
      </c>
      <c r="C33" s="19" t="s">
        <v>33</v>
      </c>
      <c r="D33" t="s">
        <v>67</v>
      </c>
      <c r="E33" t="s">
        <v>68</v>
      </c>
    </row>
    <row r="34" spans="1:5" x14ac:dyDescent="0.25">
      <c r="A34" s="17" t="s">
        <v>78</v>
      </c>
      <c r="B34" s="20">
        <v>44867</v>
      </c>
      <c r="C34" s="19" t="s">
        <v>33</v>
      </c>
      <c r="D34" t="s">
        <v>67</v>
      </c>
      <c r="E34" t="s">
        <v>68</v>
      </c>
    </row>
    <row r="35" spans="1:5" x14ac:dyDescent="0.25">
      <c r="A35" s="17" t="s">
        <v>79</v>
      </c>
      <c r="B35" s="20">
        <v>44867</v>
      </c>
      <c r="C35" s="19" t="s">
        <v>33</v>
      </c>
      <c r="D35" t="s">
        <v>67</v>
      </c>
      <c r="E35" t="s">
        <v>68</v>
      </c>
    </row>
    <row r="36" spans="1:5" x14ac:dyDescent="0.25">
      <c r="A36" s="17" t="s">
        <v>80</v>
      </c>
      <c r="B36" s="20">
        <v>44867</v>
      </c>
      <c r="C36" s="19" t="s">
        <v>33</v>
      </c>
      <c r="D36" t="s">
        <v>67</v>
      </c>
      <c r="E36" t="s">
        <v>68</v>
      </c>
    </row>
    <row r="37" spans="1:5" x14ac:dyDescent="0.25">
      <c r="A37" s="17" t="s">
        <v>81</v>
      </c>
      <c r="B37" s="20">
        <v>44867</v>
      </c>
      <c r="C37" s="19" t="s">
        <v>33</v>
      </c>
      <c r="D37" t="s">
        <v>34</v>
      </c>
      <c r="E37" t="s">
        <v>47</v>
      </c>
    </row>
    <row r="38" spans="1:5" x14ac:dyDescent="0.25">
      <c r="A38" s="17" t="s">
        <v>82</v>
      </c>
      <c r="B38" s="20">
        <v>44867</v>
      </c>
      <c r="C38" s="19" t="s">
        <v>33</v>
      </c>
      <c r="D38" t="s">
        <v>34</v>
      </c>
      <c r="E38" t="s">
        <v>35</v>
      </c>
    </row>
    <row r="39" spans="1:5" x14ac:dyDescent="0.25">
      <c r="A39" s="17" t="s">
        <v>83</v>
      </c>
      <c r="B39" s="20">
        <v>44867</v>
      </c>
      <c r="C39" s="19" t="s">
        <v>33</v>
      </c>
      <c r="D39" t="s">
        <v>37</v>
      </c>
      <c r="E39" t="s">
        <v>64</v>
      </c>
    </row>
    <row r="40" spans="1:5" x14ac:dyDescent="0.25">
      <c r="A40" s="17" t="s">
        <v>84</v>
      </c>
      <c r="B40" s="20">
        <v>44867</v>
      </c>
      <c r="C40" s="19" t="s">
        <v>33</v>
      </c>
      <c r="D40" t="s">
        <v>34</v>
      </c>
      <c r="E40" t="s">
        <v>70</v>
      </c>
    </row>
    <row r="41" spans="1:5" x14ac:dyDescent="0.25">
      <c r="A41" s="17" t="s">
        <v>85</v>
      </c>
      <c r="B41" s="20">
        <v>44867</v>
      </c>
      <c r="C41" s="19" t="s">
        <v>33</v>
      </c>
      <c r="D41" t="s">
        <v>34</v>
      </c>
      <c r="E41" t="s">
        <v>70</v>
      </c>
    </row>
    <row r="42" spans="1:5" x14ac:dyDescent="0.25">
      <c r="A42" s="17" t="s">
        <v>86</v>
      </c>
      <c r="B42" s="20">
        <v>44867</v>
      </c>
      <c r="C42" s="19" t="s">
        <v>33</v>
      </c>
      <c r="D42" t="s">
        <v>67</v>
      </c>
      <c r="E42" t="s">
        <v>68</v>
      </c>
    </row>
    <row r="43" spans="1:5" x14ac:dyDescent="0.25">
      <c r="A43" s="17" t="s">
        <v>87</v>
      </c>
      <c r="B43" s="20">
        <v>44867</v>
      </c>
      <c r="C43" s="19" t="s">
        <v>33</v>
      </c>
      <c r="D43" t="s">
        <v>34</v>
      </c>
      <c r="E43" t="s">
        <v>35</v>
      </c>
    </row>
    <row r="44" spans="1:5" x14ac:dyDescent="0.25">
      <c r="A44" s="17" t="s">
        <v>88</v>
      </c>
      <c r="B44" s="20">
        <v>44867</v>
      </c>
      <c r="C44" s="19" t="s">
        <v>33</v>
      </c>
      <c r="D44" t="s">
        <v>34</v>
      </c>
      <c r="E44" t="s">
        <v>39</v>
      </c>
    </row>
    <row r="45" spans="1:5" x14ac:dyDescent="0.25">
      <c r="A45" s="17" t="s">
        <v>89</v>
      </c>
      <c r="B45" s="20">
        <v>44867</v>
      </c>
      <c r="C45" s="19" t="s">
        <v>33</v>
      </c>
      <c r="D45" t="s">
        <v>34</v>
      </c>
      <c r="E45" t="s">
        <v>45</v>
      </c>
    </row>
    <row r="46" spans="1:5" x14ac:dyDescent="0.25">
      <c r="A46" s="17" t="s">
        <v>90</v>
      </c>
      <c r="B46" s="20">
        <v>44867</v>
      </c>
      <c r="C46" s="19" t="s">
        <v>33</v>
      </c>
      <c r="D46" t="s">
        <v>34</v>
      </c>
      <c r="E46" t="s">
        <v>39</v>
      </c>
    </row>
    <row r="47" spans="1:5" x14ac:dyDescent="0.25">
      <c r="A47" s="17" t="s">
        <v>91</v>
      </c>
      <c r="B47" s="20">
        <v>44867</v>
      </c>
      <c r="C47" s="19" t="s">
        <v>33</v>
      </c>
      <c r="D47" t="s">
        <v>34</v>
      </c>
      <c r="E47" t="s">
        <v>39</v>
      </c>
    </row>
    <row r="48" spans="1:5" x14ac:dyDescent="0.25">
      <c r="A48" s="17" t="s">
        <v>92</v>
      </c>
      <c r="B48" s="20">
        <v>44867</v>
      </c>
      <c r="C48" s="19" t="s">
        <v>33</v>
      </c>
      <c r="D48" t="s">
        <v>34</v>
      </c>
      <c r="E48" t="s">
        <v>39</v>
      </c>
    </row>
    <row r="49" spans="1:5" x14ac:dyDescent="0.25">
      <c r="A49" s="17" t="s">
        <v>93</v>
      </c>
      <c r="B49" s="20">
        <v>44867</v>
      </c>
      <c r="C49" s="19" t="s">
        <v>33</v>
      </c>
      <c r="D49" t="s">
        <v>34</v>
      </c>
      <c r="E49" t="s">
        <v>35</v>
      </c>
    </row>
    <row r="50" spans="1:5" x14ac:dyDescent="0.25">
      <c r="A50" s="17" t="s">
        <v>94</v>
      </c>
      <c r="B50" s="20">
        <v>44867</v>
      </c>
      <c r="C50" s="19" t="s">
        <v>33</v>
      </c>
      <c r="D50" t="s">
        <v>34</v>
      </c>
      <c r="E50" t="s">
        <v>35</v>
      </c>
    </row>
    <row r="51" spans="1:5" x14ac:dyDescent="0.25">
      <c r="A51" s="17" t="s">
        <v>95</v>
      </c>
      <c r="B51" s="20">
        <v>44867</v>
      </c>
      <c r="C51" s="19" t="s">
        <v>33</v>
      </c>
      <c r="D51" t="s">
        <v>34</v>
      </c>
      <c r="E51" t="s">
        <v>70</v>
      </c>
    </row>
    <row r="52" spans="1:5" x14ac:dyDescent="0.25">
      <c r="A52" s="17" t="s">
        <v>96</v>
      </c>
      <c r="B52" s="20">
        <v>44867</v>
      </c>
      <c r="C52" s="19" t="s">
        <v>33</v>
      </c>
      <c r="D52" t="s">
        <v>34</v>
      </c>
      <c r="E52" t="s">
        <v>35</v>
      </c>
    </row>
    <row r="53" spans="1:5" x14ac:dyDescent="0.25">
      <c r="A53" s="17" t="s">
        <v>97</v>
      </c>
      <c r="B53" s="20">
        <v>44867</v>
      </c>
      <c r="C53" s="19" t="s">
        <v>33</v>
      </c>
      <c r="D53" t="s">
        <v>67</v>
      </c>
      <c r="E53" t="s">
        <v>68</v>
      </c>
    </row>
    <row r="54" spans="1:5" x14ac:dyDescent="0.25">
      <c r="A54" s="17" t="s">
        <v>98</v>
      </c>
      <c r="B54" s="20">
        <v>44867</v>
      </c>
      <c r="C54" s="19" t="s">
        <v>33</v>
      </c>
      <c r="D54" t="s">
        <v>37</v>
      </c>
      <c r="E54" t="s">
        <v>57</v>
      </c>
    </row>
    <row r="55" spans="1:5" x14ac:dyDescent="0.25">
      <c r="A55" s="17" t="s">
        <v>99</v>
      </c>
      <c r="B55" s="20">
        <v>44867</v>
      </c>
      <c r="C55" s="19" t="s">
        <v>33</v>
      </c>
      <c r="D55" t="s">
        <v>49</v>
      </c>
      <c r="E55" t="s">
        <v>100</v>
      </c>
    </row>
    <row r="56" spans="1:5" x14ac:dyDescent="0.25">
      <c r="A56" s="17" t="s">
        <v>101</v>
      </c>
      <c r="B56" s="20">
        <v>44867</v>
      </c>
      <c r="C56" s="19" t="s">
        <v>33</v>
      </c>
      <c r="D56" t="s">
        <v>34</v>
      </c>
      <c r="E56" t="s">
        <v>35</v>
      </c>
    </row>
    <row r="57" spans="1:5" x14ac:dyDescent="0.25">
      <c r="A57" s="17" t="s">
        <v>102</v>
      </c>
      <c r="B57" s="20">
        <v>44867</v>
      </c>
      <c r="C57" s="19" t="s">
        <v>33</v>
      </c>
      <c r="D57" t="s">
        <v>34</v>
      </c>
      <c r="E57" t="s">
        <v>103</v>
      </c>
    </row>
    <row r="58" spans="1:5" x14ac:dyDescent="0.25">
      <c r="A58" s="17" t="s">
        <v>104</v>
      </c>
      <c r="B58" s="20">
        <v>44867</v>
      </c>
      <c r="C58" s="19" t="s">
        <v>33</v>
      </c>
      <c r="D58" t="s">
        <v>67</v>
      </c>
      <c r="E58" t="s">
        <v>68</v>
      </c>
    </row>
    <row r="59" spans="1:5" x14ac:dyDescent="0.25">
      <c r="A59" s="17" t="s">
        <v>105</v>
      </c>
      <c r="B59" s="20">
        <v>44867</v>
      </c>
      <c r="C59" s="19" t="s">
        <v>33</v>
      </c>
      <c r="D59" t="s">
        <v>37</v>
      </c>
      <c r="E59" t="s">
        <v>106</v>
      </c>
    </row>
    <row r="60" spans="1:5" x14ac:dyDescent="0.25">
      <c r="A60" s="17" t="s">
        <v>107</v>
      </c>
      <c r="B60" s="20">
        <v>44867</v>
      </c>
      <c r="C60" s="19" t="s">
        <v>33</v>
      </c>
      <c r="D60" t="s">
        <v>34</v>
      </c>
      <c r="E60" t="s">
        <v>35</v>
      </c>
    </row>
    <row r="61" spans="1:5" x14ac:dyDescent="0.25">
      <c r="A61" s="17" t="s">
        <v>108</v>
      </c>
      <c r="B61" s="20">
        <v>44867</v>
      </c>
      <c r="C61" s="19" t="s">
        <v>33</v>
      </c>
      <c r="D61" t="s">
        <v>34</v>
      </c>
      <c r="E61" t="s">
        <v>39</v>
      </c>
    </row>
    <row r="62" spans="1:5" x14ac:dyDescent="0.25">
      <c r="A62" s="17" t="s">
        <v>109</v>
      </c>
      <c r="B62" s="20">
        <v>44867</v>
      </c>
      <c r="C62" s="19" t="s">
        <v>33</v>
      </c>
      <c r="D62" t="s">
        <v>34</v>
      </c>
      <c r="E62" t="s">
        <v>70</v>
      </c>
    </row>
    <row r="63" spans="1:5" x14ac:dyDescent="0.25">
      <c r="A63" s="17" t="s">
        <v>110</v>
      </c>
      <c r="B63" s="20">
        <v>44867</v>
      </c>
      <c r="C63" s="19" t="s">
        <v>33</v>
      </c>
      <c r="D63" t="s">
        <v>34</v>
      </c>
      <c r="E63" t="s">
        <v>35</v>
      </c>
    </row>
    <row r="64" spans="1:5" x14ac:dyDescent="0.25">
      <c r="A64" s="17" t="s">
        <v>111</v>
      </c>
      <c r="B64" s="20">
        <v>44867</v>
      </c>
      <c r="C64" s="19" t="s">
        <v>33</v>
      </c>
      <c r="D64" t="s">
        <v>67</v>
      </c>
      <c r="E64" t="s">
        <v>68</v>
      </c>
    </row>
    <row r="65" spans="1:5" x14ac:dyDescent="0.25">
      <c r="A65" s="17" t="s">
        <v>112</v>
      </c>
      <c r="B65" s="20">
        <v>44867</v>
      </c>
      <c r="C65" s="19" t="s">
        <v>33</v>
      </c>
      <c r="D65" t="s">
        <v>34</v>
      </c>
      <c r="E65" t="s">
        <v>39</v>
      </c>
    </row>
    <row r="66" spans="1:5" x14ac:dyDescent="0.25">
      <c r="A66" s="17" t="s">
        <v>113</v>
      </c>
      <c r="B66" s="20">
        <v>44867</v>
      </c>
      <c r="C66" s="19" t="s">
        <v>33</v>
      </c>
      <c r="D66" t="s">
        <v>34</v>
      </c>
      <c r="E66" t="s">
        <v>39</v>
      </c>
    </row>
    <row r="67" spans="1:5" x14ac:dyDescent="0.25">
      <c r="A67" s="17" t="s">
        <v>114</v>
      </c>
      <c r="B67" s="20">
        <v>44867</v>
      </c>
      <c r="C67" s="19" t="s">
        <v>33</v>
      </c>
      <c r="D67" t="s">
        <v>34</v>
      </c>
      <c r="E67" t="s">
        <v>35</v>
      </c>
    </row>
    <row r="68" spans="1:5" x14ac:dyDescent="0.25">
      <c r="A68" s="17" t="s">
        <v>115</v>
      </c>
      <c r="B68" s="20">
        <v>44867</v>
      </c>
      <c r="C68" s="19" t="s">
        <v>33</v>
      </c>
      <c r="D68" t="s">
        <v>34</v>
      </c>
      <c r="E68" t="s">
        <v>35</v>
      </c>
    </row>
    <row r="69" spans="1:5" x14ac:dyDescent="0.25">
      <c r="A69" s="17" t="s">
        <v>116</v>
      </c>
      <c r="B69" s="20">
        <v>44867</v>
      </c>
      <c r="C69" s="19" t="s">
        <v>33</v>
      </c>
      <c r="D69" t="s">
        <v>34</v>
      </c>
      <c r="E69" t="s">
        <v>39</v>
      </c>
    </row>
    <row r="70" spans="1:5" x14ac:dyDescent="0.25">
      <c r="A70" s="17" t="s">
        <v>117</v>
      </c>
      <c r="B70" s="20">
        <v>44867</v>
      </c>
      <c r="C70" s="19" t="s">
        <v>33</v>
      </c>
      <c r="D70" t="s">
        <v>34</v>
      </c>
      <c r="E70" t="s">
        <v>39</v>
      </c>
    </row>
    <row r="71" spans="1:5" x14ac:dyDescent="0.25">
      <c r="A71" s="17" t="s">
        <v>118</v>
      </c>
      <c r="B71" s="20">
        <v>44867</v>
      </c>
      <c r="C71" s="19" t="s">
        <v>33</v>
      </c>
      <c r="D71" t="s">
        <v>34</v>
      </c>
      <c r="E71" t="s">
        <v>35</v>
      </c>
    </row>
    <row r="72" spans="1:5" x14ac:dyDescent="0.25">
      <c r="A72" s="17" t="s">
        <v>119</v>
      </c>
      <c r="B72" s="20">
        <v>44867</v>
      </c>
      <c r="C72" s="19" t="s">
        <v>33</v>
      </c>
      <c r="D72" t="s">
        <v>34</v>
      </c>
      <c r="E72" t="s">
        <v>35</v>
      </c>
    </row>
    <row r="73" spans="1:5" x14ac:dyDescent="0.25">
      <c r="A73" s="17" t="s">
        <v>120</v>
      </c>
      <c r="B73" s="20">
        <v>44867</v>
      </c>
      <c r="C73" s="19" t="s">
        <v>33</v>
      </c>
      <c r="D73" t="s">
        <v>34</v>
      </c>
      <c r="E73" t="s">
        <v>57</v>
      </c>
    </row>
    <row r="74" spans="1:5" x14ac:dyDescent="0.25">
      <c r="A74" s="17" t="s">
        <v>121</v>
      </c>
      <c r="B74" s="20">
        <v>44867</v>
      </c>
      <c r="C74" s="19" t="s">
        <v>33</v>
      </c>
      <c r="D74" t="s">
        <v>34</v>
      </c>
      <c r="E74" t="s">
        <v>64</v>
      </c>
    </row>
    <row r="75" spans="1:5" x14ac:dyDescent="0.25">
      <c r="A75" s="17" t="s">
        <v>122</v>
      </c>
      <c r="B75" s="20">
        <v>44867</v>
      </c>
      <c r="C75" s="19" t="s">
        <v>33</v>
      </c>
      <c r="D75" t="s">
        <v>67</v>
      </c>
      <c r="E75" t="s">
        <v>68</v>
      </c>
    </row>
    <row r="76" spans="1:5" x14ac:dyDescent="0.25">
      <c r="A76" s="19" t="s">
        <v>123</v>
      </c>
      <c r="B76" s="20">
        <v>44867</v>
      </c>
      <c r="C76" s="19" t="s">
        <v>33</v>
      </c>
      <c r="D76" t="s">
        <v>34</v>
      </c>
      <c r="E76" t="s">
        <v>35</v>
      </c>
    </row>
    <row r="77" spans="1:5" x14ac:dyDescent="0.25">
      <c r="A77" s="17" t="s">
        <v>124</v>
      </c>
      <c r="B77" s="20">
        <v>44867</v>
      </c>
      <c r="C77" s="19" t="s">
        <v>33</v>
      </c>
      <c r="D77" t="s">
        <v>34</v>
      </c>
      <c r="E77" t="s">
        <v>35</v>
      </c>
    </row>
    <row r="78" spans="1:5" x14ac:dyDescent="0.25">
      <c r="A78" s="17" t="s">
        <v>125</v>
      </c>
      <c r="B78" s="20">
        <v>44867</v>
      </c>
      <c r="C78" s="19" t="s">
        <v>33</v>
      </c>
      <c r="D78" t="s">
        <v>34</v>
      </c>
      <c r="E78" t="s">
        <v>47</v>
      </c>
    </row>
    <row r="79" spans="1:5" x14ac:dyDescent="0.25">
      <c r="A79" s="17" t="s">
        <v>126</v>
      </c>
      <c r="B79" s="20">
        <v>44867</v>
      </c>
      <c r="C79" s="19" t="s">
        <v>33</v>
      </c>
      <c r="D79" t="s">
        <v>67</v>
      </c>
      <c r="E79" t="s">
        <v>68</v>
      </c>
    </row>
    <row r="80" spans="1:5" x14ac:dyDescent="0.25">
      <c r="A80" s="17" t="s">
        <v>127</v>
      </c>
      <c r="B80" s="20">
        <v>44867</v>
      </c>
      <c r="C80" s="19" t="s">
        <v>33</v>
      </c>
      <c r="D80" t="s">
        <v>34</v>
      </c>
      <c r="E80" t="s">
        <v>35</v>
      </c>
    </row>
    <row r="81" spans="1:5" x14ac:dyDescent="0.25">
      <c r="A81" s="17" t="s">
        <v>128</v>
      </c>
      <c r="B81" s="20">
        <v>44867</v>
      </c>
      <c r="C81" s="19" t="s">
        <v>33</v>
      </c>
      <c r="D81" t="s">
        <v>34</v>
      </c>
      <c r="E81" t="s">
        <v>35</v>
      </c>
    </row>
    <row r="82" spans="1:5" x14ac:dyDescent="0.25">
      <c r="A82" s="17" t="s">
        <v>129</v>
      </c>
      <c r="B82" s="20">
        <v>44867</v>
      </c>
      <c r="C82" s="19" t="s">
        <v>33</v>
      </c>
      <c r="D82" t="s">
        <v>34</v>
      </c>
      <c r="E82" t="s">
        <v>39</v>
      </c>
    </row>
    <row r="83" spans="1:5" x14ac:dyDescent="0.25">
      <c r="A83" s="17" t="s">
        <v>130</v>
      </c>
      <c r="B83" s="20">
        <v>44867</v>
      </c>
      <c r="C83" s="19" t="s">
        <v>33</v>
      </c>
      <c r="D83" t="s">
        <v>34</v>
      </c>
      <c r="E83" t="s">
        <v>70</v>
      </c>
    </row>
    <row r="84" spans="1:5" x14ac:dyDescent="0.25">
      <c r="A84" s="17" t="s">
        <v>131</v>
      </c>
      <c r="B84" s="20">
        <v>44867</v>
      </c>
      <c r="C84" s="19" t="s">
        <v>33</v>
      </c>
      <c r="D84" t="s">
        <v>34</v>
      </c>
      <c r="E84" t="s">
        <v>35</v>
      </c>
    </row>
    <row r="85" spans="1:5" x14ac:dyDescent="0.25">
      <c r="A85" s="17" t="s">
        <v>132</v>
      </c>
      <c r="B85" s="18">
        <v>44868</v>
      </c>
      <c r="C85" s="19" t="s">
        <v>33</v>
      </c>
      <c r="D85" t="s">
        <v>34</v>
      </c>
      <c r="E85" t="s">
        <v>35</v>
      </c>
    </row>
    <row r="86" spans="1:5" x14ac:dyDescent="0.25">
      <c r="A86" s="17" t="s">
        <v>133</v>
      </c>
      <c r="B86" s="18">
        <v>44868</v>
      </c>
      <c r="C86" s="19" t="s">
        <v>33</v>
      </c>
      <c r="D86" t="s">
        <v>34</v>
      </c>
      <c r="E86" t="s">
        <v>35</v>
      </c>
    </row>
    <row r="87" spans="1:5" x14ac:dyDescent="0.25">
      <c r="A87" s="17" t="s">
        <v>134</v>
      </c>
      <c r="B87" s="18">
        <v>44868</v>
      </c>
      <c r="C87" s="19" t="s">
        <v>33</v>
      </c>
      <c r="D87" t="s">
        <v>34</v>
      </c>
      <c r="E87" t="s">
        <v>35</v>
      </c>
    </row>
    <row r="88" spans="1:5" x14ac:dyDescent="0.25">
      <c r="A88" s="17" t="s">
        <v>36</v>
      </c>
      <c r="B88" s="18">
        <v>44868</v>
      </c>
      <c r="C88" s="19" t="s">
        <v>33</v>
      </c>
      <c r="D88" t="s">
        <v>37</v>
      </c>
      <c r="E88" t="s">
        <v>35</v>
      </c>
    </row>
    <row r="89" spans="1:5" x14ac:dyDescent="0.25">
      <c r="A89" s="17" t="s">
        <v>41</v>
      </c>
      <c r="B89" s="18">
        <v>44868</v>
      </c>
      <c r="C89" s="19" t="s">
        <v>33</v>
      </c>
      <c r="D89" t="s">
        <v>37</v>
      </c>
      <c r="E89" t="s">
        <v>35</v>
      </c>
    </row>
    <row r="90" spans="1:5" x14ac:dyDescent="0.25">
      <c r="A90" s="17" t="s">
        <v>125</v>
      </c>
      <c r="B90" s="18">
        <v>44868</v>
      </c>
      <c r="C90" s="19" t="s">
        <v>33</v>
      </c>
      <c r="D90" t="s">
        <v>34</v>
      </c>
      <c r="E90" t="s">
        <v>47</v>
      </c>
    </row>
    <row r="91" spans="1:5" x14ac:dyDescent="0.25">
      <c r="A91" s="17" t="s">
        <v>42</v>
      </c>
      <c r="B91" s="18">
        <v>44868</v>
      </c>
      <c r="C91" s="19" t="s">
        <v>33</v>
      </c>
      <c r="D91" t="s">
        <v>37</v>
      </c>
      <c r="E91" t="s">
        <v>35</v>
      </c>
    </row>
    <row r="92" spans="1:5" x14ac:dyDescent="0.25">
      <c r="A92" s="17" t="s">
        <v>72</v>
      </c>
      <c r="B92" s="18">
        <v>44868</v>
      </c>
      <c r="C92" s="19" t="s">
        <v>33</v>
      </c>
      <c r="D92" t="s">
        <v>34</v>
      </c>
      <c r="E92" t="s">
        <v>45</v>
      </c>
    </row>
    <row r="93" spans="1:5" x14ac:dyDescent="0.25">
      <c r="A93" s="17" t="s">
        <v>56</v>
      </c>
      <c r="B93" s="18">
        <v>44868</v>
      </c>
      <c r="C93" s="19" t="s">
        <v>33</v>
      </c>
      <c r="D93" t="s">
        <v>37</v>
      </c>
      <c r="E93" t="s">
        <v>57</v>
      </c>
    </row>
    <row r="94" spans="1:5" x14ac:dyDescent="0.25">
      <c r="A94" s="17" t="s">
        <v>135</v>
      </c>
      <c r="B94" s="18">
        <v>44868</v>
      </c>
      <c r="C94" s="19" t="s">
        <v>33</v>
      </c>
      <c r="D94" t="s">
        <v>34</v>
      </c>
      <c r="E94" t="s">
        <v>35</v>
      </c>
    </row>
    <row r="95" spans="1:5" x14ac:dyDescent="0.25">
      <c r="A95" s="17" t="s">
        <v>46</v>
      </c>
      <c r="B95" s="18">
        <v>44868</v>
      </c>
      <c r="C95" s="19" t="s">
        <v>33</v>
      </c>
      <c r="D95" t="s">
        <v>34</v>
      </c>
      <c r="E95" t="s">
        <v>47</v>
      </c>
    </row>
    <row r="96" spans="1:5" x14ac:dyDescent="0.25">
      <c r="A96" s="17" t="s">
        <v>51</v>
      </c>
      <c r="B96" s="18">
        <v>44868</v>
      </c>
      <c r="C96" s="19" t="s">
        <v>33</v>
      </c>
      <c r="D96" t="s">
        <v>34</v>
      </c>
      <c r="E96" t="s">
        <v>35</v>
      </c>
    </row>
    <row r="97" spans="1:5" x14ac:dyDescent="0.25">
      <c r="A97" s="17" t="s">
        <v>118</v>
      </c>
      <c r="B97" s="18">
        <v>44868</v>
      </c>
      <c r="C97" s="19" t="s">
        <v>33</v>
      </c>
      <c r="D97" t="s">
        <v>34</v>
      </c>
      <c r="E97" t="s">
        <v>35</v>
      </c>
    </row>
    <row r="98" spans="1:5" x14ac:dyDescent="0.25">
      <c r="A98" s="17" t="s">
        <v>73</v>
      </c>
      <c r="B98" s="18">
        <v>44868</v>
      </c>
      <c r="C98" s="19" t="s">
        <v>33</v>
      </c>
      <c r="D98" t="s">
        <v>34</v>
      </c>
      <c r="E98" t="s">
        <v>35</v>
      </c>
    </row>
    <row r="99" spans="1:5" x14ac:dyDescent="0.25">
      <c r="A99" s="17" t="s">
        <v>136</v>
      </c>
      <c r="B99" s="18">
        <v>44868</v>
      </c>
      <c r="C99" s="19" t="s">
        <v>33</v>
      </c>
      <c r="D99" t="s">
        <v>34</v>
      </c>
      <c r="E99" t="s">
        <v>47</v>
      </c>
    </row>
    <row r="100" spans="1:5" x14ac:dyDescent="0.25">
      <c r="A100" s="17" t="s">
        <v>137</v>
      </c>
      <c r="B100" s="18">
        <v>44868</v>
      </c>
      <c r="C100" s="19" t="s">
        <v>33</v>
      </c>
      <c r="D100" t="s">
        <v>34</v>
      </c>
      <c r="E100" t="s">
        <v>138</v>
      </c>
    </row>
    <row r="101" spans="1:5" x14ac:dyDescent="0.25">
      <c r="A101" s="17" t="s">
        <v>61</v>
      </c>
      <c r="B101" s="18">
        <v>44868</v>
      </c>
      <c r="C101" s="19" t="s">
        <v>33</v>
      </c>
      <c r="D101" t="s">
        <v>34</v>
      </c>
      <c r="E101" t="s">
        <v>35</v>
      </c>
    </row>
    <row r="102" spans="1:5" x14ac:dyDescent="0.25">
      <c r="A102" s="17" t="s">
        <v>48</v>
      </c>
      <c r="B102" s="18">
        <v>44868</v>
      </c>
      <c r="C102" s="19" t="s">
        <v>33</v>
      </c>
      <c r="D102" t="s">
        <v>49</v>
      </c>
      <c r="E102" t="s">
        <v>50</v>
      </c>
    </row>
    <row r="103" spans="1:5" x14ac:dyDescent="0.25">
      <c r="A103" s="17" t="s">
        <v>139</v>
      </c>
      <c r="B103" s="18">
        <v>44868</v>
      </c>
      <c r="C103" s="19" t="s">
        <v>33</v>
      </c>
      <c r="D103" t="s">
        <v>67</v>
      </c>
      <c r="E103" t="s">
        <v>68</v>
      </c>
    </row>
    <row r="104" spans="1:5" x14ac:dyDescent="0.25">
      <c r="A104" s="17" t="s">
        <v>66</v>
      </c>
      <c r="B104" s="18">
        <v>44868</v>
      </c>
      <c r="C104" s="19" t="s">
        <v>33</v>
      </c>
      <c r="D104" t="s">
        <v>67</v>
      </c>
      <c r="E104" t="s">
        <v>68</v>
      </c>
    </row>
    <row r="105" spans="1:5" x14ac:dyDescent="0.25">
      <c r="A105" s="17" t="s">
        <v>140</v>
      </c>
      <c r="B105" s="18">
        <v>44868</v>
      </c>
      <c r="C105" s="19" t="s">
        <v>33</v>
      </c>
      <c r="D105" t="s">
        <v>67</v>
      </c>
      <c r="E105" t="s">
        <v>68</v>
      </c>
    </row>
    <row r="106" spans="1:5" x14ac:dyDescent="0.25">
      <c r="A106" s="17" t="s">
        <v>141</v>
      </c>
      <c r="B106" s="18">
        <v>44868</v>
      </c>
      <c r="C106" s="19" t="s">
        <v>33</v>
      </c>
      <c r="D106" t="s">
        <v>34</v>
      </c>
      <c r="E106" t="s">
        <v>35</v>
      </c>
    </row>
    <row r="107" spans="1:5" x14ac:dyDescent="0.25">
      <c r="A107" s="17" t="s">
        <v>32</v>
      </c>
      <c r="B107" s="18">
        <v>44868</v>
      </c>
      <c r="C107" s="19" t="s">
        <v>33</v>
      </c>
      <c r="D107" t="s">
        <v>34</v>
      </c>
      <c r="E107" t="s">
        <v>35</v>
      </c>
    </row>
    <row r="108" spans="1:5" x14ac:dyDescent="0.25">
      <c r="A108" s="17" t="s">
        <v>77</v>
      </c>
      <c r="B108" s="18">
        <v>44868</v>
      </c>
      <c r="C108" s="19" t="s">
        <v>33</v>
      </c>
      <c r="D108" t="s">
        <v>67</v>
      </c>
      <c r="E108" t="s">
        <v>68</v>
      </c>
    </row>
    <row r="109" spans="1:5" x14ac:dyDescent="0.25">
      <c r="A109" s="19" t="s">
        <v>142</v>
      </c>
      <c r="B109" s="18">
        <v>44868</v>
      </c>
      <c r="C109" s="19" t="s">
        <v>33</v>
      </c>
      <c r="D109" t="s">
        <v>34</v>
      </c>
      <c r="E109" t="s">
        <v>35</v>
      </c>
    </row>
    <row r="110" spans="1:5" x14ac:dyDescent="0.25">
      <c r="A110" s="19" t="s">
        <v>79</v>
      </c>
      <c r="B110" s="18">
        <v>44868</v>
      </c>
      <c r="C110" s="19" t="s">
        <v>33</v>
      </c>
      <c r="D110" t="s">
        <v>67</v>
      </c>
      <c r="E110" t="s">
        <v>68</v>
      </c>
    </row>
    <row r="111" spans="1:5" x14ac:dyDescent="0.25">
      <c r="A111" s="19" t="s">
        <v>143</v>
      </c>
      <c r="B111" s="18">
        <v>44868</v>
      </c>
      <c r="C111" s="19" t="s">
        <v>33</v>
      </c>
      <c r="D111" t="s">
        <v>34</v>
      </c>
      <c r="E111" t="s">
        <v>47</v>
      </c>
    </row>
    <row r="112" spans="1:5" x14ac:dyDescent="0.25">
      <c r="A112" s="19" t="s">
        <v>80</v>
      </c>
      <c r="B112" s="18">
        <v>44868</v>
      </c>
      <c r="C112" s="19" t="s">
        <v>33</v>
      </c>
      <c r="D112" t="s">
        <v>67</v>
      </c>
      <c r="E112" t="s">
        <v>68</v>
      </c>
    </row>
    <row r="113" spans="1:5" x14ac:dyDescent="0.25">
      <c r="A113" s="17" t="s">
        <v>144</v>
      </c>
      <c r="B113" s="18">
        <v>44868</v>
      </c>
      <c r="C113" s="19" t="s">
        <v>33</v>
      </c>
      <c r="D113" t="s">
        <v>34</v>
      </c>
      <c r="E113" t="s">
        <v>47</v>
      </c>
    </row>
    <row r="114" spans="1:5" x14ac:dyDescent="0.25">
      <c r="A114" s="17" t="s">
        <v>145</v>
      </c>
      <c r="B114" s="18">
        <v>44868</v>
      </c>
      <c r="C114" s="19" t="s">
        <v>33</v>
      </c>
      <c r="D114" t="s">
        <v>34</v>
      </c>
      <c r="E114" t="s">
        <v>35</v>
      </c>
    </row>
    <row r="115" spans="1:5" x14ac:dyDescent="0.25">
      <c r="A115" s="17" t="s">
        <v>146</v>
      </c>
      <c r="B115" s="18">
        <v>44868</v>
      </c>
      <c r="C115" s="19" t="s">
        <v>33</v>
      </c>
      <c r="D115" t="s">
        <v>49</v>
      </c>
      <c r="E115" t="s">
        <v>50</v>
      </c>
    </row>
    <row r="116" spans="1:5" x14ac:dyDescent="0.25">
      <c r="A116" s="17" t="s">
        <v>108</v>
      </c>
      <c r="B116" s="18">
        <v>44868</v>
      </c>
      <c r="C116" s="19" t="s">
        <v>33</v>
      </c>
      <c r="D116" t="s">
        <v>34</v>
      </c>
      <c r="E116" t="s">
        <v>39</v>
      </c>
    </row>
    <row r="117" spans="1:5" x14ac:dyDescent="0.25">
      <c r="A117" s="19" t="s">
        <v>85</v>
      </c>
      <c r="B117" s="18">
        <v>44868</v>
      </c>
      <c r="C117" s="19" t="s">
        <v>33</v>
      </c>
      <c r="D117" t="s">
        <v>34</v>
      </c>
      <c r="E117" t="s">
        <v>70</v>
      </c>
    </row>
    <row r="118" spans="1:5" x14ac:dyDescent="0.25">
      <c r="A118" s="19" t="s">
        <v>147</v>
      </c>
      <c r="B118" s="18">
        <v>44868</v>
      </c>
      <c r="C118" s="19" t="s">
        <v>33</v>
      </c>
      <c r="D118" t="s">
        <v>49</v>
      </c>
      <c r="E118" t="s">
        <v>50</v>
      </c>
    </row>
    <row r="119" spans="1:5" x14ac:dyDescent="0.25">
      <c r="A119" s="17" t="s">
        <v>62</v>
      </c>
      <c r="B119" s="18">
        <v>44868</v>
      </c>
      <c r="C119" s="19" t="s">
        <v>33</v>
      </c>
      <c r="D119" t="s">
        <v>34</v>
      </c>
      <c r="E119" t="s">
        <v>35</v>
      </c>
    </row>
    <row r="120" spans="1:5" x14ac:dyDescent="0.25">
      <c r="A120" s="17" t="s">
        <v>105</v>
      </c>
      <c r="B120" s="18">
        <v>44868</v>
      </c>
      <c r="C120" s="19" t="s">
        <v>33</v>
      </c>
      <c r="D120" t="s">
        <v>37</v>
      </c>
      <c r="E120" t="s">
        <v>106</v>
      </c>
    </row>
    <row r="121" spans="1:5" x14ac:dyDescent="0.25">
      <c r="A121" s="19" t="s">
        <v>117</v>
      </c>
      <c r="B121" s="18">
        <v>44868</v>
      </c>
      <c r="C121" s="19" t="s">
        <v>33</v>
      </c>
      <c r="D121" t="s">
        <v>34</v>
      </c>
      <c r="E121" t="s">
        <v>39</v>
      </c>
    </row>
    <row r="122" spans="1:5" x14ac:dyDescent="0.25">
      <c r="A122" s="19" t="s">
        <v>101</v>
      </c>
      <c r="B122" s="18">
        <v>44868</v>
      </c>
      <c r="C122" s="19" t="s">
        <v>33</v>
      </c>
      <c r="D122" t="s">
        <v>34</v>
      </c>
      <c r="E122" t="s">
        <v>35</v>
      </c>
    </row>
    <row r="123" spans="1:5" x14ac:dyDescent="0.25">
      <c r="A123" s="17" t="s">
        <v>148</v>
      </c>
      <c r="B123" s="18">
        <v>44868</v>
      </c>
      <c r="C123" s="19" t="s">
        <v>33</v>
      </c>
      <c r="D123" t="s">
        <v>67</v>
      </c>
      <c r="E123" t="s">
        <v>68</v>
      </c>
    </row>
    <row r="124" spans="1:5" x14ac:dyDescent="0.25">
      <c r="A124" s="17" t="s">
        <v>149</v>
      </c>
      <c r="B124" s="18">
        <v>44868</v>
      </c>
      <c r="C124" s="19" t="s">
        <v>33</v>
      </c>
      <c r="D124" t="s">
        <v>67</v>
      </c>
      <c r="E124" t="s">
        <v>68</v>
      </c>
    </row>
    <row r="125" spans="1:5" x14ac:dyDescent="0.25">
      <c r="A125" s="17" t="s">
        <v>84</v>
      </c>
      <c r="B125" s="18">
        <v>44868</v>
      </c>
      <c r="C125" s="19" t="s">
        <v>33</v>
      </c>
      <c r="D125" t="s">
        <v>34</v>
      </c>
      <c r="E125" t="s">
        <v>70</v>
      </c>
    </row>
    <row r="126" spans="1:5" x14ac:dyDescent="0.25">
      <c r="A126" s="19" t="s">
        <v>60</v>
      </c>
      <c r="B126" s="18">
        <v>44868</v>
      </c>
      <c r="C126" s="19" t="s">
        <v>33</v>
      </c>
      <c r="D126" t="s">
        <v>34</v>
      </c>
      <c r="E126" t="s">
        <v>35</v>
      </c>
    </row>
    <row r="127" spans="1:5" x14ac:dyDescent="0.25">
      <c r="A127" s="17" t="s">
        <v>112</v>
      </c>
      <c r="B127" s="18">
        <v>44868</v>
      </c>
      <c r="C127" s="19" t="s">
        <v>33</v>
      </c>
      <c r="D127" t="s">
        <v>34</v>
      </c>
      <c r="E127" t="s">
        <v>39</v>
      </c>
    </row>
    <row r="128" spans="1:5" x14ac:dyDescent="0.25">
      <c r="A128" s="17" t="s">
        <v>75</v>
      </c>
      <c r="B128" s="18">
        <v>44868</v>
      </c>
      <c r="C128" s="19" t="s">
        <v>33</v>
      </c>
      <c r="D128" t="s">
        <v>67</v>
      </c>
      <c r="E128" t="s">
        <v>68</v>
      </c>
    </row>
    <row r="129" spans="1:5" x14ac:dyDescent="0.25">
      <c r="A129" s="17" t="s">
        <v>78</v>
      </c>
      <c r="B129" s="18">
        <v>44868</v>
      </c>
      <c r="C129" s="19" t="s">
        <v>33</v>
      </c>
      <c r="D129" t="s">
        <v>67</v>
      </c>
      <c r="E129" t="s">
        <v>68</v>
      </c>
    </row>
    <row r="130" spans="1:5" x14ac:dyDescent="0.25">
      <c r="A130" s="17" t="s">
        <v>96</v>
      </c>
      <c r="B130" s="18">
        <v>44868</v>
      </c>
      <c r="C130" s="19" t="s">
        <v>33</v>
      </c>
      <c r="D130" t="s">
        <v>34</v>
      </c>
      <c r="E130" t="s">
        <v>35</v>
      </c>
    </row>
    <row r="131" spans="1:5" x14ac:dyDescent="0.25">
      <c r="A131" s="17" t="s">
        <v>150</v>
      </c>
      <c r="B131" s="18">
        <v>44868</v>
      </c>
      <c r="C131" s="19" t="s">
        <v>33</v>
      </c>
      <c r="D131" t="s">
        <v>34</v>
      </c>
      <c r="E131" t="s">
        <v>151</v>
      </c>
    </row>
    <row r="132" spans="1:5" x14ac:dyDescent="0.25">
      <c r="A132" s="17" t="s">
        <v>152</v>
      </c>
      <c r="B132" s="18">
        <v>44868</v>
      </c>
      <c r="C132" s="19" t="s">
        <v>33</v>
      </c>
      <c r="D132" t="s">
        <v>34</v>
      </c>
      <c r="E132" t="s">
        <v>70</v>
      </c>
    </row>
    <row r="133" spans="1:5" x14ac:dyDescent="0.25">
      <c r="A133" s="17" t="s">
        <v>123</v>
      </c>
      <c r="B133" s="18">
        <v>44868</v>
      </c>
      <c r="C133" s="19" t="s">
        <v>33</v>
      </c>
      <c r="D133" t="s">
        <v>34</v>
      </c>
      <c r="E133" t="s">
        <v>35</v>
      </c>
    </row>
    <row r="134" spans="1:5" x14ac:dyDescent="0.25">
      <c r="A134" s="17" t="s">
        <v>153</v>
      </c>
      <c r="B134" s="18">
        <v>44868</v>
      </c>
      <c r="C134" s="19" t="s">
        <v>33</v>
      </c>
      <c r="D134" t="s">
        <v>34</v>
      </c>
      <c r="E134" t="s">
        <v>39</v>
      </c>
    </row>
    <row r="135" spans="1:5" x14ac:dyDescent="0.25">
      <c r="A135" s="17" t="s">
        <v>110</v>
      </c>
      <c r="B135" s="18">
        <v>44868</v>
      </c>
      <c r="C135" s="19" t="s">
        <v>33</v>
      </c>
      <c r="D135" t="s">
        <v>34</v>
      </c>
      <c r="E135" t="s">
        <v>35</v>
      </c>
    </row>
    <row r="136" spans="1:5" x14ac:dyDescent="0.25">
      <c r="A136" s="17" t="s">
        <v>154</v>
      </c>
      <c r="B136" s="18">
        <v>44868</v>
      </c>
      <c r="C136" s="19" t="s">
        <v>33</v>
      </c>
      <c r="D136" t="s">
        <v>37</v>
      </c>
      <c r="E136" t="s">
        <v>57</v>
      </c>
    </row>
    <row r="137" spans="1:5" x14ac:dyDescent="0.25">
      <c r="A137" s="17" t="s">
        <v>155</v>
      </c>
      <c r="B137" s="18">
        <v>44868</v>
      </c>
      <c r="C137" s="19" t="s">
        <v>33</v>
      </c>
      <c r="D137" t="s">
        <v>34</v>
      </c>
      <c r="E137" t="s">
        <v>35</v>
      </c>
    </row>
    <row r="138" spans="1:5" x14ac:dyDescent="0.25">
      <c r="A138" s="17" t="s">
        <v>113</v>
      </c>
      <c r="B138" s="18">
        <v>44868</v>
      </c>
      <c r="C138" s="19" t="s">
        <v>33</v>
      </c>
      <c r="D138" t="s">
        <v>34</v>
      </c>
      <c r="E138" t="s">
        <v>39</v>
      </c>
    </row>
    <row r="139" spans="1:5" x14ac:dyDescent="0.25">
      <c r="A139" s="17" t="s">
        <v>109</v>
      </c>
      <c r="B139" s="18">
        <v>44868</v>
      </c>
      <c r="C139" s="19" t="s">
        <v>33</v>
      </c>
      <c r="D139" t="s">
        <v>34</v>
      </c>
      <c r="E139" t="s">
        <v>70</v>
      </c>
    </row>
    <row r="140" spans="1:5" x14ac:dyDescent="0.25">
      <c r="A140" s="17" t="s">
        <v>116</v>
      </c>
      <c r="B140" s="18">
        <v>44868</v>
      </c>
      <c r="C140" s="19" t="s">
        <v>33</v>
      </c>
      <c r="D140" t="s">
        <v>34</v>
      </c>
      <c r="E140" t="s">
        <v>39</v>
      </c>
    </row>
    <row r="141" spans="1:5" x14ac:dyDescent="0.25">
      <c r="A141" s="17" t="s">
        <v>156</v>
      </c>
      <c r="B141" s="18">
        <v>44868</v>
      </c>
      <c r="C141" s="19" t="s">
        <v>33</v>
      </c>
      <c r="D141" t="s">
        <v>34</v>
      </c>
      <c r="E141" t="s">
        <v>70</v>
      </c>
    </row>
    <row r="142" spans="1:5" x14ac:dyDescent="0.25">
      <c r="A142" s="17" t="s">
        <v>130</v>
      </c>
      <c r="B142" s="18">
        <v>44868</v>
      </c>
      <c r="C142" s="19" t="s">
        <v>33</v>
      </c>
      <c r="D142" t="s">
        <v>34</v>
      </c>
      <c r="E142" t="s">
        <v>70</v>
      </c>
    </row>
    <row r="143" spans="1:5" x14ac:dyDescent="0.25">
      <c r="A143" s="17" t="s">
        <v>157</v>
      </c>
      <c r="B143" s="18">
        <v>44868</v>
      </c>
      <c r="C143" s="19" t="s">
        <v>33</v>
      </c>
      <c r="D143" t="s">
        <v>49</v>
      </c>
      <c r="E143" t="s">
        <v>158</v>
      </c>
    </row>
    <row r="144" spans="1:5" x14ac:dyDescent="0.25">
      <c r="A144" s="17" t="s">
        <v>69</v>
      </c>
      <c r="B144" s="18">
        <v>44868</v>
      </c>
      <c r="C144" s="19" t="s">
        <v>33</v>
      </c>
      <c r="D144" t="s">
        <v>34</v>
      </c>
      <c r="E144" t="s">
        <v>70</v>
      </c>
    </row>
    <row r="145" spans="1:5" x14ac:dyDescent="0.25">
      <c r="A145" s="17" t="s">
        <v>159</v>
      </c>
      <c r="B145" s="18">
        <v>44868</v>
      </c>
      <c r="C145" s="19" t="s">
        <v>33</v>
      </c>
      <c r="D145" t="s">
        <v>49</v>
      </c>
      <c r="E145" t="s">
        <v>158</v>
      </c>
    </row>
    <row r="146" spans="1:5" x14ac:dyDescent="0.25">
      <c r="A146" s="17" t="s">
        <v>160</v>
      </c>
      <c r="B146" s="18">
        <v>44868</v>
      </c>
      <c r="C146" s="19" t="s">
        <v>33</v>
      </c>
      <c r="D146" t="s">
        <v>49</v>
      </c>
      <c r="E146" t="s">
        <v>158</v>
      </c>
    </row>
    <row r="147" spans="1:5" x14ac:dyDescent="0.25">
      <c r="A147" s="17" t="s">
        <v>161</v>
      </c>
      <c r="B147" s="18">
        <v>44868</v>
      </c>
      <c r="C147" s="19" t="s">
        <v>33</v>
      </c>
      <c r="D147" t="s">
        <v>49</v>
      </c>
      <c r="E147" t="s">
        <v>158</v>
      </c>
    </row>
    <row r="148" spans="1:5" x14ac:dyDescent="0.25">
      <c r="A148" s="17" t="s">
        <v>162</v>
      </c>
      <c r="B148" s="18">
        <v>44868</v>
      </c>
      <c r="C148" s="19" t="s">
        <v>33</v>
      </c>
      <c r="D148" t="s">
        <v>49</v>
      </c>
      <c r="E148" t="s">
        <v>158</v>
      </c>
    </row>
    <row r="149" spans="1:5" x14ac:dyDescent="0.25">
      <c r="A149" s="17" t="s">
        <v>163</v>
      </c>
      <c r="B149" s="18">
        <v>44868</v>
      </c>
      <c r="C149" s="19" t="s">
        <v>33</v>
      </c>
      <c r="D149" t="s">
        <v>34</v>
      </c>
      <c r="E149" t="s">
        <v>35</v>
      </c>
    </row>
    <row r="150" spans="1:5" x14ac:dyDescent="0.25">
      <c r="A150" s="17" t="s">
        <v>90</v>
      </c>
      <c r="B150" s="18">
        <v>44868</v>
      </c>
      <c r="C150" s="19" t="s">
        <v>33</v>
      </c>
      <c r="D150" t="s">
        <v>34</v>
      </c>
      <c r="E150" t="s">
        <v>39</v>
      </c>
    </row>
    <row r="151" spans="1:5" x14ac:dyDescent="0.25">
      <c r="A151" s="17" t="s">
        <v>164</v>
      </c>
      <c r="B151" s="18">
        <v>44868</v>
      </c>
      <c r="C151" s="19" t="s">
        <v>33</v>
      </c>
      <c r="D151" t="s">
        <v>34</v>
      </c>
      <c r="E151" t="s">
        <v>103</v>
      </c>
    </row>
    <row r="152" spans="1:5" x14ac:dyDescent="0.25">
      <c r="A152" s="17" t="s">
        <v>124</v>
      </c>
      <c r="B152" s="18">
        <v>44868</v>
      </c>
      <c r="C152" s="19" t="s">
        <v>33</v>
      </c>
      <c r="D152" t="s">
        <v>34</v>
      </c>
      <c r="E152" t="s">
        <v>35</v>
      </c>
    </row>
    <row r="153" spans="1:5" x14ac:dyDescent="0.25">
      <c r="A153" s="17" t="s">
        <v>165</v>
      </c>
      <c r="B153" s="18">
        <v>44868</v>
      </c>
      <c r="C153" s="19" t="s">
        <v>33</v>
      </c>
      <c r="D153" t="s">
        <v>34</v>
      </c>
      <c r="E153" t="s">
        <v>39</v>
      </c>
    </row>
    <row r="154" spans="1:5" x14ac:dyDescent="0.25">
      <c r="A154" s="17" t="s">
        <v>166</v>
      </c>
      <c r="B154" s="18">
        <v>44868</v>
      </c>
      <c r="C154" s="19" t="s">
        <v>33</v>
      </c>
      <c r="D154" t="s">
        <v>34</v>
      </c>
      <c r="E154" t="s">
        <v>57</v>
      </c>
    </row>
    <row r="155" spans="1:5" x14ac:dyDescent="0.25">
      <c r="A155" s="17" t="s">
        <v>167</v>
      </c>
      <c r="B155" s="18">
        <v>44868</v>
      </c>
      <c r="C155" s="19" t="s">
        <v>33</v>
      </c>
      <c r="D155" t="s">
        <v>34</v>
      </c>
      <c r="E155" t="s">
        <v>57</v>
      </c>
    </row>
    <row r="156" spans="1:5" x14ac:dyDescent="0.25">
      <c r="A156" s="17" t="s">
        <v>58</v>
      </c>
      <c r="B156" s="18">
        <v>44868</v>
      </c>
      <c r="C156" s="19" t="s">
        <v>33</v>
      </c>
      <c r="D156" t="s">
        <v>34</v>
      </c>
      <c r="E156" t="s">
        <v>39</v>
      </c>
    </row>
    <row r="157" spans="1:5" x14ac:dyDescent="0.25">
      <c r="A157" s="17" t="s">
        <v>168</v>
      </c>
      <c r="B157" s="18">
        <v>44868</v>
      </c>
      <c r="C157" s="19" t="s">
        <v>33</v>
      </c>
      <c r="D157" t="s">
        <v>67</v>
      </c>
      <c r="E157" t="s">
        <v>68</v>
      </c>
    </row>
    <row r="158" spans="1:5" x14ac:dyDescent="0.25">
      <c r="A158" s="17" t="s">
        <v>169</v>
      </c>
      <c r="B158" s="18">
        <v>44868</v>
      </c>
      <c r="C158" s="19" t="s">
        <v>33</v>
      </c>
      <c r="D158" t="s">
        <v>37</v>
      </c>
      <c r="E158" t="s">
        <v>106</v>
      </c>
    </row>
    <row r="159" spans="1:5" x14ac:dyDescent="0.25">
      <c r="A159" s="17" t="s">
        <v>115</v>
      </c>
      <c r="B159" s="18">
        <v>44868</v>
      </c>
      <c r="C159" s="19" t="s">
        <v>33</v>
      </c>
      <c r="D159" t="s">
        <v>34</v>
      </c>
      <c r="E159" t="s">
        <v>35</v>
      </c>
    </row>
    <row r="160" spans="1:5" x14ac:dyDescent="0.25">
      <c r="A160" s="17" t="s">
        <v>170</v>
      </c>
      <c r="B160" s="18">
        <v>44868</v>
      </c>
      <c r="C160" s="19" t="s">
        <v>33</v>
      </c>
      <c r="D160" t="s">
        <v>34</v>
      </c>
      <c r="E160" t="s">
        <v>151</v>
      </c>
    </row>
    <row r="161" spans="1:5" x14ac:dyDescent="0.25">
      <c r="A161" s="17" t="s">
        <v>171</v>
      </c>
      <c r="B161" s="18">
        <v>44868</v>
      </c>
      <c r="C161" s="19" t="s">
        <v>33</v>
      </c>
      <c r="D161" t="s">
        <v>34</v>
      </c>
      <c r="E161" t="s">
        <v>151</v>
      </c>
    </row>
    <row r="162" spans="1:5" x14ac:dyDescent="0.25">
      <c r="A162" s="17" t="s">
        <v>172</v>
      </c>
      <c r="B162" s="18">
        <v>44868</v>
      </c>
      <c r="C162" s="19" t="s">
        <v>33</v>
      </c>
      <c r="D162" t="s">
        <v>34</v>
      </c>
      <c r="E162" t="s">
        <v>103</v>
      </c>
    </row>
    <row r="163" spans="1:5" x14ac:dyDescent="0.25">
      <c r="A163" s="17" t="s">
        <v>102</v>
      </c>
      <c r="B163" s="18">
        <v>44868</v>
      </c>
      <c r="C163" s="19" t="s">
        <v>33</v>
      </c>
      <c r="D163" t="s">
        <v>34</v>
      </c>
      <c r="E163" t="s">
        <v>103</v>
      </c>
    </row>
    <row r="164" spans="1:5" x14ac:dyDescent="0.25">
      <c r="A164" s="17" t="s">
        <v>173</v>
      </c>
      <c r="B164" s="18">
        <v>44868</v>
      </c>
      <c r="C164" s="19" t="s">
        <v>33</v>
      </c>
      <c r="D164" t="s">
        <v>34</v>
      </c>
      <c r="E164" t="s">
        <v>39</v>
      </c>
    </row>
    <row r="165" spans="1:5" x14ac:dyDescent="0.25">
      <c r="A165" s="17" t="s">
        <v>174</v>
      </c>
      <c r="B165" s="18">
        <v>44868</v>
      </c>
      <c r="C165" s="19" t="s">
        <v>33</v>
      </c>
      <c r="D165" t="s">
        <v>34</v>
      </c>
      <c r="E165" t="s">
        <v>70</v>
      </c>
    </row>
    <row r="166" spans="1:5" x14ac:dyDescent="0.25">
      <c r="A166" s="17" t="s">
        <v>175</v>
      </c>
      <c r="B166" s="18">
        <v>44868</v>
      </c>
      <c r="C166" s="19" t="s">
        <v>33</v>
      </c>
      <c r="D166" t="s">
        <v>34</v>
      </c>
      <c r="E166" t="s">
        <v>39</v>
      </c>
    </row>
    <row r="167" spans="1:5" x14ac:dyDescent="0.25">
      <c r="A167" s="17" t="s">
        <v>176</v>
      </c>
      <c r="B167" s="18">
        <v>44868</v>
      </c>
      <c r="C167" s="19" t="s">
        <v>33</v>
      </c>
      <c r="D167" t="s">
        <v>34</v>
      </c>
      <c r="E167" t="s">
        <v>35</v>
      </c>
    </row>
    <row r="168" spans="1:5" x14ac:dyDescent="0.25">
      <c r="A168" s="17" t="s">
        <v>104</v>
      </c>
      <c r="B168" s="18">
        <v>44868</v>
      </c>
      <c r="C168" s="19" t="s">
        <v>33</v>
      </c>
      <c r="D168" t="s">
        <v>67</v>
      </c>
      <c r="E168" t="s">
        <v>68</v>
      </c>
    </row>
    <row r="169" spans="1:5" x14ac:dyDescent="0.25">
      <c r="A169" s="17" t="s">
        <v>177</v>
      </c>
      <c r="B169" s="18">
        <v>44868</v>
      </c>
      <c r="C169" s="19" t="s">
        <v>33</v>
      </c>
      <c r="D169" t="s">
        <v>67</v>
      </c>
      <c r="E169" t="s">
        <v>68</v>
      </c>
    </row>
    <row r="170" spans="1:5" x14ac:dyDescent="0.25">
      <c r="A170" s="17" t="s">
        <v>178</v>
      </c>
      <c r="B170" s="18">
        <v>44868</v>
      </c>
      <c r="C170" s="19" t="s">
        <v>33</v>
      </c>
      <c r="D170" t="s">
        <v>67</v>
      </c>
      <c r="E170" t="s">
        <v>68</v>
      </c>
    </row>
    <row r="171" spans="1:5" x14ac:dyDescent="0.25">
      <c r="A171" s="17" t="s">
        <v>56</v>
      </c>
      <c r="B171" s="18">
        <v>44869</v>
      </c>
      <c r="C171" s="19" t="s">
        <v>33</v>
      </c>
      <c r="D171" t="s">
        <v>37</v>
      </c>
      <c r="E171" t="s">
        <v>57</v>
      </c>
    </row>
    <row r="172" spans="1:5" x14ac:dyDescent="0.25">
      <c r="A172" s="17" t="s">
        <v>179</v>
      </c>
      <c r="B172" s="18">
        <v>44869</v>
      </c>
      <c r="C172" s="19" t="s">
        <v>33</v>
      </c>
      <c r="D172" t="s">
        <v>37</v>
      </c>
      <c r="E172" t="s">
        <v>35</v>
      </c>
    </row>
    <row r="173" spans="1:5" x14ac:dyDescent="0.25">
      <c r="A173" s="17" t="s">
        <v>41</v>
      </c>
      <c r="B173" s="18">
        <v>44869</v>
      </c>
      <c r="C173" s="19" t="s">
        <v>33</v>
      </c>
      <c r="D173" t="s">
        <v>37</v>
      </c>
      <c r="E173" t="s">
        <v>35</v>
      </c>
    </row>
    <row r="174" spans="1:5" x14ac:dyDescent="0.25">
      <c r="A174" s="17" t="s">
        <v>180</v>
      </c>
      <c r="B174" s="18">
        <v>44869</v>
      </c>
      <c r="C174" s="19" t="s">
        <v>33</v>
      </c>
      <c r="D174" t="s">
        <v>37</v>
      </c>
      <c r="E174" t="s">
        <v>35</v>
      </c>
    </row>
    <row r="175" spans="1:5" x14ac:dyDescent="0.25">
      <c r="A175" s="17" t="s">
        <v>36</v>
      </c>
      <c r="B175" s="18">
        <v>44869</v>
      </c>
      <c r="C175" s="19" t="s">
        <v>33</v>
      </c>
      <c r="D175" t="s">
        <v>37</v>
      </c>
      <c r="E175" t="s">
        <v>35</v>
      </c>
    </row>
    <row r="176" spans="1:5" x14ac:dyDescent="0.25">
      <c r="A176" s="17" t="s">
        <v>44</v>
      </c>
      <c r="B176" s="18">
        <v>44869</v>
      </c>
      <c r="C176" s="19" t="s">
        <v>33</v>
      </c>
      <c r="D176" t="s">
        <v>34</v>
      </c>
      <c r="E176" t="s">
        <v>45</v>
      </c>
    </row>
    <row r="177" spans="1:5" x14ac:dyDescent="0.25">
      <c r="A177" s="17" t="s">
        <v>181</v>
      </c>
      <c r="B177" s="18">
        <v>44869</v>
      </c>
      <c r="C177" s="19" t="s">
        <v>33</v>
      </c>
      <c r="D177" t="s">
        <v>34</v>
      </c>
      <c r="E177" t="s">
        <v>35</v>
      </c>
    </row>
    <row r="178" spans="1:5" x14ac:dyDescent="0.25">
      <c r="A178" s="17" t="s">
        <v>132</v>
      </c>
      <c r="B178" s="18">
        <v>44869</v>
      </c>
      <c r="C178" s="19" t="s">
        <v>33</v>
      </c>
      <c r="D178" t="s">
        <v>34</v>
      </c>
      <c r="E178" t="s">
        <v>35</v>
      </c>
    </row>
    <row r="179" spans="1:5" x14ac:dyDescent="0.25">
      <c r="A179" s="17" t="s">
        <v>71</v>
      </c>
      <c r="B179" s="18">
        <v>44869</v>
      </c>
      <c r="C179" s="19" t="s">
        <v>33</v>
      </c>
      <c r="D179" t="s">
        <v>67</v>
      </c>
      <c r="E179" t="s">
        <v>68</v>
      </c>
    </row>
    <row r="180" spans="1:5" x14ac:dyDescent="0.25">
      <c r="A180" s="17" t="s">
        <v>133</v>
      </c>
      <c r="B180" s="18">
        <v>44869</v>
      </c>
      <c r="C180" s="19" t="s">
        <v>33</v>
      </c>
      <c r="D180" t="s">
        <v>34</v>
      </c>
      <c r="E180" t="s">
        <v>35</v>
      </c>
    </row>
    <row r="181" spans="1:5" x14ac:dyDescent="0.25">
      <c r="A181" s="17" t="s">
        <v>134</v>
      </c>
      <c r="B181" s="18">
        <v>44869</v>
      </c>
      <c r="C181" s="19" t="s">
        <v>33</v>
      </c>
      <c r="D181" t="s">
        <v>34</v>
      </c>
      <c r="E181" t="s">
        <v>35</v>
      </c>
    </row>
    <row r="182" spans="1:5" x14ac:dyDescent="0.25">
      <c r="A182" s="17" t="s">
        <v>182</v>
      </c>
      <c r="B182" s="18">
        <v>44869</v>
      </c>
      <c r="C182" s="19" t="s">
        <v>33</v>
      </c>
      <c r="D182" t="s">
        <v>37</v>
      </c>
      <c r="E182" t="s">
        <v>35</v>
      </c>
    </row>
    <row r="183" spans="1:5" x14ac:dyDescent="0.25">
      <c r="A183" s="17" t="s">
        <v>183</v>
      </c>
      <c r="B183" s="18">
        <v>44869</v>
      </c>
      <c r="C183" s="19" t="s">
        <v>33</v>
      </c>
      <c r="D183" t="s">
        <v>37</v>
      </c>
      <c r="E183" t="s">
        <v>35</v>
      </c>
    </row>
    <row r="184" spans="1:5" x14ac:dyDescent="0.25">
      <c r="A184" s="17" t="s">
        <v>107</v>
      </c>
      <c r="B184" s="18">
        <v>44869</v>
      </c>
      <c r="C184" s="19" t="s">
        <v>33</v>
      </c>
      <c r="D184" t="s">
        <v>34</v>
      </c>
      <c r="E184" t="s">
        <v>35</v>
      </c>
    </row>
    <row r="185" spans="1:5" x14ac:dyDescent="0.25">
      <c r="A185" s="17" t="s">
        <v>136</v>
      </c>
      <c r="B185" s="18">
        <v>44869</v>
      </c>
      <c r="C185" s="19" t="s">
        <v>33</v>
      </c>
      <c r="D185" t="s">
        <v>34</v>
      </c>
      <c r="E185" t="s">
        <v>47</v>
      </c>
    </row>
    <row r="186" spans="1:5" x14ac:dyDescent="0.25">
      <c r="A186" s="17" t="s">
        <v>184</v>
      </c>
      <c r="B186" s="18">
        <v>44869</v>
      </c>
      <c r="C186" s="19" t="s">
        <v>33</v>
      </c>
      <c r="D186" t="s">
        <v>34</v>
      </c>
      <c r="E186" t="s">
        <v>35</v>
      </c>
    </row>
    <row r="187" spans="1:5" x14ac:dyDescent="0.25">
      <c r="A187" s="17" t="s">
        <v>185</v>
      </c>
      <c r="B187" s="18">
        <v>44869</v>
      </c>
      <c r="C187" s="19" t="s">
        <v>33</v>
      </c>
      <c r="D187" t="s">
        <v>37</v>
      </c>
      <c r="E187" t="s">
        <v>35</v>
      </c>
    </row>
    <row r="188" spans="1:5" x14ac:dyDescent="0.25">
      <c r="A188" s="17" t="s">
        <v>42</v>
      </c>
      <c r="B188" s="18">
        <v>44869</v>
      </c>
      <c r="C188" s="19" t="s">
        <v>33</v>
      </c>
      <c r="D188" t="s">
        <v>37</v>
      </c>
      <c r="E188" t="s">
        <v>35</v>
      </c>
    </row>
    <row r="189" spans="1:5" x14ac:dyDescent="0.25">
      <c r="A189" s="17" t="s">
        <v>43</v>
      </c>
      <c r="B189" s="18">
        <v>44869</v>
      </c>
      <c r="C189" s="19" t="s">
        <v>33</v>
      </c>
      <c r="D189" t="s">
        <v>37</v>
      </c>
      <c r="E189" t="s">
        <v>35</v>
      </c>
    </row>
    <row r="190" spans="1:5" x14ac:dyDescent="0.25">
      <c r="A190" s="17" t="s">
        <v>40</v>
      </c>
      <c r="B190" s="18">
        <v>44869</v>
      </c>
      <c r="C190" s="19" t="s">
        <v>33</v>
      </c>
      <c r="D190" t="s">
        <v>37</v>
      </c>
      <c r="E190" t="s">
        <v>35</v>
      </c>
    </row>
    <row r="191" spans="1:5" x14ac:dyDescent="0.25">
      <c r="A191" s="17" t="s">
        <v>186</v>
      </c>
      <c r="B191" s="18">
        <v>44869</v>
      </c>
      <c r="C191" s="19" t="s">
        <v>33</v>
      </c>
      <c r="D191" t="s">
        <v>37</v>
      </c>
      <c r="E191" t="s">
        <v>35</v>
      </c>
    </row>
    <row r="192" spans="1:5" x14ac:dyDescent="0.25">
      <c r="A192" s="17" t="s">
        <v>46</v>
      </c>
      <c r="B192" s="18">
        <v>44869</v>
      </c>
      <c r="C192" s="19" t="s">
        <v>33</v>
      </c>
      <c r="D192" t="s">
        <v>34</v>
      </c>
      <c r="E192" t="s">
        <v>47</v>
      </c>
    </row>
    <row r="193" spans="1:5" x14ac:dyDescent="0.25">
      <c r="A193" s="17" t="s">
        <v>48</v>
      </c>
      <c r="B193" s="18">
        <v>44869</v>
      </c>
      <c r="C193" s="19" t="s">
        <v>33</v>
      </c>
      <c r="D193" t="s">
        <v>49</v>
      </c>
      <c r="E193" t="s">
        <v>50</v>
      </c>
    </row>
    <row r="194" spans="1:5" x14ac:dyDescent="0.25">
      <c r="A194" s="17" t="s">
        <v>61</v>
      </c>
      <c r="B194" s="18">
        <v>44869</v>
      </c>
      <c r="C194" s="19" t="s">
        <v>33</v>
      </c>
      <c r="D194" t="s">
        <v>34</v>
      </c>
      <c r="E194" t="s">
        <v>35</v>
      </c>
    </row>
    <row r="195" spans="1:5" x14ac:dyDescent="0.25">
      <c r="A195" s="17" t="s">
        <v>53</v>
      </c>
      <c r="B195" s="18">
        <v>44869</v>
      </c>
      <c r="C195" s="19" t="s">
        <v>33</v>
      </c>
      <c r="D195" t="s">
        <v>34</v>
      </c>
      <c r="E195" t="s">
        <v>35</v>
      </c>
    </row>
    <row r="196" spans="1:5" x14ac:dyDescent="0.25">
      <c r="A196" s="17" t="s">
        <v>58</v>
      </c>
      <c r="B196" s="18">
        <v>44869</v>
      </c>
      <c r="C196" s="19" t="s">
        <v>33</v>
      </c>
      <c r="D196" t="s">
        <v>34</v>
      </c>
      <c r="E196" t="s">
        <v>39</v>
      </c>
    </row>
    <row r="197" spans="1:5" x14ac:dyDescent="0.25">
      <c r="A197" s="17" t="s">
        <v>87</v>
      </c>
      <c r="B197" s="18">
        <v>44869</v>
      </c>
      <c r="C197" s="19" t="s">
        <v>33</v>
      </c>
      <c r="D197" t="s">
        <v>34</v>
      </c>
      <c r="E197" t="s">
        <v>35</v>
      </c>
    </row>
    <row r="198" spans="1:5" x14ac:dyDescent="0.25">
      <c r="A198" s="17" t="s">
        <v>187</v>
      </c>
      <c r="B198" s="18">
        <v>44869</v>
      </c>
      <c r="C198" s="19" t="s">
        <v>33</v>
      </c>
      <c r="D198" t="s">
        <v>34</v>
      </c>
      <c r="E198" t="s">
        <v>35</v>
      </c>
    </row>
    <row r="199" spans="1:5" x14ac:dyDescent="0.25">
      <c r="A199" s="17" t="s">
        <v>188</v>
      </c>
      <c r="B199" s="18">
        <v>44869</v>
      </c>
      <c r="C199" s="19" t="s">
        <v>33</v>
      </c>
      <c r="D199" t="s">
        <v>37</v>
      </c>
      <c r="E199" t="s">
        <v>189</v>
      </c>
    </row>
    <row r="200" spans="1:5" x14ac:dyDescent="0.25">
      <c r="A200" s="17" t="s">
        <v>51</v>
      </c>
      <c r="B200" s="18">
        <v>44869</v>
      </c>
      <c r="C200" s="19" t="s">
        <v>33</v>
      </c>
      <c r="D200" t="s">
        <v>34</v>
      </c>
      <c r="E200" t="s">
        <v>35</v>
      </c>
    </row>
    <row r="201" spans="1:5" x14ac:dyDescent="0.25">
      <c r="A201" s="17" t="s">
        <v>143</v>
      </c>
      <c r="B201" s="18">
        <v>44869</v>
      </c>
      <c r="C201" s="19" t="s">
        <v>33</v>
      </c>
      <c r="D201" t="s">
        <v>34</v>
      </c>
      <c r="E201" t="s">
        <v>47</v>
      </c>
    </row>
    <row r="202" spans="1:5" x14ac:dyDescent="0.25">
      <c r="A202" s="17" t="s">
        <v>190</v>
      </c>
      <c r="B202" s="18">
        <v>44869</v>
      </c>
      <c r="C202" s="19" t="s">
        <v>33</v>
      </c>
      <c r="D202" t="s">
        <v>34</v>
      </c>
      <c r="E202" t="s">
        <v>35</v>
      </c>
    </row>
    <row r="203" spans="1:5" x14ac:dyDescent="0.25">
      <c r="A203" s="17" t="s">
        <v>191</v>
      </c>
      <c r="B203" s="18">
        <v>44869</v>
      </c>
      <c r="C203" s="19" t="s">
        <v>33</v>
      </c>
      <c r="D203" t="s">
        <v>34</v>
      </c>
      <c r="E203" t="s">
        <v>35</v>
      </c>
    </row>
    <row r="204" spans="1:5" x14ac:dyDescent="0.25">
      <c r="A204" s="17" t="s">
        <v>192</v>
      </c>
      <c r="B204" s="18">
        <v>44869</v>
      </c>
      <c r="C204" s="19" t="s">
        <v>33</v>
      </c>
      <c r="D204" t="s">
        <v>34</v>
      </c>
      <c r="E204" t="s">
        <v>35</v>
      </c>
    </row>
    <row r="205" spans="1:5" x14ac:dyDescent="0.25">
      <c r="A205" s="17" t="s">
        <v>177</v>
      </c>
      <c r="B205" s="18">
        <v>44869</v>
      </c>
      <c r="C205" s="19" t="s">
        <v>33</v>
      </c>
      <c r="D205" t="s">
        <v>67</v>
      </c>
      <c r="E205" t="s">
        <v>68</v>
      </c>
    </row>
    <row r="206" spans="1:5" x14ac:dyDescent="0.25">
      <c r="A206" s="17" t="s">
        <v>193</v>
      </c>
      <c r="B206" s="18">
        <v>44869</v>
      </c>
      <c r="C206" s="19" t="s">
        <v>33</v>
      </c>
      <c r="D206" t="s">
        <v>34</v>
      </c>
      <c r="E206" t="s">
        <v>35</v>
      </c>
    </row>
    <row r="207" spans="1:5" x14ac:dyDescent="0.25">
      <c r="A207" s="17" t="s">
        <v>99</v>
      </c>
      <c r="B207" s="18">
        <v>44869</v>
      </c>
      <c r="C207" s="19" t="s">
        <v>33</v>
      </c>
      <c r="D207" t="s">
        <v>49</v>
      </c>
      <c r="E207" t="s">
        <v>100</v>
      </c>
    </row>
    <row r="208" spans="1:5" x14ac:dyDescent="0.25">
      <c r="A208" s="17" t="s">
        <v>176</v>
      </c>
      <c r="B208" s="18">
        <v>44869</v>
      </c>
      <c r="C208" s="19" t="s">
        <v>33</v>
      </c>
      <c r="D208" t="s">
        <v>34</v>
      </c>
      <c r="E208" t="s">
        <v>35</v>
      </c>
    </row>
    <row r="209" spans="1:5" x14ac:dyDescent="0.25">
      <c r="A209" s="17" t="s">
        <v>77</v>
      </c>
      <c r="B209" s="18">
        <v>44869</v>
      </c>
      <c r="C209" s="19" t="s">
        <v>33</v>
      </c>
      <c r="D209" t="s">
        <v>67</v>
      </c>
      <c r="E209" t="s">
        <v>68</v>
      </c>
    </row>
    <row r="210" spans="1:5" x14ac:dyDescent="0.25">
      <c r="A210" s="17" t="s">
        <v>194</v>
      </c>
      <c r="B210" s="18">
        <v>44869</v>
      </c>
      <c r="C210" s="19" t="s">
        <v>33</v>
      </c>
      <c r="D210" t="s">
        <v>67</v>
      </c>
      <c r="E210" t="s">
        <v>68</v>
      </c>
    </row>
    <row r="211" spans="1:5" x14ac:dyDescent="0.25">
      <c r="A211" s="17" t="s">
        <v>113</v>
      </c>
      <c r="B211" s="18">
        <v>44869</v>
      </c>
      <c r="C211" s="19" t="s">
        <v>33</v>
      </c>
      <c r="D211" t="s">
        <v>34</v>
      </c>
      <c r="E211" t="s">
        <v>39</v>
      </c>
    </row>
    <row r="212" spans="1:5" x14ac:dyDescent="0.25">
      <c r="A212" s="17" t="s">
        <v>195</v>
      </c>
      <c r="B212" s="18">
        <v>44869</v>
      </c>
      <c r="C212" s="19" t="s">
        <v>33</v>
      </c>
      <c r="D212" t="s">
        <v>67</v>
      </c>
      <c r="E212" t="s">
        <v>68</v>
      </c>
    </row>
    <row r="213" spans="1:5" x14ac:dyDescent="0.25">
      <c r="A213" s="17" t="s">
        <v>94</v>
      </c>
      <c r="B213" s="18">
        <v>44869</v>
      </c>
      <c r="C213" s="19" t="s">
        <v>33</v>
      </c>
      <c r="D213" t="s">
        <v>34</v>
      </c>
      <c r="E213" t="s">
        <v>35</v>
      </c>
    </row>
    <row r="214" spans="1:5" x14ac:dyDescent="0.25">
      <c r="A214" s="17" t="s">
        <v>196</v>
      </c>
      <c r="B214" s="18">
        <v>44869</v>
      </c>
      <c r="C214" s="19" t="s">
        <v>33</v>
      </c>
      <c r="D214" t="s">
        <v>67</v>
      </c>
      <c r="E214" t="s">
        <v>68</v>
      </c>
    </row>
    <row r="215" spans="1:5" x14ac:dyDescent="0.25">
      <c r="A215" s="17" t="s">
        <v>197</v>
      </c>
      <c r="B215" s="18">
        <v>44869</v>
      </c>
      <c r="C215" s="19" t="s">
        <v>33</v>
      </c>
      <c r="D215" t="s">
        <v>67</v>
      </c>
      <c r="E215" t="s">
        <v>68</v>
      </c>
    </row>
    <row r="216" spans="1:5" x14ac:dyDescent="0.25">
      <c r="A216" s="17" t="s">
        <v>80</v>
      </c>
      <c r="B216" s="18">
        <v>44869</v>
      </c>
      <c r="C216" s="19" t="s">
        <v>33</v>
      </c>
      <c r="D216" t="s">
        <v>67</v>
      </c>
      <c r="E216" t="s">
        <v>68</v>
      </c>
    </row>
    <row r="217" spans="1:5" x14ac:dyDescent="0.25">
      <c r="A217" s="17" t="s">
        <v>52</v>
      </c>
      <c r="B217" s="18">
        <v>44869</v>
      </c>
      <c r="C217" s="19" t="s">
        <v>33</v>
      </c>
      <c r="D217" t="s">
        <v>34</v>
      </c>
      <c r="E217" t="s">
        <v>35</v>
      </c>
    </row>
    <row r="218" spans="1:5" x14ac:dyDescent="0.25">
      <c r="A218" s="17" t="s">
        <v>198</v>
      </c>
      <c r="B218" s="18">
        <v>44869</v>
      </c>
      <c r="C218" s="19" t="s">
        <v>33</v>
      </c>
      <c r="D218" t="s">
        <v>67</v>
      </c>
      <c r="E218" t="s">
        <v>68</v>
      </c>
    </row>
    <row r="219" spans="1:5" x14ac:dyDescent="0.25">
      <c r="A219" s="17" t="s">
        <v>199</v>
      </c>
      <c r="B219" s="18">
        <v>44869</v>
      </c>
      <c r="C219" s="19" t="s">
        <v>33</v>
      </c>
      <c r="D219" t="s">
        <v>34</v>
      </c>
      <c r="E219" t="s">
        <v>35</v>
      </c>
    </row>
    <row r="220" spans="1:5" x14ac:dyDescent="0.25">
      <c r="A220" s="17" t="s">
        <v>55</v>
      </c>
      <c r="B220" s="18">
        <v>44869</v>
      </c>
      <c r="C220" s="19" t="s">
        <v>33</v>
      </c>
      <c r="D220" t="s">
        <v>34</v>
      </c>
      <c r="E220" t="s">
        <v>35</v>
      </c>
    </row>
    <row r="221" spans="1:5" x14ac:dyDescent="0.25">
      <c r="A221" s="17" t="s">
        <v>200</v>
      </c>
      <c r="B221" s="18">
        <v>44869</v>
      </c>
      <c r="C221" s="19" t="s">
        <v>33</v>
      </c>
      <c r="D221" t="s">
        <v>37</v>
      </c>
      <c r="E221" t="s">
        <v>57</v>
      </c>
    </row>
    <row r="222" spans="1:5" x14ac:dyDescent="0.25">
      <c r="A222" s="17" t="s">
        <v>60</v>
      </c>
      <c r="B222" s="18">
        <v>44869</v>
      </c>
      <c r="C222" s="19" t="s">
        <v>33</v>
      </c>
      <c r="D222" t="s">
        <v>34</v>
      </c>
      <c r="E222" t="s">
        <v>35</v>
      </c>
    </row>
    <row r="223" spans="1:5" x14ac:dyDescent="0.25">
      <c r="A223" s="17" t="s">
        <v>201</v>
      </c>
      <c r="B223" s="18">
        <v>44869</v>
      </c>
      <c r="C223" s="19" t="s">
        <v>33</v>
      </c>
      <c r="D223" t="s">
        <v>37</v>
      </c>
      <c r="E223" t="s">
        <v>189</v>
      </c>
    </row>
    <row r="224" spans="1:5" x14ac:dyDescent="0.25">
      <c r="A224" s="17" t="s">
        <v>202</v>
      </c>
      <c r="B224" s="18">
        <v>44869</v>
      </c>
      <c r="C224" s="19" t="s">
        <v>33</v>
      </c>
      <c r="D224" t="s">
        <v>37</v>
      </c>
      <c r="E224" t="s">
        <v>57</v>
      </c>
    </row>
    <row r="225" spans="1:5" x14ac:dyDescent="0.25">
      <c r="A225" s="17" t="s">
        <v>203</v>
      </c>
      <c r="B225" s="18">
        <v>44869</v>
      </c>
      <c r="C225" s="19" t="s">
        <v>33</v>
      </c>
      <c r="D225" t="s">
        <v>37</v>
      </c>
      <c r="E225" t="s">
        <v>35</v>
      </c>
    </row>
    <row r="226" spans="1:5" x14ac:dyDescent="0.25">
      <c r="A226" s="17" t="s">
        <v>204</v>
      </c>
      <c r="B226" s="18">
        <v>44869</v>
      </c>
      <c r="C226" s="19" t="s">
        <v>33</v>
      </c>
      <c r="D226" t="s">
        <v>37</v>
      </c>
      <c r="E226" t="s">
        <v>35</v>
      </c>
    </row>
    <row r="227" spans="1:5" x14ac:dyDescent="0.25">
      <c r="A227" s="17" t="s">
        <v>205</v>
      </c>
      <c r="B227" s="18">
        <v>44869</v>
      </c>
      <c r="C227" s="19" t="s">
        <v>33</v>
      </c>
      <c r="D227" t="s">
        <v>37</v>
      </c>
      <c r="E227" t="s">
        <v>35</v>
      </c>
    </row>
    <row r="228" spans="1:5" x14ac:dyDescent="0.25">
      <c r="A228" s="17" t="s">
        <v>206</v>
      </c>
      <c r="B228" s="18">
        <v>44869</v>
      </c>
      <c r="C228" s="19" t="s">
        <v>33</v>
      </c>
      <c r="D228" t="s">
        <v>34</v>
      </c>
      <c r="E228" t="s">
        <v>35</v>
      </c>
    </row>
    <row r="229" spans="1:5" x14ac:dyDescent="0.25">
      <c r="A229" s="17" t="s">
        <v>79</v>
      </c>
      <c r="B229" s="18">
        <v>44869</v>
      </c>
      <c r="C229" s="19" t="s">
        <v>33</v>
      </c>
      <c r="D229" t="s">
        <v>67</v>
      </c>
      <c r="E229" t="s">
        <v>68</v>
      </c>
    </row>
    <row r="230" spans="1:5" x14ac:dyDescent="0.25">
      <c r="A230" s="17" t="s">
        <v>207</v>
      </c>
      <c r="B230" s="18">
        <v>44869</v>
      </c>
      <c r="C230" s="19" t="s">
        <v>33</v>
      </c>
      <c r="D230" t="s">
        <v>67</v>
      </c>
      <c r="E230" t="s">
        <v>68</v>
      </c>
    </row>
    <row r="231" spans="1:5" x14ac:dyDescent="0.25">
      <c r="A231" s="17" t="s">
        <v>208</v>
      </c>
      <c r="B231" s="18">
        <v>44869</v>
      </c>
      <c r="C231" s="19" t="s">
        <v>33</v>
      </c>
      <c r="D231" t="s">
        <v>37</v>
      </c>
      <c r="E231" t="s">
        <v>35</v>
      </c>
    </row>
    <row r="232" spans="1:5" x14ac:dyDescent="0.25">
      <c r="A232" s="17" t="s">
        <v>209</v>
      </c>
      <c r="B232" s="18">
        <v>44869</v>
      </c>
      <c r="C232" s="19" t="s">
        <v>33</v>
      </c>
      <c r="D232" t="s">
        <v>34</v>
      </c>
      <c r="E232" t="s">
        <v>39</v>
      </c>
    </row>
    <row r="233" spans="1:5" x14ac:dyDescent="0.25">
      <c r="A233" s="17" t="s">
        <v>210</v>
      </c>
      <c r="B233" s="18">
        <v>44869</v>
      </c>
      <c r="C233" s="19" t="s">
        <v>33</v>
      </c>
      <c r="D233" t="s">
        <v>37</v>
      </c>
      <c r="E233" t="s">
        <v>70</v>
      </c>
    </row>
    <row r="234" spans="1:5" x14ac:dyDescent="0.25">
      <c r="A234" s="17" t="s">
        <v>211</v>
      </c>
      <c r="B234" s="18">
        <v>44869</v>
      </c>
      <c r="C234" s="19" t="s">
        <v>33</v>
      </c>
      <c r="D234" t="s">
        <v>34</v>
      </c>
      <c r="E234" t="s">
        <v>151</v>
      </c>
    </row>
    <row r="235" spans="1:5" x14ac:dyDescent="0.25">
      <c r="A235" s="17" t="s">
        <v>212</v>
      </c>
      <c r="B235" s="18">
        <v>44869</v>
      </c>
      <c r="C235" s="19" t="s">
        <v>33</v>
      </c>
      <c r="D235" t="s">
        <v>34</v>
      </c>
      <c r="E235" t="s">
        <v>151</v>
      </c>
    </row>
    <row r="236" spans="1:5" x14ac:dyDescent="0.25">
      <c r="A236" s="17" t="s">
        <v>213</v>
      </c>
      <c r="B236" s="18">
        <v>44869</v>
      </c>
      <c r="C236" s="19" t="s">
        <v>33</v>
      </c>
      <c r="D236" t="s">
        <v>37</v>
      </c>
      <c r="E236" t="s">
        <v>57</v>
      </c>
    </row>
    <row r="237" spans="1:5" x14ac:dyDescent="0.25">
      <c r="A237" s="17" t="s">
        <v>214</v>
      </c>
      <c r="B237" s="18">
        <v>44869</v>
      </c>
      <c r="C237" s="19" t="s">
        <v>33</v>
      </c>
      <c r="D237" t="s">
        <v>34</v>
      </c>
      <c r="E237" t="s">
        <v>70</v>
      </c>
    </row>
    <row r="238" spans="1:5" x14ac:dyDescent="0.25">
      <c r="A238" s="17" t="s">
        <v>215</v>
      </c>
      <c r="B238" s="18">
        <v>44869</v>
      </c>
      <c r="C238" s="19" t="s">
        <v>33</v>
      </c>
      <c r="D238" t="s">
        <v>34</v>
      </c>
      <c r="E238" t="s">
        <v>35</v>
      </c>
    </row>
    <row r="239" spans="1:5" x14ac:dyDescent="0.25">
      <c r="A239" s="17" t="s">
        <v>216</v>
      </c>
      <c r="B239" s="18">
        <v>44869</v>
      </c>
      <c r="C239" s="19" t="s">
        <v>33</v>
      </c>
      <c r="D239" t="s">
        <v>37</v>
      </c>
      <c r="E239" t="s">
        <v>70</v>
      </c>
    </row>
    <row r="240" spans="1:5" x14ac:dyDescent="0.25">
      <c r="A240" s="17" t="s">
        <v>92</v>
      </c>
      <c r="B240" s="18">
        <v>44869</v>
      </c>
      <c r="C240" s="19" t="s">
        <v>33</v>
      </c>
      <c r="D240" t="s">
        <v>34</v>
      </c>
      <c r="E240" t="s">
        <v>39</v>
      </c>
    </row>
    <row r="241" spans="1:5" x14ac:dyDescent="0.25">
      <c r="A241" s="17" t="s">
        <v>62</v>
      </c>
      <c r="B241" s="18">
        <v>44869</v>
      </c>
      <c r="C241" s="19" t="s">
        <v>33</v>
      </c>
      <c r="D241" t="s">
        <v>34</v>
      </c>
      <c r="E241" t="s">
        <v>35</v>
      </c>
    </row>
    <row r="242" spans="1:5" x14ac:dyDescent="0.25">
      <c r="A242" s="17" t="s">
        <v>128</v>
      </c>
      <c r="B242" s="18">
        <v>44869</v>
      </c>
      <c r="C242" s="19" t="s">
        <v>33</v>
      </c>
      <c r="D242" t="s">
        <v>34</v>
      </c>
      <c r="E242" t="s">
        <v>35</v>
      </c>
    </row>
    <row r="243" spans="1:5" x14ac:dyDescent="0.25">
      <c r="A243" s="17" t="s">
        <v>123</v>
      </c>
      <c r="B243" s="18">
        <v>44869</v>
      </c>
      <c r="C243" s="19" t="s">
        <v>33</v>
      </c>
      <c r="D243" t="s">
        <v>34</v>
      </c>
      <c r="E243" t="s">
        <v>35</v>
      </c>
    </row>
    <row r="244" spans="1:5" x14ac:dyDescent="0.25">
      <c r="A244" s="17" t="s">
        <v>217</v>
      </c>
      <c r="B244" s="18">
        <v>44869</v>
      </c>
      <c r="C244" s="19" t="s">
        <v>33</v>
      </c>
      <c r="D244" t="s">
        <v>37</v>
      </c>
      <c r="E244" t="s">
        <v>57</v>
      </c>
    </row>
    <row r="245" spans="1:5" x14ac:dyDescent="0.25">
      <c r="A245" s="17" t="s">
        <v>218</v>
      </c>
      <c r="B245" s="18">
        <v>44869</v>
      </c>
      <c r="C245" s="19" t="s">
        <v>33</v>
      </c>
      <c r="D245" t="s">
        <v>34</v>
      </c>
      <c r="E245" t="s">
        <v>103</v>
      </c>
    </row>
    <row r="246" spans="1:5" x14ac:dyDescent="0.25">
      <c r="A246" s="17" t="s">
        <v>219</v>
      </c>
      <c r="B246" s="18">
        <v>44869</v>
      </c>
      <c r="C246" s="19" t="s">
        <v>33</v>
      </c>
      <c r="D246" t="s">
        <v>34</v>
      </c>
      <c r="E246" t="s">
        <v>103</v>
      </c>
    </row>
    <row r="247" spans="1:5" x14ac:dyDescent="0.25">
      <c r="A247" s="17" t="s">
        <v>220</v>
      </c>
      <c r="B247" s="18">
        <v>44869</v>
      </c>
      <c r="C247" s="19" t="s">
        <v>33</v>
      </c>
      <c r="D247" t="s">
        <v>34</v>
      </c>
      <c r="E247" t="s">
        <v>151</v>
      </c>
    </row>
    <row r="248" spans="1:5" x14ac:dyDescent="0.25">
      <c r="A248" s="17" t="s">
        <v>78</v>
      </c>
      <c r="B248" s="18">
        <v>44869</v>
      </c>
      <c r="C248" s="19" t="s">
        <v>33</v>
      </c>
      <c r="D248" t="s">
        <v>67</v>
      </c>
      <c r="E248" t="s">
        <v>68</v>
      </c>
    </row>
    <row r="249" spans="1:5" x14ac:dyDescent="0.25">
      <c r="A249" s="17" t="s">
        <v>221</v>
      </c>
      <c r="B249" s="18">
        <v>44869</v>
      </c>
      <c r="C249" s="19" t="s">
        <v>33</v>
      </c>
      <c r="D249" t="s">
        <v>37</v>
      </c>
      <c r="E249" t="s">
        <v>57</v>
      </c>
    </row>
    <row r="250" spans="1:5" x14ac:dyDescent="0.25">
      <c r="A250" s="17" t="s">
        <v>146</v>
      </c>
      <c r="B250" s="18">
        <v>44869</v>
      </c>
      <c r="C250" s="19" t="s">
        <v>33</v>
      </c>
      <c r="D250" t="s">
        <v>49</v>
      </c>
      <c r="E250" t="s">
        <v>50</v>
      </c>
    </row>
    <row r="251" spans="1:5" x14ac:dyDescent="0.25">
      <c r="A251" s="17" t="s">
        <v>90</v>
      </c>
      <c r="B251" s="18">
        <v>44869</v>
      </c>
      <c r="C251" s="19" t="s">
        <v>33</v>
      </c>
      <c r="D251" t="s">
        <v>34</v>
      </c>
      <c r="E251" t="s">
        <v>39</v>
      </c>
    </row>
    <row r="252" spans="1:5" x14ac:dyDescent="0.25">
      <c r="A252" s="17" t="s">
        <v>83</v>
      </c>
      <c r="B252" s="18">
        <v>44869</v>
      </c>
      <c r="C252" s="19" t="s">
        <v>33</v>
      </c>
      <c r="D252" t="s">
        <v>37</v>
      </c>
      <c r="E252" t="s">
        <v>64</v>
      </c>
    </row>
    <row r="253" spans="1:5" x14ac:dyDescent="0.25">
      <c r="A253" s="17" t="s">
        <v>108</v>
      </c>
      <c r="B253" s="18">
        <v>44869</v>
      </c>
      <c r="C253" s="19" t="s">
        <v>33</v>
      </c>
      <c r="D253" t="s">
        <v>34</v>
      </c>
      <c r="E253" t="s">
        <v>39</v>
      </c>
    </row>
    <row r="254" spans="1:5" x14ac:dyDescent="0.25">
      <c r="A254" s="17" t="s">
        <v>222</v>
      </c>
      <c r="B254" s="18">
        <v>44869</v>
      </c>
      <c r="C254" s="19" t="s">
        <v>33</v>
      </c>
      <c r="D254" t="s">
        <v>34</v>
      </c>
      <c r="E254" t="s">
        <v>70</v>
      </c>
    </row>
    <row r="255" spans="1:5" x14ac:dyDescent="0.25">
      <c r="A255" s="17" t="s">
        <v>223</v>
      </c>
      <c r="B255" s="18">
        <v>44869</v>
      </c>
      <c r="C255" s="19" t="s">
        <v>33</v>
      </c>
      <c r="D255" t="s">
        <v>34</v>
      </c>
      <c r="E255" t="s">
        <v>39</v>
      </c>
    </row>
    <row r="256" spans="1:5" x14ac:dyDescent="0.25">
      <c r="A256" s="17" t="s">
        <v>224</v>
      </c>
      <c r="B256" s="18">
        <v>44869</v>
      </c>
      <c r="C256" s="19" t="s">
        <v>33</v>
      </c>
      <c r="D256" t="s">
        <v>37</v>
      </c>
      <c r="E256" t="s">
        <v>57</v>
      </c>
    </row>
    <row r="257" spans="1:5" x14ac:dyDescent="0.25">
      <c r="A257" s="17" t="s">
        <v>165</v>
      </c>
      <c r="B257" s="18">
        <v>44869</v>
      </c>
      <c r="C257" s="19" t="s">
        <v>33</v>
      </c>
      <c r="D257" t="s">
        <v>34</v>
      </c>
      <c r="E257" t="s">
        <v>39</v>
      </c>
    </row>
    <row r="258" spans="1:5" x14ac:dyDescent="0.25">
      <c r="A258" s="17" t="s">
        <v>166</v>
      </c>
      <c r="B258" s="18">
        <v>44869</v>
      </c>
      <c r="C258" s="19" t="s">
        <v>33</v>
      </c>
      <c r="D258" t="s">
        <v>34</v>
      </c>
      <c r="E258" t="s">
        <v>57</v>
      </c>
    </row>
    <row r="259" spans="1:5" x14ac:dyDescent="0.25">
      <c r="A259" s="17" t="s">
        <v>225</v>
      </c>
      <c r="B259" s="18">
        <v>44869</v>
      </c>
      <c r="C259" s="19" t="s">
        <v>33</v>
      </c>
      <c r="D259" t="s">
        <v>34</v>
      </c>
      <c r="E259" t="s">
        <v>35</v>
      </c>
    </row>
    <row r="260" spans="1:5" x14ac:dyDescent="0.25">
      <c r="A260" s="17" t="s">
        <v>226</v>
      </c>
      <c r="B260" s="18">
        <v>44869</v>
      </c>
      <c r="C260" s="19" t="s">
        <v>33</v>
      </c>
      <c r="D260" t="s">
        <v>34</v>
      </c>
      <c r="E260" t="s">
        <v>35</v>
      </c>
    </row>
    <row r="261" spans="1:5" x14ac:dyDescent="0.25">
      <c r="A261" s="17" t="s">
        <v>227</v>
      </c>
      <c r="B261" s="18">
        <v>44869</v>
      </c>
      <c r="C261" s="19" t="s">
        <v>33</v>
      </c>
      <c r="D261" t="s">
        <v>37</v>
      </c>
      <c r="E261" t="s">
        <v>57</v>
      </c>
    </row>
    <row r="262" spans="1:5" x14ac:dyDescent="0.25">
      <c r="A262" s="17" t="s">
        <v>228</v>
      </c>
      <c r="B262" s="18">
        <v>44869</v>
      </c>
      <c r="C262" s="19" t="s">
        <v>33</v>
      </c>
      <c r="D262" t="s">
        <v>34</v>
      </c>
      <c r="E262" t="s">
        <v>35</v>
      </c>
    </row>
    <row r="263" spans="1:5" x14ac:dyDescent="0.25">
      <c r="A263" s="17" t="s">
        <v>115</v>
      </c>
      <c r="B263" s="18">
        <v>44869</v>
      </c>
      <c r="C263" s="19" t="s">
        <v>33</v>
      </c>
      <c r="D263" t="s">
        <v>34</v>
      </c>
      <c r="E263" t="s">
        <v>35</v>
      </c>
    </row>
    <row r="264" spans="1:5" x14ac:dyDescent="0.25">
      <c r="A264" s="17" t="s">
        <v>89</v>
      </c>
      <c r="B264" s="18">
        <v>44869</v>
      </c>
      <c r="C264" s="19" t="s">
        <v>33</v>
      </c>
      <c r="D264" t="s">
        <v>34</v>
      </c>
      <c r="E264" t="s">
        <v>45</v>
      </c>
    </row>
    <row r="265" spans="1:5" x14ac:dyDescent="0.25">
      <c r="A265" s="17" t="s">
        <v>229</v>
      </c>
      <c r="B265" s="18">
        <v>44869</v>
      </c>
      <c r="C265" s="19" t="s">
        <v>33</v>
      </c>
      <c r="D265" t="s">
        <v>37</v>
      </c>
      <c r="E265" t="s">
        <v>57</v>
      </c>
    </row>
    <row r="266" spans="1:5" x14ac:dyDescent="0.25">
      <c r="A266" s="17" t="s">
        <v>230</v>
      </c>
      <c r="B266" s="18">
        <v>44869</v>
      </c>
      <c r="C266" s="19" t="s">
        <v>33</v>
      </c>
      <c r="D266" t="s">
        <v>34</v>
      </c>
      <c r="E266" t="s">
        <v>35</v>
      </c>
    </row>
    <row r="267" spans="1:5" x14ac:dyDescent="0.25">
      <c r="A267" s="17" t="s">
        <v>231</v>
      </c>
      <c r="B267" s="18">
        <v>44869</v>
      </c>
      <c r="C267" s="19" t="s">
        <v>33</v>
      </c>
      <c r="D267" t="s">
        <v>34</v>
      </c>
      <c r="E267" t="s">
        <v>35</v>
      </c>
    </row>
    <row r="268" spans="1:5" x14ac:dyDescent="0.25">
      <c r="A268" s="17" t="s">
        <v>232</v>
      </c>
      <c r="B268" s="18">
        <v>44869</v>
      </c>
      <c r="C268" s="19" t="s">
        <v>33</v>
      </c>
      <c r="D268" t="s">
        <v>37</v>
      </c>
      <c r="E268" t="s">
        <v>57</v>
      </c>
    </row>
    <row r="269" spans="1:5" x14ac:dyDescent="0.25">
      <c r="A269" s="17" t="s">
        <v>142</v>
      </c>
      <c r="B269" s="18">
        <v>44869</v>
      </c>
      <c r="C269" s="19" t="s">
        <v>33</v>
      </c>
      <c r="D269" t="s">
        <v>34</v>
      </c>
      <c r="E269" t="s">
        <v>35</v>
      </c>
    </row>
    <row r="270" spans="1:5" x14ac:dyDescent="0.25">
      <c r="A270" s="17" t="s">
        <v>233</v>
      </c>
      <c r="B270" s="18">
        <v>44869</v>
      </c>
      <c r="C270" s="19" t="s">
        <v>33</v>
      </c>
      <c r="D270" t="s">
        <v>37</v>
      </c>
      <c r="E270" t="s">
        <v>57</v>
      </c>
    </row>
    <row r="271" spans="1:5" x14ac:dyDescent="0.25">
      <c r="A271" s="17" t="s">
        <v>84</v>
      </c>
      <c r="B271" s="18">
        <v>44869</v>
      </c>
      <c r="C271" s="19" t="s">
        <v>33</v>
      </c>
      <c r="D271" t="s">
        <v>34</v>
      </c>
      <c r="E271" t="s">
        <v>70</v>
      </c>
    </row>
    <row r="272" spans="1:5" x14ac:dyDescent="0.25">
      <c r="A272" s="17" t="s">
        <v>32</v>
      </c>
      <c r="B272" s="18">
        <v>44869</v>
      </c>
      <c r="C272" s="19" t="s">
        <v>33</v>
      </c>
      <c r="D272" t="s">
        <v>34</v>
      </c>
      <c r="E272" t="s">
        <v>35</v>
      </c>
    </row>
    <row r="273" spans="1:5" x14ac:dyDescent="0.25">
      <c r="A273" s="17" t="s">
        <v>131</v>
      </c>
      <c r="B273" s="18">
        <v>44869</v>
      </c>
      <c r="C273" s="19" t="s">
        <v>33</v>
      </c>
      <c r="D273" t="s">
        <v>34</v>
      </c>
      <c r="E273" t="s">
        <v>35</v>
      </c>
    </row>
    <row r="274" spans="1:5" x14ac:dyDescent="0.25">
      <c r="A274" s="17" t="s">
        <v>234</v>
      </c>
      <c r="B274" s="18">
        <v>44869</v>
      </c>
      <c r="C274" s="19" t="s">
        <v>33</v>
      </c>
      <c r="D274" t="s">
        <v>34</v>
      </c>
      <c r="E274" t="s">
        <v>35</v>
      </c>
    </row>
    <row r="275" spans="1:5" x14ac:dyDescent="0.25">
      <c r="A275" s="17" t="s">
        <v>156</v>
      </c>
      <c r="B275" s="18">
        <v>44869</v>
      </c>
      <c r="C275" s="19" t="s">
        <v>33</v>
      </c>
      <c r="D275" t="s">
        <v>34</v>
      </c>
      <c r="E275" t="s">
        <v>70</v>
      </c>
    </row>
    <row r="276" spans="1:5" x14ac:dyDescent="0.25">
      <c r="A276" s="17" t="s">
        <v>129</v>
      </c>
      <c r="B276" s="18">
        <v>44869</v>
      </c>
      <c r="C276" s="19" t="s">
        <v>33</v>
      </c>
      <c r="D276" t="s">
        <v>34</v>
      </c>
      <c r="E276" t="s">
        <v>39</v>
      </c>
    </row>
    <row r="277" spans="1:5" x14ac:dyDescent="0.25">
      <c r="A277" s="17" t="s">
        <v>235</v>
      </c>
      <c r="B277" s="18">
        <v>44869</v>
      </c>
      <c r="C277" s="19" t="s">
        <v>33</v>
      </c>
      <c r="D277" t="s">
        <v>49</v>
      </c>
      <c r="E277" t="s">
        <v>158</v>
      </c>
    </row>
    <row r="278" spans="1:5" x14ac:dyDescent="0.25">
      <c r="A278" s="17" t="s">
        <v>88</v>
      </c>
      <c r="B278" s="18">
        <v>44869</v>
      </c>
      <c r="C278" s="19" t="s">
        <v>33</v>
      </c>
      <c r="D278" t="s">
        <v>34</v>
      </c>
      <c r="E278" t="s">
        <v>39</v>
      </c>
    </row>
    <row r="279" spans="1:5" x14ac:dyDescent="0.25">
      <c r="A279" s="17" t="s">
        <v>236</v>
      </c>
      <c r="B279" s="18">
        <v>44869</v>
      </c>
      <c r="C279" s="19" t="s">
        <v>33</v>
      </c>
      <c r="D279" t="s">
        <v>67</v>
      </c>
      <c r="E279" t="s">
        <v>68</v>
      </c>
    </row>
    <row r="280" spans="1:5" x14ac:dyDescent="0.25">
      <c r="A280" s="17" t="s">
        <v>237</v>
      </c>
      <c r="B280" s="18">
        <v>44869</v>
      </c>
      <c r="C280" s="19" t="s">
        <v>33</v>
      </c>
      <c r="D280" t="s">
        <v>34</v>
      </c>
      <c r="E280" t="s">
        <v>35</v>
      </c>
    </row>
    <row r="281" spans="1:5" x14ac:dyDescent="0.25">
      <c r="A281" s="17" t="s">
        <v>130</v>
      </c>
      <c r="B281" s="18">
        <v>44869</v>
      </c>
      <c r="C281" s="19" t="s">
        <v>33</v>
      </c>
      <c r="D281" t="s">
        <v>34</v>
      </c>
      <c r="E281" t="s">
        <v>70</v>
      </c>
    </row>
    <row r="282" spans="1:5" x14ac:dyDescent="0.25">
      <c r="A282" s="17" t="s">
        <v>208</v>
      </c>
      <c r="B282" s="18">
        <v>44872</v>
      </c>
      <c r="C282" s="19" t="s">
        <v>33</v>
      </c>
      <c r="D282" t="s">
        <v>37</v>
      </c>
      <c r="E282" t="s">
        <v>35</v>
      </c>
    </row>
    <row r="283" spans="1:5" x14ac:dyDescent="0.25">
      <c r="A283" s="17" t="s">
        <v>182</v>
      </c>
      <c r="B283" s="18">
        <v>44872</v>
      </c>
      <c r="C283" s="19" t="s">
        <v>33</v>
      </c>
      <c r="D283" t="s">
        <v>37</v>
      </c>
      <c r="E283" t="s">
        <v>35</v>
      </c>
    </row>
    <row r="284" spans="1:5" x14ac:dyDescent="0.25">
      <c r="A284" s="17" t="s">
        <v>36</v>
      </c>
      <c r="B284" s="18">
        <v>44872</v>
      </c>
      <c r="C284" s="19" t="s">
        <v>33</v>
      </c>
      <c r="D284" t="s">
        <v>37</v>
      </c>
      <c r="E284" t="s">
        <v>35</v>
      </c>
    </row>
    <row r="285" spans="1:5" x14ac:dyDescent="0.25">
      <c r="A285" s="17" t="s">
        <v>38</v>
      </c>
      <c r="B285" s="18">
        <v>44872</v>
      </c>
      <c r="C285" s="19" t="s">
        <v>33</v>
      </c>
      <c r="D285" t="s">
        <v>34</v>
      </c>
      <c r="E285" t="s">
        <v>39</v>
      </c>
    </row>
    <row r="286" spans="1:5" x14ac:dyDescent="0.25">
      <c r="A286" s="17" t="s">
        <v>42</v>
      </c>
      <c r="B286" s="18">
        <v>44872</v>
      </c>
      <c r="C286" s="19" t="s">
        <v>33</v>
      </c>
      <c r="D286" t="s">
        <v>37</v>
      </c>
      <c r="E286" t="s">
        <v>35</v>
      </c>
    </row>
    <row r="287" spans="1:5" x14ac:dyDescent="0.25">
      <c r="A287" s="17" t="s">
        <v>43</v>
      </c>
      <c r="B287" s="18">
        <v>44872</v>
      </c>
      <c r="C287" s="19" t="s">
        <v>33</v>
      </c>
      <c r="D287" t="s">
        <v>37</v>
      </c>
      <c r="E287" t="s">
        <v>35</v>
      </c>
    </row>
    <row r="288" spans="1:5" x14ac:dyDescent="0.25">
      <c r="A288" s="17" t="s">
        <v>192</v>
      </c>
      <c r="B288" s="18">
        <v>44872</v>
      </c>
      <c r="C288" s="19" t="s">
        <v>33</v>
      </c>
      <c r="D288" t="s">
        <v>34</v>
      </c>
      <c r="E288" t="s">
        <v>35</v>
      </c>
    </row>
    <row r="289" spans="1:5" x14ac:dyDescent="0.25">
      <c r="A289" s="17" t="s">
        <v>48</v>
      </c>
      <c r="B289" s="18">
        <v>44872</v>
      </c>
      <c r="C289" s="19" t="s">
        <v>33</v>
      </c>
      <c r="D289" t="s">
        <v>49</v>
      </c>
      <c r="E289" t="s">
        <v>50</v>
      </c>
    </row>
    <row r="290" spans="1:5" x14ac:dyDescent="0.25">
      <c r="A290" s="17" t="s">
        <v>238</v>
      </c>
      <c r="B290" s="18">
        <v>44872</v>
      </c>
      <c r="C290" s="19" t="s">
        <v>33</v>
      </c>
      <c r="D290" t="s">
        <v>34</v>
      </c>
      <c r="E290" t="s">
        <v>35</v>
      </c>
    </row>
    <row r="291" spans="1:5" x14ac:dyDescent="0.25">
      <c r="A291" s="17" t="s">
        <v>239</v>
      </c>
      <c r="B291" s="18">
        <v>44872</v>
      </c>
      <c r="C291" s="19" t="s">
        <v>33</v>
      </c>
      <c r="D291" t="s">
        <v>67</v>
      </c>
      <c r="E291" t="s">
        <v>68</v>
      </c>
    </row>
    <row r="292" spans="1:5" x14ac:dyDescent="0.25">
      <c r="A292" s="17" t="s">
        <v>90</v>
      </c>
      <c r="B292" s="18">
        <v>44872</v>
      </c>
      <c r="C292" s="19" t="s">
        <v>33</v>
      </c>
      <c r="D292" t="s">
        <v>34</v>
      </c>
      <c r="E292" t="s">
        <v>39</v>
      </c>
    </row>
    <row r="293" spans="1:5" x14ac:dyDescent="0.25">
      <c r="A293" s="17" t="s">
        <v>204</v>
      </c>
      <c r="B293" s="18">
        <v>44872</v>
      </c>
      <c r="C293" s="19" t="s">
        <v>33</v>
      </c>
      <c r="D293" t="s">
        <v>37</v>
      </c>
      <c r="E293" t="s">
        <v>35</v>
      </c>
    </row>
    <row r="294" spans="1:5" x14ac:dyDescent="0.25">
      <c r="A294" s="17" t="s">
        <v>240</v>
      </c>
      <c r="B294" s="18">
        <v>44872</v>
      </c>
      <c r="C294" s="19" t="s">
        <v>33</v>
      </c>
      <c r="D294" t="s">
        <v>34</v>
      </c>
      <c r="E294" t="s">
        <v>70</v>
      </c>
    </row>
    <row r="295" spans="1:5" x14ac:dyDescent="0.25">
      <c r="A295" s="17" t="s">
        <v>241</v>
      </c>
      <c r="B295" s="18">
        <v>44872</v>
      </c>
      <c r="C295" s="19" t="s">
        <v>33</v>
      </c>
      <c r="D295" t="s">
        <v>34</v>
      </c>
      <c r="E295" t="s">
        <v>70</v>
      </c>
    </row>
    <row r="296" spans="1:5" x14ac:dyDescent="0.25">
      <c r="A296" s="17" t="s">
        <v>242</v>
      </c>
      <c r="B296" s="18">
        <v>44872</v>
      </c>
      <c r="C296" s="19" t="s">
        <v>33</v>
      </c>
      <c r="D296" t="s">
        <v>37</v>
      </c>
      <c r="E296" t="s">
        <v>64</v>
      </c>
    </row>
    <row r="297" spans="1:5" x14ac:dyDescent="0.25">
      <c r="A297" s="17" t="s">
        <v>201</v>
      </c>
      <c r="B297" s="18">
        <v>44872</v>
      </c>
      <c r="C297" s="19" t="s">
        <v>33</v>
      </c>
      <c r="D297" t="s">
        <v>37</v>
      </c>
      <c r="E297" t="s">
        <v>189</v>
      </c>
    </row>
    <row r="298" spans="1:5" x14ac:dyDescent="0.25">
      <c r="A298" s="17" t="s">
        <v>243</v>
      </c>
      <c r="B298" s="18">
        <v>44872</v>
      </c>
      <c r="C298" s="19" t="s">
        <v>33</v>
      </c>
      <c r="D298" t="s">
        <v>34</v>
      </c>
      <c r="E298" t="s">
        <v>35</v>
      </c>
    </row>
    <row r="299" spans="1:5" x14ac:dyDescent="0.25">
      <c r="A299" s="17" t="s">
        <v>191</v>
      </c>
      <c r="B299" s="18">
        <v>44872</v>
      </c>
      <c r="C299" s="19" t="s">
        <v>33</v>
      </c>
      <c r="D299" t="s">
        <v>34</v>
      </c>
      <c r="E299" t="s">
        <v>35</v>
      </c>
    </row>
    <row r="300" spans="1:5" x14ac:dyDescent="0.25">
      <c r="A300" s="17" t="s">
        <v>244</v>
      </c>
      <c r="B300" s="18">
        <v>44872</v>
      </c>
      <c r="C300" s="19" t="s">
        <v>33</v>
      </c>
      <c r="D300" t="s">
        <v>34</v>
      </c>
      <c r="E300" t="s">
        <v>70</v>
      </c>
    </row>
    <row r="301" spans="1:5" x14ac:dyDescent="0.25">
      <c r="A301" s="17" t="s">
        <v>245</v>
      </c>
      <c r="B301" s="18">
        <v>44872</v>
      </c>
      <c r="C301" s="19" t="s">
        <v>33</v>
      </c>
      <c r="D301" t="s">
        <v>34</v>
      </c>
      <c r="E301" t="s">
        <v>35</v>
      </c>
    </row>
    <row r="302" spans="1:5" x14ac:dyDescent="0.25">
      <c r="A302" s="17" t="s">
        <v>61</v>
      </c>
      <c r="B302" s="18">
        <v>44872</v>
      </c>
      <c r="C302" s="19" t="s">
        <v>33</v>
      </c>
      <c r="D302" t="s">
        <v>34</v>
      </c>
      <c r="E302" t="s">
        <v>35</v>
      </c>
    </row>
    <row r="303" spans="1:5" x14ac:dyDescent="0.25">
      <c r="A303" s="17" t="s">
        <v>177</v>
      </c>
      <c r="B303" s="18">
        <v>44872</v>
      </c>
      <c r="C303" s="19" t="s">
        <v>33</v>
      </c>
      <c r="D303" t="s">
        <v>67</v>
      </c>
      <c r="E303" t="s">
        <v>68</v>
      </c>
    </row>
    <row r="304" spans="1:5" x14ac:dyDescent="0.25">
      <c r="A304" s="17" t="s">
        <v>54</v>
      </c>
      <c r="B304" s="18">
        <v>44872</v>
      </c>
      <c r="C304" s="19" t="s">
        <v>33</v>
      </c>
      <c r="D304" t="s">
        <v>34</v>
      </c>
      <c r="E304" t="s">
        <v>35</v>
      </c>
    </row>
    <row r="305" spans="1:5" x14ac:dyDescent="0.25">
      <c r="A305" s="17" t="s">
        <v>246</v>
      </c>
      <c r="B305" s="18">
        <v>44872</v>
      </c>
      <c r="C305" s="19" t="s">
        <v>33</v>
      </c>
      <c r="D305" t="s">
        <v>37</v>
      </c>
      <c r="E305" t="s">
        <v>64</v>
      </c>
    </row>
    <row r="306" spans="1:5" x14ac:dyDescent="0.25">
      <c r="A306" s="17" t="s">
        <v>86</v>
      </c>
      <c r="B306" s="18">
        <v>44872</v>
      </c>
      <c r="C306" s="19" t="s">
        <v>33</v>
      </c>
      <c r="D306" t="s">
        <v>67</v>
      </c>
      <c r="E306" t="s">
        <v>68</v>
      </c>
    </row>
    <row r="307" spans="1:5" x14ac:dyDescent="0.25">
      <c r="A307" s="17" t="s">
        <v>62</v>
      </c>
      <c r="B307" s="18">
        <v>44872</v>
      </c>
      <c r="C307" s="19" t="s">
        <v>33</v>
      </c>
      <c r="D307" t="s">
        <v>34</v>
      </c>
      <c r="E307" t="s">
        <v>35</v>
      </c>
    </row>
    <row r="308" spans="1:5" x14ac:dyDescent="0.25">
      <c r="A308" s="17" t="s">
        <v>44</v>
      </c>
      <c r="B308" s="18">
        <v>44872</v>
      </c>
      <c r="C308" s="19" t="s">
        <v>33</v>
      </c>
      <c r="D308" t="s">
        <v>34</v>
      </c>
      <c r="E308" t="s">
        <v>45</v>
      </c>
    </row>
    <row r="309" spans="1:5" x14ac:dyDescent="0.25">
      <c r="A309" s="17" t="s">
        <v>206</v>
      </c>
      <c r="B309" s="18">
        <v>44872</v>
      </c>
      <c r="C309" s="19" t="s">
        <v>33</v>
      </c>
      <c r="D309" t="s">
        <v>34</v>
      </c>
      <c r="E309" t="s">
        <v>35</v>
      </c>
    </row>
    <row r="310" spans="1:5" x14ac:dyDescent="0.25">
      <c r="A310" s="17" t="s">
        <v>247</v>
      </c>
      <c r="B310" s="18">
        <v>44872</v>
      </c>
      <c r="C310" s="19" t="s">
        <v>33</v>
      </c>
      <c r="D310" t="s">
        <v>34</v>
      </c>
      <c r="E310" t="s">
        <v>35</v>
      </c>
    </row>
    <row r="311" spans="1:5" x14ac:dyDescent="0.25">
      <c r="A311" s="17" t="s">
        <v>69</v>
      </c>
      <c r="B311" s="18">
        <v>44872</v>
      </c>
      <c r="C311" s="19" t="s">
        <v>33</v>
      </c>
      <c r="D311" t="s">
        <v>34</v>
      </c>
      <c r="E311" t="s">
        <v>70</v>
      </c>
    </row>
    <row r="312" spans="1:5" x14ac:dyDescent="0.25">
      <c r="A312" s="17" t="s">
        <v>248</v>
      </c>
      <c r="B312" s="18">
        <v>44872</v>
      </c>
      <c r="C312" s="19" t="s">
        <v>33</v>
      </c>
      <c r="D312" t="s">
        <v>37</v>
      </c>
      <c r="E312" t="s">
        <v>106</v>
      </c>
    </row>
    <row r="313" spans="1:5" x14ac:dyDescent="0.25">
      <c r="A313" s="17" t="s">
        <v>77</v>
      </c>
      <c r="B313" s="18">
        <v>44872</v>
      </c>
      <c r="C313" s="19" t="s">
        <v>33</v>
      </c>
      <c r="D313" t="s">
        <v>67</v>
      </c>
      <c r="E313" t="s">
        <v>68</v>
      </c>
    </row>
    <row r="314" spans="1:5" x14ac:dyDescent="0.25">
      <c r="A314" s="17" t="s">
        <v>176</v>
      </c>
      <c r="B314" s="18">
        <v>44872</v>
      </c>
      <c r="C314" s="19" t="s">
        <v>33</v>
      </c>
      <c r="D314" t="s">
        <v>34</v>
      </c>
      <c r="E314" t="s">
        <v>35</v>
      </c>
    </row>
    <row r="315" spans="1:5" x14ac:dyDescent="0.25">
      <c r="A315" s="17" t="s">
        <v>249</v>
      </c>
      <c r="B315" s="18">
        <v>44872</v>
      </c>
      <c r="C315" s="19" t="s">
        <v>33</v>
      </c>
      <c r="D315" t="s">
        <v>34</v>
      </c>
      <c r="E315" t="s">
        <v>35</v>
      </c>
    </row>
    <row r="316" spans="1:5" x14ac:dyDescent="0.25">
      <c r="A316" s="17" t="s">
        <v>89</v>
      </c>
      <c r="B316" s="18">
        <v>44872</v>
      </c>
      <c r="C316" s="19" t="s">
        <v>33</v>
      </c>
      <c r="D316" t="s">
        <v>34</v>
      </c>
      <c r="E316" t="s">
        <v>45</v>
      </c>
    </row>
    <row r="317" spans="1:5" x14ac:dyDescent="0.25">
      <c r="A317" s="17" t="s">
        <v>250</v>
      </c>
      <c r="B317" s="18">
        <v>44872</v>
      </c>
      <c r="C317" s="19" t="s">
        <v>33</v>
      </c>
      <c r="D317" t="s">
        <v>67</v>
      </c>
      <c r="E317" t="s">
        <v>68</v>
      </c>
    </row>
    <row r="318" spans="1:5" x14ac:dyDescent="0.25">
      <c r="A318" s="17" t="s">
        <v>94</v>
      </c>
      <c r="B318" s="18">
        <v>44872</v>
      </c>
      <c r="C318" s="19" t="s">
        <v>33</v>
      </c>
      <c r="D318" t="s">
        <v>34</v>
      </c>
      <c r="E318" t="s">
        <v>35</v>
      </c>
    </row>
    <row r="319" spans="1:5" x14ac:dyDescent="0.25">
      <c r="A319" s="17" t="s">
        <v>251</v>
      </c>
      <c r="B319" s="18">
        <v>44872</v>
      </c>
      <c r="C319" s="19" t="s">
        <v>33</v>
      </c>
      <c r="D319" t="s">
        <v>34</v>
      </c>
      <c r="E319" t="s">
        <v>138</v>
      </c>
    </row>
    <row r="320" spans="1:5" x14ac:dyDescent="0.25">
      <c r="A320" s="17" t="s">
        <v>84</v>
      </c>
      <c r="B320" s="18">
        <v>44872</v>
      </c>
      <c r="C320" s="19" t="s">
        <v>33</v>
      </c>
      <c r="D320" t="s">
        <v>34</v>
      </c>
      <c r="E320" t="s">
        <v>70</v>
      </c>
    </row>
    <row r="321" spans="1:5" x14ac:dyDescent="0.25">
      <c r="A321" s="17" t="s">
        <v>215</v>
      </c>
      <c r="B321" s="18">
        <v>44872</v>
      </c>
      <c r="C321" s="19" t="s">
        <v>33</v>
      </c>
      <c r="D321" t="s">
        <v>34</v>
      </c>
      <c r="E321" t="s">
        <v>35</v>
      </c>
    </row>
    <row r="322" spans="1:5" x14ac:dyDescent="0.25">
      <c r="A322" s="17" t="s">
        <v>111</v>
      </c>
      <c r="B322" s="18">
        <v>44872</v>
      </c>
      <c r="C322" s="19" t="s">
        <v>33</v>
      </c>
      <c r="D322" t="s">
        <v>67</v>
      </c>
      <c r="E322" t="s">
        <v>68</v>
      </c>
    </row>
    <row r="323" spans="1:5" x14ac:dyDescent="0.25">
      <c r="A323" s="17" t="s">
        <v>52</v>
      </c>
      <c r="B323" s="18">
        <v>44872</v>
      </c>
      <c r="C323" s="19" t="s">
        <v>33</v>
      </c>
      <c r="D323" t="s">
        <v>34</v>
      </c>
      <c r="E323" t="s">
        <v>35</v>
      </c>
    </row>
    <row r="324" spans="1:5" x14ac:dyDescent="0.25">
      <c r="A324" s="17" t="s">
        <v>226</v>
      </c>
      <c r="B324" s="18">
        <v>44872</v>
      </c>
      <c r="C324" s="19" t="s">
        <v>33</v>
      </c>
      <c r="D324" t="s">
        <v>34</v>
      </c>
      <c r="E324" t="s">
        <v>35</v>
      </c>
    </row>
    <row r="325" spans="1:5" x14ac:dyDescent="0.25">
      <c r="A325" s="17" t="s">
        <v>128</v>
      </c>
      <c r="B325" s="18">
        <v>44872</v>
      </c>
      <c r="C325" s="19" t="s">
        <v>33</v>
      </c>
      <c r="D325" t="s">
        <v>34</v>
      </c>
      <c r="E325" t="s">
        <v>35</v>
      </c>
    </row>
    <row r="326" spans="1:5" x14ac:dyDescent="0.25">
      <c r="A326" s="17" t="s">
        <v>143</v>
      </c>
      <c r="B326" s="18">
        <v>44872</v>
      </c>
      <c r="C326" s="19" t="s">
        <v>33</v>
      </c>
      <c r="D326" t="s">
        <v>34</v>
      </c>
      <c r="E326" t="s">
        <v>47</v>
      </c>
    </row>
    <row r="327" spans="1:5" x14ac:dyDescent="0.25">
      <c r="A327" s="17" t="s">
        <v>101</v>
      </c>
      <c r="B327" s="18">
        <v>44872</v>
      </c>
      <c r="C327" s="19" t="s">
        <v>33</v>
      </c>
      <c r="D327" t="s">
        <v>34</v>
      </c>
      <c r="E327" t="s">
        <v>35</v>
      </c>
    </row>
    <row r="328" spans="1:5" x14ac:dyDescent="0.25">
      <c r="A328" s="17" t="s">
        <v>252</v>
      </c>
      <c r="B328" s="18">
        <v>44872</v>
      </c>
      <c r="C328" s="19" t="s">
        <v>33</v>
      </c>
      <c r="D328" t="s">
        <v>34</v>
      </c>
      <c r="E328" t="s">
        <v>70</v>
      </c>
    </row>
    <row r="329" spans="1:5" x14ac:dyDescent="0.25">
      <c r="A329" s="17" t="s">
        <v>253</v>
      </c>
      <c r="B329" s="18">
        <v>44872</v>
      </c>
      <c r="C329" s="19" t="s">
        <v>33</v>
      </c>
      <c r="D329" t="s">
        <v>34</v>
      </c>
      <c r="E329" t="s">
        <v>57</v>
      </c>
    </row>
    <row r="330" spans="1:5" x14ac:dyDescent="0.25">
      <c r="A330" s="17" t="s">
        <v>254</v>
      </c>
      <c r="B330" s="18">
        <v>44872</v>
      </c>
      <c r="C330" s="19" t="s">
        <v>33</v>
      </c>
      <c r="D330" t="s">
        <v>67</v>
      </c>
      <c r="E330" t="s">
        <v>68</v>
      </c>
    </row>
    <row r="331" spans="1:5" x14ac:dyDescent="0.25">
      <c r="A331" s="17" t="s">
        <v>136</v>
      </c>
      <c r="B331" s="18">
        <v>44872</v>
      </c>
      <c r="C331" s="19" t="s">
        <v>33</v>
      </c>
      <c r="D331" t="s">
        <v>34</v>
      </c>
      <c r="E331" t="s">
        <v>47</v>
      </c>
    </row>
    <row r="332" spans="1:5" x14ac:dyDescent="0.25">
      <c r="A332" s="17" t="s">
        <v>228</v>
      </c>
      <c r="B332" s="18">
        <v>44872</v>
      </c>
      <c r="C332" s="19" t="s">
        <v>33</v>
      </c>
      <c r="D332" t="s">
        <v>34</v>
      </c>
      <c r="E332" t="s">
        <v>35</v>
      </c>
    </row>
    <row r="333" spans="1:5" x14ac:dyDescent="0.25">
      <c r="A333" s="17" t="s">
        <v>255</v>
      </c>
      <c r="B333" s="18">
        <v>44872</v>
      </c>
      <c r="C333" s="19" t="s">
        <v>33</v>
      </c>
      <c r="D333" t="s">
        <v>34</v>
      </c>
      <c r="E333" t="s">
        <v>57</v>
      </c>
    </row>
    <row r="334" spans="1:5" x14ac:dyDescent="0.25">
      <c r="A334" s="17" t="s">
        <v>140</v>
      </c>
      <c r="B334" s="18">
        <v>44872</v>
      </c>
      <c r="C334" s="19" t="s">
        <v>33</v>
      </c>
      <c r="D334" t="s">
        <v>67</v>
      </c>
      <c r="E334" t="s">
        <v>68</v>
      </c>
    </row>
    <row r="335" spans="1:5" x14ac:dyDescent="0.25">
      <c r="A335" s="17" t="s">
        <v>142</v>
      </c>
      <c r="B335" s="18">
        <v>44872</v>
      </c>
      <c r="C335" s="19" t="s">
        <v>33</v>
      </c>
      <c r="D335" t="s">
        <v>34</v>
      </c>
      <c r="E335" t="s">
        <v>35</v>
      </c>
    </row>
    <row r="336" spans="1:5" x14ac:dyDescent="0.25">
      <c r="A336" s="17" t="s">
        <v>113</v>
      </c>
      <c r="B336" s="18">
        <v>44872</v>
      </c>
      <c r="C336" s="19" t="s">
        <v>33</v>
      </c>
      <c r="D336" t="s">
        <v>34</v>
      </c>
      <c r="E336" t="s">
        <v>39</v>
      </c>
    </row>
    <row r="337" spans="1:5" x14ac:dyDescent="0.25">
      <c r="A337" s="17" t="s">
        <v>122</v>
      </c>
      <c r="B337" s="18">
        <v>44872</v>
      </c>
      <c r="C337" s="19" t="s">
        <v>33</v>
      </c>
      <c r="D337" t="s">
        <v>67</v>
      </c>
      <c r="E337" t="s">
        <v>68</v>
      </c>
    </row>
    <row r="338" spans="1:5" x14ac:dyDescent="0.25">
      <c r="A338" s="17" t="s">
        <v>256</v>
      </c>
      <c r="B338" s="18">
        <v>44872</v>
      </c>
      <c r="C338" s="19" t="s">
        <v>33</v>
      </c>
      <c r="D338" t="s">
        <v>67</v>
      </c>
      <c r="E338" t="s">
        <v>68</v>
      </c>
    </row>
    <row r="339" spans="1:5" x14ac:dyDescent="0.25">
      <c r="A339" s="17" t="s">
        <v>207</v>
      </c>
      <c r="B339" s="18">
        <v>44872</v>
      </c>
      <c r="C339" s="19" t="s">
        <v>33</v>
      </c>
      <c r="D339" t="s">
        <v>67</v>
      </c>
      <c r="E339" t="s">
        <v>68</v>
      </c>
    </row>
    <row r="340" spans="1:5" x14ac:dyDescent="0.25">
      <c r="A340" s="17" t="s">
        <v>118</v>
      </c>
      <c r="B340" s="18">
        <v>44872</v>
      </c>
      <c r="C340" s="19" t="s">
        <v>33</v>
      </c>
      <c r="D340" t="s">
        <v>34</v>
      </c>
      <c r="E340" t="s">
        <v>35</v>
      </c>
    </row>
    <row r="341" spans="1:5" x14ac:dyDescent="0.25">
      <c r="A341" s="17" t="s">
        <v>257</v>
      </c>
      <c r="B341" s="18">
        <v>44872</v>
      </c>
      <c r="C341" s="19" t="s">
        <v>33</v>
      </c>
      <c r="D341" t="s">
        <v>67</v>
      </c>
      <c r="E341" t="s">
        <v>68</v>
      </c>
    </row>
    <row r="342" spans="1:5" x14ac:dyDescent="0.25">
      <c r="A342" s="17" t="s">
        <v>58</v>
      </c>
      <c r="B342" s="18">
        <v>44872</v>
      </c>
      <c r="C342" s="19" t="s">
        <v>33</v>
      </c>
      <c r="D342" t="s">
        <v>34</v>
      </c>
      <c r="E342" t="s">
        <v>39</v>
      </c>
    </row>
    <row r="343" spans="1:5" x14ac:dyDescent="0.25">
      <c r="A343" s="17" t="s">
        <v>120</v>
      </c>
      <c r="B343" s="18">
        <v>44872</v>
      </c>
      <c r="C343" s="19" t="s">
        <v>33</v>
      </c>
      <c r="D343" t="s">
        <v>34</v>
      </c>
      <c r="E343" t="s">
        <v>57</v>
      </c>
    </row>
    <row r="344" spans="1:5" x14ac:dyDescent="0.25">
      <c r="A344" s="17" t="s">
        <v>123</v>
      </c>
      <c r="B344" s="18">
        <v>44872</v>
      </c>
      <c r="C344" s="19" t="s">
        <v>33</v>
      </c>
      <c r="D344" t="s">
        <v>34</v>
      </c>
      <c r="E344" t="s">
        <v>35</v>
      </c>
    </row>
    <row r="345" spans="1:5" x14ac:dyDescent="0.25">
      <c r="A345" s="17" t="s">
        <v>258</v>
      </c>
      <c r="B345" s="18">
        <v>44872</v>
      </c>
      <c r="C345" s="19" t="s">
        <v>33</v>
      </c>
      <c r="D345" t="s">
        <v>34</v>
      </c>
      <c r="E345" t="s">
        <v>35</v>
      </c>
    </row>
    <row r="346" spans="1:5" x14ac:dyDescent="0.25">
      <c r="A346" s="17" t="s">
        <v>259</v>
      </c>
      <c r="B346" s="18">
        <v>44872</v>
      </c>
      <c r="C346" s="19" t="s">
        <v>33</v>
      </c>
      <c r="D346" t="s">
        <v>37</v>
      </c>
      <c r="E346" t="s">
        <v>64</v>
      </c>
    </row>
    <row r="347" spans="1:5" x14ac:dyDescent="0.25">
      <c r="A347" s="17" t="s">
        <v>260</v>
      </c>
      <c r="B347" s="18">
        <v>44872</v>
      </c>
      <c r="C347" s="19" t="s">
        <v>33</v>
      </c>
      <c r="D347" t="s">
        <v>67</v>
      </c>
      <c r="E347" t="s">
        <v>68</v>
      </c>
    </row>
    <row r="348" spans="1:5" x14ac:dyDescent="0.25">
      <c r="A348" s="17" t="s">
        <v>78</v>
      </c>
      <c r="B348" s="18">
        <v>44872</v>
      </c>
      <c r="C348" s="19" t="s">
        <v>33</v>
      </c>
      <c r="D348" t="s">
        <v>67</v>
      </c>
      <c r="E348" t="s">
        <v>68</v>
      </c>
    </row>
    <row r="349" spans="1:5" x14ac:dyDescent="0.25">
      <c r="A349" s="17" t="s">
        <v>222</v>
      </c>
      <c r="B349" s="18">
        <v>44872</v>
      </c>
      <c r="C349" s="19" t="s">
        <v>33</v>
      </c>
      <c r="D349" t="s">
        <v>34</v>
      </c>
      <c r="E349" t="s">
        <v>70</v>
      </c>
    </row>
    <row r="350" spans="1:5" x14ac:dyDescent="0.25">
      <c r="A350" s="17" t="s">
        <v>196</v>
      </c>
      <c r="B350" s="18">
        <v>44872</v>
      </c>
      <c r="C350" s="19" t="s">
        <v>33</v>
      </c>
      <c r="D350" t="s">
        <v>67</v>
      </c>
      <c r="E350" t="s">
        <v>68</v>
      </c>
    </row>
    <row r="351" spans="1:5" x14ac:dyDescent="0.25">
      <c r="A351" s="17" t="s">
        <v>261</v>
      </c>
      <c r="B351" s="18">
        <v>44872</v>
      </c>
      <c r="C351" s="19" t="s">
        <v>33</v>
      </c>
      <c r="D351" t="s">
        <v>67</v>
      </c>
      <c r="E351" t="s">
        <v>68</v>
      </c>
    </row>
    <row r="352" spans="1:5" x14ac:dyDescent="0.25">
      <c r="A352" s="17" t="s">
        <v>234</v>
      </c>
      <c r="B352" s="18">
        <v>44872</v>
      </c>
      <c r="C352" s="19" t="s">
        <v>33</v>
      </c>
      <c r="D352" t="s">
        <v>34</v>
      </c>
      <c r="E352" t="s">
        <v>35</v>
      </c>
    </row>
    <row r="353" spans="1:5" x14ac:dyDescent="0.25">
      <c r="A353" s="17" t="s">
        <v>262</v>
      </c>
      <c r="B353" s="18">
        <v>44872</v>
      </c>
      <c r="C353" s="19" t="s">
        <v>33</v>
      </c>
      <c r="D353" t="s">
        <v>34</v>
      </c>
      <c r="E353" t="s">
        <v>35</v>
      </c>
    </row>
    <row r="354" spans="1:5" x14ac:dyDescent="0.25">
      <c r="A354" s="17" t="s">
        <v>263</v>
      </c>
      <c r="B354" s="18">
        <v>44872</v>
      </c>
      <c r="C354" s="19" t="s">
        <v>33</v>
      </c>
      <c r="D354" t="s">
        <v>34</v>
      </c>
      <c r="E354" t="s">
        <v>70</v>
      </c>
    </row>
    <row r="355" spans="1:5" x14ac:dyDescent="0.25">
      <c r="A355" s="17" t="s">
        <v>264</v>
      </c>
      <c r="B355" s="18">
        <v>44872</v>
      </c>
      <c r="C355" s="19" t="s">
        <v>33</v>
      </c>
      <c r="D355" t="s">
        <v>34</v>
      </c>
      <c r="E355" t="s">
        <v>138</v>
      </c>
    </row>
    <row r="356" spans="1:5" x14ac:dyDescent="0.25">
      <c r="A356" s="17" t="s">
        <v>146</v>
      </c>
      <c r="B356" s="18">
        <v>44872</v>
      </c>
      <c r="C356" s="19" t="s">
        <v>33</v>
      </c>
      <c r="D356" t="s">
        <v>49</v>
      </c>
      <c r="E356" t="s">
        <v>50</v>
      </c>
    </row>
    <row r="357" spans="1:5" x14ac:dyDescent="0.25">
      <c r="A357" s="17" t="s">
        <v>237</v>
      </c>
      <c r="B357" s="18">
        <v>44872</v>
      </c>
      <c r="C357" s="19" t="s">
        <v>33</v>
      </c>
      <c r="D357" t="s">
        <v>34</v>
      </c>
      <c r="E357" t="s">
        <v>35</v>
      </c>
    </row>
    <row r="358" spans="1:5" x14ac:dyDescent="0.25">
      <c r="A358" s="17" t="s">
        <v>129</v>
      </c>
      <c r="B358" s="18">
        <v>44872</v>
      </c>
      <c r="C358" s="19" t="s">
        <v>33</v>
      </c>
      <c r="D358" t="s">
        <v>34</v>
      </c>
      <c r="E358" t="s">
        <v>39</v>
      </c>
    </row>
    <row r="359" spans="1:5" x14ac:dyDescent="0.25">
      <c r="A359" s="17" t="s">
        <v>265</v>
      </c>
      <c r="B359" s="18">
        <v>44872</v>
      </c>
      <c r="C359" s="19" t="s">
        <v>33</v>
      </c>
      <c r="D359" t="s">
        <v>34</v>
      </c>
      <c r="E359" t="s">
        <v>138</v>
      </c>
    </row>
    <row r="360" spans="1:5" x14ac:dyDescent="0.25">
      <c r="A360" s="17" t="s">
        <v>104</v>
      </c>
      <c r="B360" s="18">
        <v>44872</v>
      </c>
      <c r="C360" s="19" t="s">
        <v>33</v>
      </c>
      <c r="D360" t="s">
        <v>67</v>
      </c>
      <c r="E360" t="s">
        <v>68</v>
      </c>
    </row>
    <row r="361" spans="1:5" x14ac:dyDescent="0.25">
      <c r="A361" s="17" t="s">
        <v>180</v>
      </c>
      <c r="B361" s="18">
        <v>44874</v>
      </c>
      <c r="C361" s="19" t="s">
        <v>33</v>
      </c>
      <c r="D361" t="s">
        <v>37</v>
      </c>
      <c r="E361" t="s">
        <v>35</v>
      </c>
    </row>
    <row r="362" spans="1:5" x14ac:dyDescent="0.25">
      <c r="A362" s="17" t="s">
        <v>266</v>
      </c>
      <c r="B362" s="18">
        <v>44874</v>
      </c>
      <c r="C362" s="19" t="s">
        <v>33</v>
      </c>
      <c r="D362" t="s">
        <v>34</v>
      </c>
      <c r="E362" t="s">
        <v>35</v>
      </c>
    </row>
    <row r="363" spans="1:5" x14ac:dyDescent="0.25">
      <c r="A363" s="17" t="s">
        <v>267</v>
      </c>
      <c r="B363" s="18">
        <v>44874</v>
      </c>
      <c r="C363" s="19" t="s">
        <v>33</v>
      </c>
      <c r="D363" t="s">
        <v>37</v>
      </c>
      <c r="E363" t="s">
        <v>35</v>
      </c>
    </row>
    <row r="364" spans="1:5" x14ac:dyDescent="0.25">
      <c r="A364" s="17" t="s">
        <v>182</v>
      </c>
      <c r="B364" s="18">
        <v>44874</v>
      </c>
      <c r="C364" s="19" t="s">
        <v>33</v>
      </c>
      <c r="D364" t="s">
        <v>37</v>
      </c>
      <c r="E364" t="s">
        <v>35</v>
      </c>
    </row>
    <row r="365" spans="1:5" x14ac:dyDescent="0.25">
      <c r="A365" s="17" t="s">
        <v>42</v>
      </c>
      <c r="B365" s="18">
        <v>44874</v>
      </c>
      <c r="C365" s="19" t="s">
        <v>33</v>
      </c>
      <c r="D365" t="s">
        <v>37</v>
      </c>
      <c r="E365" t="s">
        <v>35</v>
      </c>
    </row>
    <row r="366" spans="1:5" x14ac:dyDescent="0.25">
      <c r="A366" s="17" t="s">
        <v>41</v>
      </c>
      <c r="B366" s="18">
        <v>44874</v>
      </c>
      <c r="C366" s="19" t="s">
        <v>33</v>
      </c>
      <c r="D366" t="s">
        <v>37</v>
      </c>
      <c r="E366" t="s">
        <v>35</v>
      </c>
    </row>
    <row r="367" spans="1:5" x14ac:dyDescent="0.25">
      <c r="A367" s="17" t="s">
        <v>186</v>
      </c>
      <c r="B367" s="18">
        <v>44874</v>
      </c>
      <c r="C367" s="19" t="s">
        <v>33</v>
      </c>
      <c r="D367" t="s">
        <v>37</v>
      </c>
      <c r="E367" t="s">
        <v>35</v>
      </c>
    </row>
    <row r="368" spans="1:5" x14ac:dyDescent="0.25">
      <c r="A368" s="17" t="s">
        <v>183</v>
      </c>
      <c r="B368" s="18">
        <v>44874</v>
      </c>
      <c r="C368" s="19" t="s">
        <v>33</v>
      </c>
      <c r="D368" t="s">
        <v>37</v>
      </c>
      <c r="E368" t="s">
        <v>35</v>
      </c>
    </row>
    <row r="369" spans="1:5" x14ac:dyDescent="0.25">
      <c r="A369" s="17" t="s">
        <v>36</v>
      </c>
      <c r="B369" s="18">
        <v>44874</v>
      </c>
      <c r="C369" s="19" t="s">
        <v>33</v>
      </c>
      <c r="D369" t="s">
        <v>37</v>
      </c>
      <c r="E369" t="s">
        <v>35</v>
      </c>
    </row>
    <row r="370" spans="1:5" x14ac:dyDescent="0.25">
      <c r="A370" s="17" t="s">
        <v>268</v>
      </c>
      <c r="B370" s="18">
        <v>44874</v>
      </c>
      <c r="C370" s="19" t="s">
        <v>33</v>
      </c>
      <c r="D370" t="s">
        <v>37</v>
      </c>
      <c r="E370" t="s">
        <v>35</v>
      </c>
    </row>
    <row r="371" spans="1:5" x14ac:dyDescent="0.25">
      <c r="A371" s="17" t="s">
        <v>38</v>
      </c>
      <c r="B371" s="18">
        <v>44874</v>
      </c>
      <c r="C371" s="19" t="s">
        <v>33</v>
      </c>
      <c r="D371" t="s">
        <v>34</v>
      </c>
      <c r="E371" t="s">
        <v>39</v>
      </c>
    </row>
    <row r="372" spans="1:5" x14ac:dyDescent="0.25">
      <c r="A372" s="17" t="s">
        <v>125</v>
      </c>
      <c r="B372" s="18">
        <v>44874</v>
      </c>
      <c r="C372" s="19" t="s">
        <v>33</v>
      </c>
      <c r="D372" t="s">
        <v>34</v>
      </c>
      <c r="E372" t="s">
        <v>47</v>
      </c>
    </row>
    <row r="373" spans="1:5" x14ac:dyDescent="0.25">
      <c r="A373" s="17" t="s">
        <v>90</v>
      </c>
      <c r="B373" s="18">
        <v>44874</v>
      </c>
      <c r="C373" s="19" t="s">
        <v>33</v>
      </c>
      <c r="D373" t="s">
        <v>34</v>
      </c>
      <c r="E373" t="s">
        <v>39</v>
      </c>
    </row>
    <row r="374" spans="1:5" x14ac:dyDescent="0.25">
      <c r="A374" s="17" t="s">
        <v>223</v>
      </c>
      <c r="B374" s="18">
        <v>44874</v>
      </c>
      <c r="C374" s="19" t="s">
        <v>33</v>
      </c>
      <c r="D374" t="s">
        <v>34</v>
      </c>
      <c r="E374" t="s">
        <v>39</v>
      </c>
    </row>
    <row r="375" spans="1:5" x14ac:dyDescent="0.25">
      <c r="A375" s="17" t="s">
        <v>269</v>
      </c>
      <c r="B375" s="18">
        <v>44874</v>
      </c>
      <c r="C375" s="19" t="s">
        <v>33</v>
      </c>
      <c r="D375" t="s">
        <v>37</v>
      </c>
      <c r="E375" t="s">
        <v>35</v>
      </c>
    </row>
    <row r="376" spans="1:5" x14ac:dyDescent="0.25">
      <c r="A376" s="17" t="s">
        <v>270</v>
      </c>
      <c r="B376" s="18">
        <v>44874</v>
      </c>
      <c r="C376" s="19" t="s">
        <v>33</v>
      </c>
      <c r="D376" t="s">
        <v>34</v>
      </c>
      <c r="E376" t="s">
        <v>35</v>
      </c>
    </row>
    <row r="377" spans="1:5" x14ac:dyDescent="0.25">
      <c r="A377" s="17" t="s">
        <v>48</v>
      </c>
      <c r="B377" s="18">
        <v>44874</v>
      </c>
      <c r="C377" s="19" t="s">
        <v>33</v>
      </c>
      <c r="D377" t="s">
        <v>49</v>
      </c>
      <c r="E377" t="s">
        <v>50</v>
      </c>
    </row>
    <row r="378" spans="1:5" x14ac:dyDescent="0.25">
      <c r="A378" s="17" t="s">
        <v>105</v>
      </c>
      <c r="B378" s="18">
        <v>44874</v>
      </c>
      <c r="C378" s="19" t="s">
        <v>33</v>
      </c>
      <c r="D378" t="s">
        <v>37</v>
      </c>
      <c r="E378" t="s">
        <v>106</v>
      </c>
    </row>
    <row r="379" spans="1:5" x14ac:dyDescent="0.25">
      <c r="A379" s="17" t="s">
        <v>94</v>
      </c>
      <c r="B379" s="18">
        <v>44874</v>
      </c>
      <c r="C379" s="19" t="s">
        <v>33</v>
      </c>
      <c r="D379" t="s">
        <v>34</v>
      </c>
      <c r="E379" t="s">
        <v>35</v>
      </c>
    </row>
    <row r="380" spans="1:5" x14ac:dyDescent="0.25">
      <c r="A380" s="17" t="s">
        <v>248</v>
      </c>
      <c r="B380" s="18">
        <v>44874</v>
      </c>
      <c r="C380" s="19" t="s">
        <v>33</v>
      </c>
      <c r="D380" t="s">
        <v>37</v>
      </c>
      <c r="E380" t="s">
        <v>106</v>
      </c>
    </row>
    <row r="381" spans="1:5" x14ac:dyDescent="0.25">
      <c r="A381" s="17" t="s">
        <v>271</v>
      </c>
      <c r="B381" s="18">
        <v>44874</v>
      </c>
      <c r="C381" s="19" t="s">
        <v>33</v>
      </c>
      <c r="D381" t="s">
        <v>34</v>
      </c>
      <c r="E381" t="s">
        <v>47</v>
      </c>
    </row>
    <row r="382" spans="1:5" x14ac:dyDescent="0.25">
      <c r="A382" s="17" t="s">
        <v>272</v>
      </c>
      <c r="B382" s="18">
        <v>44874</v>
      </c>
      <c r="C382" s="19" t="s">
        <v>33</v>
      </c>
      <c r="D382" t="s">
        <v>37</v>
      </c>
      <c r="E382" t="s">
        <v>64</v>
      </c>
    </row>
    <row r="383" spans="1:5" x14ac:dyDescent="0.25">
      <c r="A383" s="17" t="s">
        <v>273</v>
      </c>
      <c r="B383" s="18">
        <v>44874</v>
      </c>
      <c r="C383" s="19" t="s">
        <v>33</v>
      </c>
      <c r="D383" t="s">
        <v>37</v>
      </c>
      <c r="E383" t="s">
        <v>64</v>
      </c>
    </row>
    <row r="384" spans="1:5" x14ac:dyDescent="0.25">
      <c r="A384" s="17" t="s">
        <v>274</v>
      </c>
      <c r="B384" s="18">
        <v>44874</v>
      </c>
      <c r="C384" s="19" t="s">
        <v>33</v>
      </c>
      <c r="D384" t="s">
        <v>37</v>
      </c>
      <c r="E384" t="s">
        <v>64</v>
      </c>
    </row>
    <row r="385" spans="1:5" x14ac:dyDescent="0.25">
      <c r="A385" s="17" t="s">
        <v>275</v>
      </c>
      <c r="B385" s="18">
        <v>44874</v>
      </c>
      <c r="C385" s="19" t="s">
        <v>33</v>
      </c>
      <c r="D385" t="s">
        <v>37</v>
      </c>
      <c r="E385" t="s">
        <v>64</v>
      </c>
    </row>
    <row r="386" spans="1:5" x14ac:dyDescent="0.25">
      <c r="A386" s="17" t="s">
        <v>73</v>
      </c>
      <c r="B386" s="18">
        <v>44874</v>
      </c>
      <c r="C386" s="19" t="s">
        <v>33</v>
      </c>
      <c r="D386" t="s">
        <v>34</v>
      </c>
      <c r="E386" t="s">
        <v>35</v>
      </c>
    </row>
    <row r="387" spans="1:5" x14ac:dyDescent="0.25">
      <c r="A387" s="17" t="s">
        <v>276</v>
      </c>
      <c r="B387" s="18">
        <v>44874</v>
      </c>
      <c r="C387" s="19" t="s">
        <v>33</v>
      </c>
      <c r="D387" t="s">
        <v>34</v>
      </c>
      <c r="E387" t="s">
        <v>35</v>
      </c>
    </row>
    <row r="388" spans="1:5" x14ac:dyDescent="0.25">
      <c r="A388" s="17" t="s">
        <v>277</v>
      </c>
      <c r="B388" s="18">
        <v>44874</v>
      </c>
      <c r="C388" s="19" t="s">
        <v>33</v>
      </c>
      <c r="D388" t="s">
        <v>34</v>
      </c>
      <c r="E388" t="s">
        <v>47</v>
      </c>
    </row>
    <row r="389" spans="1:5" x14ac:dyDescent="0.25">
      <c r="A389" s="17" t="s">
        <v>278</v>
      </c>
      <c r="B389" s="18">
        <v>44874</v>
      </c>
      <c r="C389" s="19" t="s">
        <v>33</v>
      </c>
      <c r="D389" t="s">
        <v>34</v>
      </c>
      <c r="E389" t="s">
        <v>35</v>
      </c>
    </row>
    <row r="390" spans="1:5" x14ac:dyDescent="0.25">
      <c r="A390" s="17" t="s">
        <v>279</v>
      </c>
      <c r="B390" s="18">
        <v>44874</v>
      </c>
      <c r="C390" s="19" t="s">
        <v>33</v>
      </c>
      <c r="D390" t="s">
        <v>34</v>
      </c>
      <c r="E390" t="s">
        <v>47</v>
      </c>
    </row>
    <row r="391" spans="1:5" x14ac:dyDescent="0.25">
      <c r="A391" s="17" t="s">
        <v>280</v>
      </c>
      <c r="B391" s="18">
        <v>44874</v>
      </c>
      <c r="C391" s="19" t="s">
        <v>33</v>
      </c>
      <c r="D391" t="s">
        <v>37</v>
      </c>
      <c r="E391" t="s">
        <v>35</v>
      </c>
    </row>
    <row r="392" spans="1:5" x14ac:dyDescent="0.25">
      <c r="A392" s="17" t="s">
        <v>204</v>
      </c>
      <c r="B392" s="18">
        <v>44874</v>
      </c>
      <c r="C392" s="19" t="s">
        <v>33</v>
      </c>
      <c r="D392" t="s">
        <v>37</v>
      </c>
      <c r="E392" t="s">
        <v>35</v>
      </c>
    </row>
    <row r="393" spans="1:5" x14ac:dyDescent="0.25">
      <c r="A393" s="17" t="s">
        <v>203</v>
      </c>
      <c r="B393" s="18">
        <v>44874</v>
      </c>
      <c r="C393" s="19" t="s">
        <v>33</v>
      </c>
      <c r="D393" t="s">
        <v>37</v>
      </c>
      <c r="E393" t="s">
        <v>35</v>
      </c>
    </row>
    <row r="394" spans="1:5" x14ac:dyDescent="0.25">
      <c r="A394" s="17" t="s">
        <v>281</v>
      </c>
      <c r="B394" s="18">
        <v>44874</v>
      </c>
      <c r="C394" s="19" t="s">
        <v>33</v>
      </c>
      <c r="D394" t="s">
        <v>34</v>
      </c>
      <c r="E394" t="s">
        <v>35</v>
      </c>
    </row>
    <row r="395" spans="1:5" x14ac:dyDescent="0.25">
      <c r="A395" s="17" t="s">
        <v>123</v>
      </c>
      <c r="B395" s="18">
        <v>44874</v>
      </c>
      <c r="C395" s="19" t="s">
        <v>33</v>
      </c>
      <c r="D395" t="s">
        <v>34</v>
      </c>
      <c r="E395" t="s">
        <v>35</v>
      </c>
    </row>
    <row r="396" spans="1:5" x14ac:dyDescent="0.25">
      <c r="A396" s="17" t="s">
        <v>247</v>
      </c>
      <c r="B396" s="18">
        <v>44874</v>
      </c>
      <c r="C396" s="19" t="s">
        <v>33</v>
      </c>
      <c r="D396" t="s">
        <v>34</v>
      </c>
      <c r="E396" t="s">
        <v>35</v>
      </c>
    </row>
    <row r="397" spans="1:5" x14ac:dyDescent="0.25">
      <c r="A397" s="17" t="s">
        <v>83</v>
      </c>
      <c r="B397" s="18">
        <v>44874</v>
      </c>
      <c r="C397" s="19" t="s">
        <v>33</v>
      </c>
      <c r="D397" t="s">
        <v>37</v>
      </c>
      <c r="E397" t="s">
        <v>64</v>
      </c>
    </row>
    <row r="398" spans="1:5" x14ac:dyDescent="0.25">
      <c r="A398" s="17" t="s">
        <v>245</v>
      </c>
      <c r="B398" s="18">
        <v>44874</v>
      </c>
      <c r="C398" s="19" t="s">
        <v>33</v>
      </c>
      <c r="D398" t="s">
        <v>34</v>
      </c>
      <c r="E398" t="s">
        <v>35</v>
      </c>
    </row>
    <row r="399" spans="1:5" x14ac:dyDescent="0.25">
      <c r="A399" s="17" t="s">
        <v>226</v>
      </c>
      <c r="B399" s="18">
        <v>44874</v>
      </c>
      <c r="C399" s="19" t="s">
        <v>33</v>
      </c>
      <c r="D399" t="s">
        <v>34</v>
      </c>
      <c r="E399" t="s">
        <v>35</v>
      </c>
    </row>
    <row r="400" spans="1:5" x14ac:dyDescent="0.25">
      <c r="A400" s="17" t="s">
        <v>53</v>
      </c>
      <c r="B400" s="18">
        <v>44874</v>
      </c>
      <c r="C400" s="19" t="s">
        <v>33</v>
      </c>
      <c r="D400" t="s">
        <v>34</v>
      </c>
      <c r="E400" t="s">
        <v>35</v>
      </c>
    </row>
    <row r="401" spans="1:5" x14ac:dyDescent="0.25">
      <c r="A401" s="17" t="s">
        <v>147</v>
      </c>
      <c r="B401" s="18">
        <v>44874</v>
      </c>
      <c r="C401" s="19" t="s">
        <v>33</v>
      </c>
      <c r="D401" t="s">
        <v>49</v>
      </c>
      <c r="E401" t="s">
        <v>50</v>
      </c>
    </row>
    <row r="402" spans="1:5" x14ac:dyDescent="0.25">
      <c r="A402" s="17" t="s">
        <v>109</v>
      </c>
      <c r="B402" s="18">
        <v>44874</v>
      </c>
      <c r="C402" s="19" t="s">
        <v>33</v>
      </c>
      <c r="D402" t="s">
        <v>34</v>
      </c>
      <c r="E402" t="s">
        <v>70</v>
      </c>
    </row>
    <row r="403" spans="1:5" x14ac:dyDescent="0.25">
      <c r="A403" s="17" t="s">
        <v>72</v>
      </c>
      <c r="B403" s="18">
        <v>44874</v>
      </c>
      <c r="C403" s="19" t="s">
        <v>33</v>
      </c>
      <c r="D403" t="s">
        <v>34</v>
      </c>
      <c r="E403" t="s">
        <v>45</v>
      </c>
    </row>
    <row r="404" spans="1:5" x14ac:dyDescent="0.25">
      <c r="A404" s="17" t="s">
        <v>136</v>
      </c>
      <c r="B404" s="18">
        <v>44874</v>
      </c>
      <c r="C404" s="19" t="s">
        <v>33</v>
      </c>
      <c r="D404" t="s">
        <v>34</v>
      </c>
      <c r="E404" t="s">
        <v>47</v>
      </c>
    </row>
    <row r="405" spans="1:5" x14ac:dyDescent="0.25">
      <c r="A405" s="17" t="s">
        <v>114</v>
      </c>
      <c r="B405" s="18">
        <v>44874</v>
      </c>
      <c r="C405" s="19" t="s">
        <v>33</v>
      </c>
      <c r="D405" t="s">
        <v>34</v>
      </c>
      <c r="E405" t="s">
        <v>35</v>
      </c>
    </row>
    <row r="406" spans="1:5" x14ac:dyDescent="0.25">
      <c r="A406" s="17" t="s">
        <v>108</v>
      </c>
      <c r="B406" s="18">
        <v>44874</v>
      </c>
      <c r="C406" s="19" t="s">
        <v>33</v>
      </c>
      <c r="D406" t="s">
        <v>34</v>
      </c>
      <c r="E406" t="s">
        <v>39</v>
      </c>
    </row>
    <row r="407" spans="1:5" x14ac:dyDescent="0.25">
      <c r="A407" s="17" t="s">
        <v>71</v>
      </c>
      <c r="B407" s="18">
        <v>44874</v>
      </c>
      <c r="C407" s="19" t="s">
        <v>33</v>
      </c>
      <c r="D407" t="s">
        <v>67</v>
      </c>
      <c r="E407" t="s">
        <v>68</v>
      </c>
    </row>
    <row r="408" spans="1:5" x14ac:dyDescent="0.25">
      <c r="A408" s="17" t="s">
        <v>282</v>
      </c>
      <c r="B408" s="18">
        <v>44874</v>
      </c>
      <c r="C408" s="19" t="s">
        <v>33</v>
      </c>
      <c r="D408" t="s">
        <v>49</v>
      </c>
      <c r="E408" t="s">
        <v>158</v>
      </c>
    </row>
    <row r="409" spans="1:5" x14ac:dyDescent="0.25">
      <c r="A409" s="17" t="s">
        <v>54</v>
      </c>
      <c r="B409" s="18">
        <v>44874</v>
      </c>
      <c r="C409" s="19" t="s">
        <v>33</v>
      </c>
      <c r="D409" t="s">
        <v>34</v>
      </c>
      <c r="E409" t="s">
        <v>35</v>
      </c>
    </row>
    <row r="410" spans="1:5" x14ac:dyDescent="0.25">
      <c r="A410" s="17" t="s">
        <v>283</v>
      </c>
      <c r="B410" s="18">
        <v>44874</v>
      </c>
      <c r="C410" s="19" t="s">
        <v>33</v>
      </c>
      <c r="D410" t="s">
        <v>67</v>
      </c>
      <c r="E410" t="s">
        <v>68</v>
      </c>
    </row>
    <row r="411" spans="1:5" x14ac:dyDescent="0.25">
      <c r="A411" s="17" t="s">
        <v>241</v>
      </c>
      <c r="B411" s="18">
        <v>44874</v>
      </c>
      <c r="C411" s="19" t="s">
        <v>33</v>
      </c>
      <c r="D411" t="s">
        <v>34</v>
      </c>
      <c r="E411" t="s">
        <v>70</v>
      </c>
    </row>
    <row r="412" spans="1:5" x14ac:dyDescent="0.25">
      <c r="A412" s="17" t="s">
        <v>52</v>
      </c>
      <c r="B412" s="18">
        <v>44874</v>
      </c>
      <c r="C412" s="19" t="s">
        <v>33</v>
      </c>
      <c r="D412" t="s">
        <v>34</v>
      </c>
      <c r="E412" t="s">
        <v>35</v>
      </c>
    </row>
    <row r="413" spans="1:5" x14ac:dyDescent="0.25">
      <c r="A413" s="17" t="s">
        <v>137</v>
      </c>
      <c r="B413" s="18">
        <v>44874</v>
      </c>
      <c r="C413" s="19" t="s">
        <v>33</v>
      </c>
      <c r="D413" t="s">
        <v>34</v>
      </c>
      <c r="E413" t="s">
        <v>138</v>
      </c>
    </row>
    <row r="414" spans="1:5" x14ac:dyDescent="0.25">
      <c r="A414" s="17" t="s">
        <v>51</v>
      </c>
      <c r="B414" s="18">
        <v>44874</v>
      </c>
      <c r="C414" s="19" t="s">
        <v>33</v>
      </c>
      <c r="D414" t="s">
        <v>34</v>
      </c>
      <c r="E414" t="s">
        <v>35</v>
      </c>
    </row>
    <row r="415" spans="1:5" x14ac:dyDescent="0.25">
      <c r="A415" s="17" t="s">
        <v>99</v>
      </c>
      <c r="B415" s="18">
        <v>44874</v>
      </c>
      <c r="C415" s="19" t="s">
        <v>33</v>
      </c>
      <c r="D415" t="s">
        <v>49</v>
      </c>
      <c r="E415" t="s">
        <v>100</v>
      </c>
    </row>
    <row r="416" spans="1:5" x14ac:dyDescent="0.25">
      <c r="A416" s="17" t="s">
        <v>206</v>
      </c>
      <c r="B416" s="18">
        <v>44874</v>
      </c>
      <c r="C416" s="19" t="s">
        <v>33</v>
      </c>
      <c r="D416" t="s">
        <v>34</v>
      </c>
      <c r="E416" t="s">
        <v>35</v>
      </c>
    </row>
    <row r="417" spans="1:5" x14ac:dyDescent="0.25">
      <c r="A417" s="17" t="s">
        <v>176</v>
      </c>
      <c r="B417" s="18">
        <v>44874</v>
      </c>
      <c r="C417" s="19" t="s">
        <v>33</v>
      </c>
      <c r="D417" t="s">
        <v>34</v>
      </c>
      <c r="E417" t="s">
        <v>35</v>
      </c>
    </row>
    <row r="418" spans="1:5" x14ac:dyDescent="0.25">
      <c r="A418" s="17" t="s">
        <v>212</v>
      </c>
      <c r="B418" s="18">
        <v>44874</v>
      </c>
      <c r="C418" s="19" t="s">
        <v>33</v>
      </c>
      <c r="D418" t="s">
        <v>34</v>
      </c>
      <c r="E418" t="s">
        <v>151</v>
      </c>
    </row>
    <row r="419" spans="1:5" x14ac:dyDescent="0.25">
      <c r="A419" s="17" t="s">
        <v>211</v>
      </c>
      <c r="B419" s="18">
        <v>44874</v>
      </c>
      <c r="C419" s="19" t="s">
        <v>33</v>
      </c>
      <c r="D419" t="s">
        <v>34</v>
      </c>
      <c r="E419" t="s">
        <v>151</v>
      </c>
    </row>
    <row r="420" spans="1:5" x14ac:dyDescent="0.25">
      <c r="A420" s="17" t="s">
        <v>58</v>
      </c>
      <c r="B420" s="18">
        <v>44874</v>
      </c>
      <c r="C420" s="19" t="s">
        <v>33</v>
      </c>
      <c r="D420" t="s">
        <v>34</v>
      </c>
      <c r="E420" t="s">
        <v>39</v>
      </c>
    </row>
    <row r="421" spans="1:5" x14ac:dyDescent="0.25">
      <c r="A421" s="17" t="s">
        <v>284</v>
      </c>
      <c r="B421" s="18">
        <v>44874</v>
      </c>
      <c r="C421" s="19" t="s">
        <v>33</v>
      </c>
      <c r="D421" t="s">
        <v>34</v>
      </c>
      <c r="E421" t="s">
        <v>103</v>
      </c>
    </row>
    <row r="422" spans="1:5" x14ac:dyDescent="0.25">
      <c r="A422" s="17" t="s">
        <v>285</v>
      </c>
      <c r="B422" s="18">
        <v>44874</v>
      </c>
      <c r="C422" s="19" t="s">
        <v>33</v>
      </c>
      <c r="D422" t="s">
        <v>34</v>
      </c>
      <c r="E422" t="s">
        <v>64</v>
      </c>
    </row>
    <row r="423" spans="1:5" x14ac:dyDescent="0.25">
      <c r="A423" s="17" t="s">
        <v>286</v>
      </c>
      <c r="B423" s="18">
        <v>44874</v>
      </c>
      <c r="C423" s="19" t="s">
        <v>33</v>
      </c>
      <c r="D423" t="s">
        <v>34</v>
      </c>
      <c r="E423" t="s">
        <v>64</v>
      </c>
    </row>
    <row r="424" spans="1:5" x14ac:dyDescent="0.25">
      <c r="A424" s="17" t="s">
        <v>110</v>
      </c>
      <c r="B424" s="18">
        <v>44874</v>
      </c>
      <c r="C424" s="19" t="s">
        <v>33</v>
      </c>
      <c r="D424" t="s">
        <v>34</v>
      </c>
      <c r="E424" t="s">
        <v>35</v>
      </c>
    </row>
    <row r="425" spans="1:5" x14ac:dyDescent="0.25">
      <c r="A425" s="17" t="s">
        <v>62</v>
      </c>
      <c r="B425" s="18">
        <v>44874</v>
      </c>
      <c r="C425" s="19" t="s">
        <v>33</v>
      </c>
      <c r="D425" t="s">
        <v>34</v>
      </c>
      <c r="E425" t="s">
        <v>35</v>
      </c>
    </row>
    <row r="426" spans="1:5" x14ac:dyDescent="0.25">
      <c r="A426" s="17" t="s">
        <v>250</v>
      </c>
      <c r="B426" s="18">
        <v>44874</v>
      </c>
      <c r="C426" s="19" t="s">
        <v>33</v>
      </c>
      <c r="D426" t="s">
        <v>67</v>
      </c>
      <c r="E426" t="s">
        <v>68</v>
      </c>
    </row>
    <row r="427" spans="1:5" x14ac:dyDescent="0.25">
      <c r="A427" s="17" t="s">
        <v>79</v>
      </c>
      <c r="B427" s="18">
        <v>44874</v>
      </c>
      <c r="C427" s="19" t="s">
        <v>33</v>
      </c>
      <c r="D427" t="s">
        <v>67</v>
      </c>
      <c r="E427" t="s">
        <v>68</v>
      </c>
    </row>
    <row r="428" spans="1:5" x14ac:dyDescent="0.25">
      <c r="A428" s="17" t="s">
        <v>75</v>
      </c>
      <c r="B428" s="18">
        <v>44874</v>
      </c>
      <c r="C428" s="19" t="s">
        <v>33</v>
      </c>
      <c r="D428" t="s">
        <v>67</v>
      </c>
      <c r="E428" t="s">
        <v>68</v>
      </c>
    </row>
    <row r="429" spans="1:5" x14ac:dyDescent="0.25">
      <c r="A429" s="17" t="s">
        <v>287</v>
      </c>
      <c r="B429" s="18">
        <v>44874</v>
      </c>
      <c r="C429" s="19" t="s">
        <v>33</v>
      </c>
      <c r="D429" t="s">
        <v>37</v>
      </c>
      <c r="E429" t="s">
        <v>35</v>
      </c>
    </row>
    <row r="430" spans="1:5" x14ac:dyDescent="0.25">
      <c r="A430" s="17" t="s">
        <v>225</v>
      </c>
      <c r="B430" s="18">
        <v>44874</v>
      </c>
      <c r="C430" s="19" t="s">
        <v>33</v>
      </c>
      <c r="D430" t="s">
        <v>34</v>
      </c>
      <c r="E430" t="s">
        <v>35</v>
      </c>
    </row>
    <row r="431" spans="1:5" x14ac:dyDescent="0.25">
      <c r="A431" s="17" t="s">
        <v>128</v>
      </c>
      <c r="B431" s="18">
        <v>44874</v>
      </c>
      <c r="C431" s="19" t="s">
        <v>33</v>
      </c>
      <c r="D431" t="s">
        <v>34</v>
      </c>
      <c r="E431" t="s">
        <v>35</v>
      </c>
    </row>
    <row r="432" spans="1:5" x14ac:dyDescent="0.25">
      <c r="A432" s="17" t="s">
        <v>142</v>
      </c>
      <c r="B432" s="18">
        <v>44874</v>
      </c>
      <c r="C432" s="19" t="s">
        <v>33</v>
      </c>
      <c r="D432" t="s">
        <v>34</v>
      </c>
      <c r="E432" t="s">
        <v>35</v>
      </c>
    </row>
    <row r="433" spans="1:5" x14ac:dyDescent="0.25">
      <c r="A433" s="17" t="s">
        <v>207</v>
      </c>
      <c r="B433" s="18">
        <v>44874</v>
      </c>
      <c r="C433" s="19" t="s">
        <v>33</v>
      </c>
      <c r="D433" t="s">
        <v>67</v>
      </c>
      <c r="E433" t="s">
        <v>68</v>
      </c>
    </row>
    <row r="434" spans="1:5" x14ac:dyDescent="0.25">
      <c r="A434" s="17" t="s">
        <v>243</v>
      </c>
      <c r="B434" s="18">
        <v>44874</v>
      </c>
      <c r="C434" s="19" t="s">
        <v>33</v>
      </c>
      <c r="D434" t="s">
        <v>34</v>
      </c>
      <c r="E434" t="s">
        <v>35</v>
      </c>
    </row>
    <row r="435" spans="1:5" x14ac:dyDescent="0.25">
      <c r="A435" s="17" t="s">
        <v>101</v>
      </c>
      <c r="B435" s="18">
        <v>44874</v>
      </c>
      <c r="C435" s="19" t="s">
        <v>33</v>
      </c>
      <c r="D435" t="s">
        <v>34</v>
      </c>
      <c r="E435" t="s">
        <v>35</v>
      </c>
    </row>
    <row r="436" spans="1:5" x14ac:dyDescent="0.25">
      <c r="A436" s="17" t="s">
        <v>113</v>
      </c>
      <c r="B436" s="18">
        <v>44874</v>
      </c>
      <c r="C436" s="19" t="s">
        <v>33</v>
      </c>
      <c r="D436" t="s">
        <v>34</v>
      </c>
      <c r="E436" t="s">
        <v>39</v>
      </c>
    </row>
    <row r="437" spans="1:5" x14ac:dyDescent="0.25">
      <c r="A437" s="17" t="s">
        <v>66</v>
      </c>
      <c r="B437" s="18">
        <v>44874</v>
      </c>
      <c r="C437" s="19" t="s">
        <v>33</v>
      </c>
      <c r="D437" t="s">
        <v>67</v>
      </c>
      <c r="E437" t="s">
        <v>68</v>
      </c>
    </row>
    <row r="438" spans="1:5" x14ac:dyDescent="0.25">
      <c r="A438" s="17" t="s">
        <v>218</v>
      </c>
      <c r="B438" s="18">
        <v>44874</v>
      </c>
      <c r="C438" s="19" t="s">
        <v>33</v>
      </c>
      <c r="D438" t="s">
        <v>34</v>
      </c>
      <c r="E438" t="s">
        <v>103</v>
      </c>
    </row>
    <row r="439" spans="1:5" x14ac:dyDescent="0.25">
      <c r="A439" s="17" t="s">
        <v>288</v>
      </c>
      <c r="B439" s="18">
        <v>44874</v>
      </c>
      <c r="C439" s="19" t="s">
        <v>33</v>
      </c>
      <c r="D439" t="s">
        <v>34</v>
      </c>
      <c r="E439" t="s">
        <v>47</v>
      </c>
    </row>
    <row r="440" spans="1:5" x14ac:dyDescent="0.25">
      <c r="A440" s="17" t="s">
        <v>289</v>
      </c>
      <c r="B440" s="18">
        <v>44874</v>
      </c>
      <c r="C440" s="19" t="s">
        <v>33</v>
      </c>
      <c r="D440" t="s">
        <v>67</v>
      </c>
      <c r="E440" t="s">
        <v>68</v>
      </c>
    </row>
    <row r="441" spans="1:5" x14ac:dyDescent="0.25">
      <c r="A441" s="17" t="s">
        <v>74</v>
      </c>
      <c r="B441" s="18">
        <v>44874</v>
      </c>
      <c r="C441" s="19" t="s">
        <v>33</v>
      </c>
      <c r="D441" t="s">
        <v>37</v>
      </c>
      <c r="E441" t="s">
        <v>57</v>
      </c>
    </row>
    <row r="442" spans="1:5" x14ac:dyDescent="0.25">
      <c r="A442" s="17" t="s">
        <v>231</v>
      </c>
      <c r="B442" s="18">
        <v>44874</v>
      </c>
      <c r="C442" s="19" t="s">
        <v>33</v>
      </c>
      <c r="D442" t="s">
        <v>34</v>
      </c>
      <c r="E442" t="s">
        <v>35</v>
      </c>
    </row>
    <row r="443" spans="1:5" x14ac:dyDescent="0.25">
      <c r="A443" s="17" t="s">
        <v>290</v>
      </c>
      <c r="B443" s="18">
        <v>44874</v>
      </c>
      <c r="C443" s="19" t="s">
        <v>33</v>
      </c>
      <c r="D443" t="s">
        <v>34</v>
      </c>
      <c r="E443" t="s">
        <v>47</v>
      </c>
    </row>
    <row r="444" spans="1:5" x14ac:dyDescent="0.25">
      <c r="A444" s="17" t="s">
        <v>240</v>
      </c>
      <c r="B444" s="18">
        <v>44874</v>
      </c>
      <c r="C444" s="19" t="s">
        <v>33</v>
      </c>
      <c r="D444" t="s">
        <v>34</v>
      </c>
      <c r="E444" t="s">
        <v>70</v>
      </c>
    </row>
    <row r="445" spans="1:5" x14ac:dyDescent="0.25">
      <c r="A445" s="17" t="s">
        <v>254</v>
      </c>
      <c r="B445" s="18">
        <v>44874</v>
      </c>
      <c r="C445" s="19" t="s">
        <v>33</v>
      </c>
      <c r="D445" t="s">
        <v>67</v>
      </c>
      <c r="E445" t="s">
        <v>68</v>
      </c>
    </row>
    <row r="446" spans="1:5" x14ac:dyDescent="0.25">
      <c r="A446" s="17" t="s">
        <v>153</v>
      </c>
      <c r="B446" s="18">
        <v>44874</v>
      </c>
      <c r="C446" s="19" t="s">
        <v>33</v>
      </c>
      <c r="D446" t="s">
        <v>34</v>
      </c>
      <c r="E446" t="s">
        <v>39</v>
      </c>
    </row>
    <row r="447" spans="1:5" x14ac:dyDescent="0.25">
      <c r="A447" s="17" t="s">
        <v>116</v>
      </c>
      <c r="B447" s="18">
        <v>44874</v>
      </c>
      <c r="C447" s="19" t="s">
        <v>33</v>
      </c>
      <c r="D447" t="s">
        <v>34</v>
      </c>
      <c r="E447" t="s">
        <v>39</v>
      </c>
    </row>
    <row r="448" spans="1:5" x14ac:dyDescent="0.25">
      <c r="A448" s="17" t="s">
        <v>115</v>
      </c>
      <c r="B448" s="18">
        <v>44874</v>
      </c>
      <c r="C448" s="19" t="s">
        <v>33</v>
      </c>
      <c r="D448" t="s">
        <v>34</v>
      </c>
      <c r="E448" t="s">
        <v>35</v>
      </c>
    </row>
    <row r="449" spans="1:5" x14ac:dyDescent="0.25">
      <c r="A449" s="17" t="s">
        <v>291</v>
      </c>
      <c r="B449" s="18">
        <v>44874</v>
      </c>
      <c r="C449" s="19" t="s">
        <v>33</v>
      </c>
      <c r="D449" t="s">
        <v>34</v>
      </c>
      <c r="E449" t="s">
        <v>57</v>
      </c>
    </row>
    <row r="450" spans="1:5" x14ac:dyDescent="0.25">
      <c r="A450" s="17" t="s">
        <v>263</v>
      </c>
      <c r="B450" s="18">
        <v>44874</v>
      </c>
      <c r="C450" s="19" t="s">
        <v>33</v>
      </c>
      <c r="D450" t="s">
        <v>34</v>
      </c>
      <c r="E450" t="s">
        <v>70</v>
      </c>
    </row>
    <row r="451" spans="1:5" x14ac:dyDescent="0.25">
      <c r="A451" s="17" t="s">
        <v>261</v>
      </c>
      <c r="B451" s="18">
        <v>44874</v>
      </c>
      <c r="C451" s="19" t="s">
        <v>33</v>
      </c>
      <c r="D451" t="s">
        <v>67</v>
      </c>
      <c r="E451" t="s">
        <v>68</v>
      </c>
    </row>
    <row r="452" spans="1:5" x14ac:dyDescent="0.25">
      <c r="A452" s="17" t="s">
        <v>292</v>
      </c>
      <c r="B452" s="18">
        <v>44874</v>
      </c>
      <c r="C452" s="19" t="s">
        <v>33</v>
      </c>
      <c r="D452" t="s">
        <v>34</v>
      </c>
      <c r="E452" t="s">
        <v>138</v>
      </c>
    </row>
    <row r="453" spans="1:5" x14ac:dyDescent="0.25">
      <c r="A453" s="17" t="s">
        <v>112</v>
      </c>
      <c r="B453" s="18">
        <v>44874</v>
      </c>
      <c r="C453" s="19" t="s">
        <v>33</v>
      </c>
      <c r="D453" t="s">
        <v>34</v>
      </c>
      <c r="E453" t="s">
        <v>39</v>
      </c>
    </row>
    <row r="454" spans="1:5" x14ac:dyDescent="0.25">
      <c r="A454" s="17" t="s">
        <v>293</v>
      </c>
      <c r="B454" s="18">
        <v>44874</v>
      </c>
      <c r="C454" s="19" t="s">
        <v>33</v>
      </c>
      <c r="D454" t="s">
        <v>34</v>
      </c>
      <c r="E454" t="s">
        <v>70</v>
      </c>
    </row>
    <row r="455" spans="1:5" x14ac:dyDescent="0.25">
      <c r="A455" s="17" t="s">
        <v>244</v>
      </c>
      <c r="B455" s="18">
        <v>44874</v>
      </c>
      <c r="C455" s="19" t="s">
        <v>33</v>
      </c>
      <c r="D455" t="s">
        <v>34</v>
      </c>
      <c r="E455" t="s">
        <v>70</v>
      </c>
    </row>
    <row r="456" spans="1:5" x14ac:dyDescent="0.25">
      <c r="A456" s="17" t="s">
        <v>251</v>
      </c>
      <c r="B456" s="18">
        <v>44874</v>
      </c>
      <c r="C456" s="19" t="s">
        <v>33</v>
      </c>
      <c r="D456" t="s">
        <v>34</v>
      </c>
      <c r="E456" t="s">
        <v>138</v>
      </c>
    </row>
    <row r="457" spans="1:5" x14ac:dyDescent="0.25">
      <c r="A457" s="17" t="s">
        <v>84</v>
      </c>
      <c r="B457" s="18">
        <v>44874</v>
      </c>
      <c r="C457" s="19" t="s">
        <v>33</v>
      </c>
      <c r="D457" t="s">
        <v>34</v>
      </c>
      <c r="E457" t="s">
        <v>70</v>
      </c>
    </row>
    <row r="458" spans="1:5" x14ac:dyDescent="0.25">
      <c r="A458" s="17" t="s">
        <v>294</v>
      </c>
      <c r="B458" s="18">
        <v>44874</v>
      </c>
      <c r="C458" s="19" t="s">
        <v>33</v>
      </c>
      <c r="D458" t="s">
        <v>34</v>
      </c>
      <c r="E458" t="s">
        <v>35</v>
      </c>
    </row>
    <row r="459" spans="1:5" x14ac:dyDescent="0.25">
      <c r="A459" s="17" t="s">
        <v>295</v>
      </c>
      <c r="B459" s="18">
        <v>44874</v>
      </c>
      <c r="C459" s="19" t="s">
        <v>33</v>
      </c>
      <c r="D459" t="s">
        <v>34</v>
      </c>
      <c r="E459" t="s">
        <v>35</v>
      </c>
    </row>
    <row r="460" spans="1:5" x14ac:dyDescent="0.25">
      <c r="A460" s="17" t="s">
        <v>260</v>
      </c>
      <c r="B460" s="18">
        <v>44874</v>
      </c>
      <c r="C460" s="19" t="s">
        <v>33</v>
      </c>
      <c r="D460" t="s">
        <v>67</v>
      </c>
      <c r="E460" t="s">
        <v>68</v>
      </c>
    </row>
    <row r="461" spans="1:5" x14ac:dyDescent="0.25">
      <c r="A461" s="17" t="s">
        <v>160</v>
      </c>
      <c r="B461" s="18">
        <v>44874</v>
      </c>
      <c r="C461" s="19" t="s">
        <v>33</v>
      </c>
      <c r="D461" t="s">
        <v>49</v>
      </c>
      <c r="E461" t="s">
        <v>158</v>
      </c>
    </row>
    <row r="462" spans="1:5" x14ac:dyDescent="0.25">
      <c r="A462" s="17" t="s">
        <v>120</v>
      </c>
      <c r="B462" s="18">
        <v>44874</v>
      </c>
      <c r="C462" s="19" t="s">
        <v>33</v>
      </c>
      <c r="D462" t="s">
        <v>34</v>
      </c>
      <c r="E462" t="s">
        <v>57</v>
      </c>
    </row>
    <row r="463" spans="1:5" x14ac:dyDescent="0.25">
      <c r="A463" s="17" t="s">
        <v>296</v>
      </c>
      <c r="B463" s="18">
        <v>44874</v>
      </c>
      <c r="C463" s="19" t="s">
        <v>33</v>
      </c>
      <c r="D463" t="s">
        <v>34</v>
      </c>
      <c r="E463" t="s">
        <v>138</v>
      </c>
    </row>
    <row r="464" spans="1:5" x14ac:dyDescent="0.25">
      <c r="A464" s="17" t="s">
        <v>121</v>
      </c>
      <c r="B464" s="18">
        <v>44874</v>
      </c>
      <c r="C464" s="19" t="s">
        <v>33</v>
      </c>
      <c r="D464" t="s">
        <v>34</v>
      </c>
      <c r="E464" t="s">
        <v>64</v>
      </c>
    </row>
    <row r="465" spans="1:5" x14ac:dyDescent="0.25">
      <c r="A465" s="17" t="s">
        <v>169</v>
      </c>
      <c r="B465" s="18">
        <v>44874</v>
      </c>
      <c r="C465" s="19" t="s">
        <v>33</v>
      </c>
      <c r="D465" t="s">
        <v>37</v>
      </c>
      <c r="E465" t="s">
        <v>106</v>
      </c>
    </row>
    <row r="466" spans="1:5" x14ac:dyDescent="0.25">
      <c r="A466" s="17" t="s">
        <v>297</v>
      </c>
      <c r="B466" s="18">
        <v>44874</v>
      </c>
      <c r="C466" s="19" t="s">
        <v>33</v>
      </c>
      <c r="D466" t="s">
        <v>34</v>
      </c>
      <c r="E466" t="s">
        <v>47</v>
      </c>
    </row>
    <row r="467" spans="1:5" x14ac:dyDescent="0.25">
      <c r="A467" s="17" t="s">
        <v>262</v>
      </c>
      <c r="B467" s="18">
        <v>44874</v>
      </c>
      <c r="C467" s="19" t="s">
        <v>33</v>
      </c>
      <c r="D467" t="s">
        <v>34</v>
      </c>
      <c r="E467" t="s">
        <v>35</v>
      </c>
    </row>
    <row r="468" spans="1:5" x14ac:dyDescent="0.25">
      <c r="A468" s="17" t="s">
        <v>298</v>
      </c>
      <c r="B468" s="18">
        <v>44874</v>
      </c>
      <c r="C468" s="19" t="s">
        <v>33</v>
      </c>
      <c r="D468" t="s">
        <v>34</v>
      </c>
      <c r="E468" t="s">
        <v>47</v>
      </c>
    </row>
    <row r="469" spans="1:5" x14ac:dyDescent="0.25">
      <c r="A469" s="17" t="s">
        <v>98</v>
      </c>
      <c r="B469" s="18">
        <v>44874</v>
      </c>
      <c r="C469" s="19" t="s">
        <v>33</v>
      </c>
      <c r="D469" t="s">
        <v>37</v>
      </c>
      <c r="E469" t="s">
        <v>57</v>
      </c>
    </row>
    <row r="470" spans="1:5" x14ac:dyDescent="0.25">
      <c r="A470" s="17" t="s">
        <v>221</v>
      </c>
      <c r="B470" s="18">
        <v>44874</v>
      </c>
      <c r="C470" s="19" t="s">
        <v>33</v>
      </c>
      <c r="D470" t="s">
        <v>37</v>
      </c>
      <c r="E470" t="s">
        <v>57</v>
      </c>
    </row>
    <row r="471" spans="1:5" x14ac:dyDescent="0.25">
      <c r="A471" s="17" t="s">
        <v>213</v>
      </c>
      <c r="B471" s="18">
        <v>44874</v>
      </c>
      <c r="C471" s="19" t="s">
        <v>33</v>
      </c>
      <c r="D471" t="s">
        <v>37</v>
      </c>
      <c r="E471" t="s">
        <v>57</v>
      </c>
    </row>
    <row r="472" spans="1:5" x14ac:dyDescent="0.25">
      <c r="A472" s="17" t="s">
        <v>299</v>
      </c>
      <c r="B472" s="18">
        <v>44874</v>
      </c>
      <c r="C472" s="19" t="s">
        <v>33</v>
      </c>
      <c r="D472" t="s">
        <v>34</v>
      </c>
      <c r="E472" t="s">
        <v>35</v>
      </c>
    </row>
    <row r="473" spans="1:5" x14ac:dyDescent="0.25">
      <c r="A473" s="17" t="s">
        <v>258</v>
      </c>
      <c r="B473" s="18">
        <v>44874</v>
      </c>
      <c r="C473" s="19" t="s">
        <v>33</v>
      </c>
      <c r="D473" t="s">
        <v>34</v>
      </c>
      <c r="E473" t="s">
        <v>35</v>
      </c>
    </row>
    <row r="474" spans="1:5" x14ac:dyDescent="0.25">
      <c r="A474" s="17" t="s">
        <v>300</v>
      </c>
      <c r="B474" s="18">
        <v>44874</v>
      </c>
      <c r="C474" s="19" t="s">
        <v>33</v>
      </c>
      <c r="D474" t="s">
        <v>34</v>
      </c>
      <c r="E474" t="s">
        <v>35</v>
      </c>
    </row>
    <row r="475" spans="1:5" x14ac:dyDescent="0.25">
      <c r="A475" s="17" t="s">
        <v>301</v>
      </c>
      <c r="B475" s="18">
        <v>44874</v>
      </c>
      <c r="C475" s="19" t="s">
        <v>33</v>
      </c>
      <c r="D475" t="s">
        <v>37</v>
      </c>
      <c r="E475" t="s">
        <v>57</v>
      </c>
    </row>
    <row r="476" spans="1:5" x14ac:dyDescent="0.25">
      <c r="A476" s="17" t="s">
        <v>237</v>
      </c>
      <c r="B476" s="18">
        <v>44874</v>
      </c>
      <c r="C476" s="19" t="s">
        <v>33</v>
      </c>
      <c r="D476" t="s">
        <v>34</v>
      </c>
      <c r="E476" t="s">
        <v>35</v>
      </c>
    </row>
    <row r="477" spans="1:5" x14ac:dyDescent="0.25">
      <c r="A477" s="17" t="s">
        <v>302</v>
      </c>
      <c r="B477" s="18">
        <v>44874</v>
      </c>
      <c r="C477" s="19" t="s">
        <v>33</v>
      </c>
      <c r="D477" t="s">
        <v>34</v>
      </c>
      <c r="E477" t="s">
        <v>138</v>
      </c>
    </row>
    <row r="478" spans="1:5" x14ac:dyDescent="0.25">
      <c r="A478" s="17" t="s">
        <v>303</v>
      </c>
      <c r="B478" s="18">
        <v>44874</v>
      </c>
      <c r="C478" s="19" t="s">
        <v>33</v>
      </c>
      <c r="D478" t="s">
        <v>34</v>
      </c>
      <c r="E478" t="s">
        <v>35</v>
      </c>
    </row>
    <row r="479" spans="1:5" x14ac:dyDescent="0.25">
      <c r="A479" s="17" t="s">
        <v>124</v>
      </c>
      <c r="B479" s="18">
        <v>44874</v>
      </c>
      <c r="C479" s="19" t="s">
        <v>33</v>
      </c>
      <c r="D479" t="s">
        <v>34</v>
      </c>
      <c r="E479" t="s">
        <v>35</v>
      </c>
    </row>
    <row r="480" spans="1:5" x14ac:dyDescent="0.25">
      <c r="A480" s="17" t="s">
        <v>230</v>
      </c>
      <c r="B480" s="18">
        <v>44874</v>
      </c>
      <c r="C480" s="19" t="s">
        <v>33</v>
      </c>
      <c r="D480" t="s">
        <v>34</v>
      </c>
      <c r="E480" t="s">
        <v>35</v>
      </c>
    </row>
    <row r="481" spans="1:5" x14ac:dyDescent="0.25">
      <c r="A481" s="17" t="s">
        <v>257</v>
      </c>
      <c r="B481" s="18">
        <v>44874</v>
      </c>
      <c r="C481" s="19" t="s">
        <v>33</v>
      </c>
      <c r="D481" t="s">
        <v>67</v>
      </c>
      <c r="E481" t="s">
        <v>68</v>
      </c>
    </row>
    <row r="482" spans="1:5" x14ac:dyDescent="0.25">
      <c r="A482" s="17" t="s">
        <v>77</v>
      </c>
      <c r="B482" s="18">
        <v>44874</v>
      </c>
      <c r="C482" s="19" t="s">
        <v>33</v>
      </c>
      <c r="D482" t="s">
        <v>67</v>
      </c>
      <c r="E482" t="s">
        <v>68</v>
      </c>
    </row>
    <row r="483" spans="1:5" x14ac:dyDescent="0.25">
      <c r="A483" s="17" t="s">
        <v>304</v>
      </c>
      <c r="B483" s="18">
        <v>44874</v>
      </c>
      <c r="C483" s="19" t="s">
        <v>33</v>
      </c>
      <c r="D483" t="s">
        <v>37</v>
      </c>
      <c r="E483" t="s">
        <v>138</v>
      </c>
    </row>
    <row r="484" spans="1:5" x14ac:dyDescent="0.25">
      <c r="A484" s="17" t="s">
        <v>76</v>
      </c>
      <c r="B484" s="18">
        <v>44874</v>
      </c>
      <c r="C484" s="19" t="s">
        <v>33</v>
      </c>
      <c r="D484" t="s">
        <v>37</v>
      </c>
      <c r="E484" t="s">
        <v>57</v>
      </c>
    </row>
    <row r="485" spans="1:5" x14ac:dyDescent="0.25">
      <c r="A485" s="17" t="s">
        <v>156</v>
      </c>
      <c r="B485" s="18">
        <v>44874</v>
      </c>
      <c r="C485" s="19" t="s">
        <v>33</v>
      </c>
      <c r="D485" t="s">
        <v>34</v>
      </c>
      <c r="E485" t="s">
        <v>70</v>
      </c>
    </row>
    <row r="486" spans="1:5" x14ac:dyDescent="0.25">
      <c r="A486" s="17" t="s">
        <v>305</v>
      </c>
      <c r="B486" s="18">
        <v>44874</v>
      </c>
      <c r="C486" s="19" t="s">
        <v>33</v>
      </c>
      <c r="D486" t="s">
        <v>34</v>
      </c>
      <c r="E486" t="s">
        <v>138</v>
      </c>
    </row>
    <row r="487" spans="1:5" x14ac:dyDescent="0.25">
      <c r="A487" s="17" t="s">
        <v>306</v>
      </c>
      <c r="B487" s="18">
        <v>44874</v>
      </c>
      <c r="C487" s="19" t="s">
        <v>33</v>
      </c>
      <c r="D487" t="s">
        <v>34</v>
      </c>
      <c r="E487" t="s">
        <v>138</v>
      </c>
    </row>
    <row r="488" spans="1:5" x14ac:dyDescent="0.25">
      <c r="A488" s="17" t="s">
        <v>252</v>
      </c>
      <c r="B488" s="18">
        <v>44874</v>
      </c>
      <c r="C488" s="19" t="s">
        <v>33</v>
      </c>
      <c r="D488" t="s">
        <v>34</v>
      </c>
      <c r="E488" t="s">
        <v>70</v>
      </c>
    </row>
    <row r="489" spans="1:5" x14ac:dyDescent="0.25">
      <c r="A489" s="17" t="s">
        <v>307</v>
      </c>
      <c r="B489" s="18">
        <v>44874</v>
      </c>
      <c r="C489" s="19" t="s">
        <v>33</v>
      </c>
      <c r="D489" t="s">
        <v>34</v>
      </c>
      <c r="E489" t="s">
        <v>35</v>
      </c>
    </row>
    <row r="490" spans="1:5" x14ac:dyDescent="0.25">
      <c r="A490" s="17" t="s">
        <v>308</v>
      </c>
      <c r="B490" s="18">
        <v>44874</v>
      </c>
      <c r="C490" s="19" t="s">
        <v>33</v>
      </c>
      <c r="D490" t="s">
        <v>34</v>
      </c>
      <c r="E490" t="s">
        <v>35</v>
      </c>
    </row>
    <row r="491" spans="1:5" x14ac:dyDescent="0.25">
      <c r="A491" s="17" t="s">
        <v>265</v>
      </c>
      <c r="B491" s="18">
        <v>44874</v>
      </c>
      <c r="C491" s="19" t="s">
        <v>33</v>
      </c>
      <c r="D491" t="s">
        <v>34</v>
      </c>
      <c r="E491" t="s">
        <v>138</v>
      </c>
    </row>
    <row r="492" spans="1:5" x14ac:dyDescent="0.25">
      <c r="A492" s="17" t="s">
        <v>235</v>
      </c>
      <c r="B492" s="18">
        <v>44874</v>
      </c>
      <c r="C492" s="19" t="s">
        <v>33</v>
      </c>
      <c r="D492" t="s">
        <v>49</v>
      </c>
      <c r="E492" t="s">
        <v>158</v>
      </c>
    </row>
    <row r="493" spans="1:5" x14ac:dyDescent="0.25">
      <c r="A493" s="17" t="s">
        <v>208</v>
      </c>
      <c r="B493" s="18">
        <v>44874</v>
      </c>
      <c r="C493" s="19" t="s">
        <v>33</v>
      </c>
      <c r="D493" t="s">
        <v>37</v>
      </c>
      <c r="E493" t="s">
        <v>35</v>
      </c>
    </row>
    <row r="494" spans="1:5" x14ac:dyDescent="0.25">
      <c r="A494" s="17" t="s">
        <v>40</v>
      </c>
      <c r="B494" s="18">
        <v>44873</v>
      </c>
      <c r="C494" s="19" t="s">
        <v>33</v>
      </c>
      <c r="D494" t="s">
        <v>37</v>
      </c>
      <c r="E494" t="s">
        <v>35</v>
      </c>
    </row>
    <row r="495" spans="1:5" x14ac:dyDescent="0.25">
      <c r="A495" s="17" t="s">
        <v>248</v>
      </c>
      <c r="B495" s="18">
        <v>44873</v>
      </c>
      <c r="C495" s="19" t="s">
        <v>33</v>
      </c>
      <c r="D495" t="s">
        <v>37</v>
      </c>
      <c r="E495" t="s">
        <v>106</v>
      </c>
    </row>
    <row r="496" spans="1:5" x14ac:dyDescent="0.25">
      <c r="A496" s="17" t="s">
        <v>36</v>
      </c>
      <c r="B496" s="18">
        <v>44873</v>
      </c>
      <c r="C496" s="19" t="s">
        <v>33</v>
      </c>
      <c r="D496" t="s">
        <v>37</v>
      </c>
      <c r="E496" t="s">
        <v>35</v>
      </c>
    </row>
    <row r="497" spans="1:5" x14ac:dyDescent="0.25">
      <c r="A497" s="17" t="s">
        <v>271</v>
      </c>
      <c r="B497" s="18">
        <v>44873</v>
      </c>
      <c r="C497" s="19" t="s">
        <v>33</v>
      </c>
      <c r="D497" t="s">
        <v>34</v>
      </c>
      <c r="E497" t="s">
        <v>47</v>
      </c>
    </row>
    <row r="498" spans="1:5" x14ac:dyDescent="0.25">
      <c r="A498" s="17" t="s">
        <v>182</v>
      </c>
      <c r="B498" s="18">
        <v>44873</v>
      </c>
      <c r="C498" s="19" t="s">
        <v>33</v>
      </c>
      <c r="D498" t="s">
        <v>37</v>
      </c>
      <c r="E498" t="s">
        <v>35</v>
      </c>
    </row>
    <row r="499" spans="1:5" x14ac:dyDescent="0.25">
      <c r="A499" s="17" t="s">
        <v>48</v>
      </c>
      <c r="B499" s="18">
        <v>44873</v>
      </c>
      <c r="C499" s="19" t="s">
        <v>33</v>
      </c>
      <c r="D499" t="s">
        <v>49</v>
      </c>
      <c r="E499" t="s">
        <v>50</v>
      </c>
    </row>
    <row r="500" spans="1:5" x14ac:dyDescent="0.25">
      <c r="A500" s="17" t="s">
        <v>46</v>
      </c>
      <c r="B500" s="18">
        <v>44873</v>
      </c>
      <c r="C500" s="19" t="s">
        <v>33</v>
      </c>
      <c r="D500" t="s">
        <v>34</v>
      </c>
      <c r="E500" t="s">
        <v>47</v>
      </c>
    </row>
    <row r="501" spans="1:5" x14ac:dyDescent="0.25">
      <c r="A501" s="17" t="s">
        <v>223</v>
      </c>
      <c r="B501" s="18">
        <v>44873</v>
      </c>
      <c r="C501" s="19" t="s">
        <v>33</v>
      </c>
      <c r="D501" t="s">
        <v>34</v>
      </c>
      <c r="E501" t="s">
        <v>39</v>
      </c>
    </row>
    <row r="502" spans="1:5" x14ac:dyDescent="0.25">
      <c r="A502" s="17" t="s">
        <v>42</v>
      </c>
      <c r="B502" s="18">
        <v>44873</v>
      </c>
      <c r="C502" s="19" t="s">
        <v>33</v>
      </c>
      <c r="D502" t="s">
        <v>37</v>
      </c>
      <c r="E502" t="s">
        <v>35</v>
      </c>
    </row>
    <row r="503" spans="1:5" x14ac:dyDescent="0.25">
      <c r="A503" s="17" t="s">
        <v>61</v>
      </c>
      <c r="B503" s="18">
        <v>44873</v>
      </c>
      <c r="C503" s="19" t="s">
        <v>33</v>
      </c>
      <c r="D503" t="s">
        <v>34</v>
      </c>
      <c r="E503" t="s">
        <v>35</v>
      </c>
    </row>
    <row r="504" spans="1:5" x14ac:dyDescent="0.25">
      <c r="A504" s="17" t="s">
        <v>281</v>
      </c>
      <c r="B504" s="18">
        <v>44873</v>
      </c>
      <c r="C504" s="19" t="s">
        <v>33</v>
      </c>
      <c r="D504" t="s">
        <v>34</v>
      </c>
      <c r="E504" t="s">
        <v>35</v>
      </c>
    </row>
    <row r="505" spans="1:5" x14ac:dyDescent="0.25">
      <c r="A505" s="17" t="s">
        <v>143</v>
      </c>
      <c r="B505" s="18">
        <v>44873</v>
      </c>
      <c r="C505" s="19" t="s">
        <v>33</v>
      </c>
      <c r="D505" t="s">
        <v>34</v>
      </c>
      <c r="E505" t="s">
        <v>47</v>
      </c>
    </row>
    <row r="506" spans="1:5" x14ac:dyDescent="0.25">
      <c r="A506" s="17" t="s">
        <v>90</v>
      </c>
      <c r="B506" s="18">
        <v>44873</v>
      </c>
      <c r="C506" s="19" t="s">
        <v>33</v>
      </c>
      <c r="D506" t="s">
        <v>34</v>
      </c>
      <c r="E506" t="s">
        <v>39</v>
      </c>
    </row>
    <row r="507" spans="1:5" x14ac:dyDescent="0.25">
      <c r="A507" s="17" t="s">
        <v>165</v>
      </c>
      <c r="B507" s="18">
        <v>44873</v>
      </c>
      <c r="C507" s="19" t="s">
        <v>33</v>
      </c>
      <c r="D507" t="s">
        <v>34</v>
      </c>
      <c r="E507" t="s">
        <v>39</v>
      </c>
    </row>
    <row r="508" spans="1:5" x14ac:dyDescent="0.25">
      <c r="A508" s="17" t="s">
        <v>209</v>
      </c>
      <c r="B508" s="18">
        <v>44873</v>
      </c>
      <c r="C508" s="19" t="s">
        <v>33</v>
      </c>
      <c r="D508" t="s">
        <v>34</v>
      </c>
      <c r="E508" t="s">
        <v>39</v>
      </c>
    </row>
    <row r="509" spans="1:5" x14ac:dyDescent="0.25">
      <c r="A509" s="17" t="s">
        <v>62</v>
      </c>
      <c r="B509" s="18">
        <v>44873</v>
      </c>
      <c r="C509" s="19" t="s">
        <v>33</v>
      </c>
      <c r="D509" t="s">
        <v>34</v>
      </c>
      <c r="E509" t="s">
        <v>35</v>
      </c>
    </row>
    <row r="510" spans="1:5" x14ac:dyDescent="0.25">
      <c r="A510" s="17" t="s">
        <v>258</v>
      </c>
      <c r="B510" s="18">
        <v>44873</v>
      </c>
      <c r="C510" s="19" t="s">
        <v>33</v>
      </c>
      <c r="D510" t="s">
        <v>34</v>
      </c>
      <c r="E510" t="s">
        <v>35</v>
      </c>
    </row>
    <row r="511" spans="1:5" x14ac:dyDescent="0.25">
      <c r="A511" s="17" t="s">
        <v>208</v>
      </c>
      <c r="B511" s="18">
        <v>44873</v>
      </c>
      <c r="C511" s="19" t="s">
        <v>33</v>
      </c>
      <c r="D511" t="s">
        <v>37</v>
      </c>
      <c r="E511" t="s">
        <v>35</v>
      </c>
    </row>
    <row r="512" spans="1:5" x14ac:dyDescent="0.25">
      <c r="A512" s="17" t="s">
        <v>51</v>
      </c>
      <c r="B512" s="18">
        <v>44873</v>
      </c>
      <c r="C512" s="19" t="s">
        <v>33</v>
      </c>
      <c r="D512" t="s">
        <v>34</v>
      </c>
      <c r="E512" t="s">
        <v>35</v>
      </c>
    </row>
    <row r="513" spans="1:5" x14ac:dyDescent="0.25">
      <c r="A513" s="17" t="s">
        <v>287</v>
      </c>
      <c r="B513" s="18">
        <v>44873</v>
      </c>
      <c r="C513" s="19" t="s">
        <v>33</v>
      </c>
      <c r="D513" t="s">
        <v>37</v>
      </c>
      <c r="E513" t="s">
        <v>35</v>
      </c>
    </row>
    <row r="514" spans="1:5" x14ac:dyDescent="0.25">
      <c r="A514" s="17" t="s">
        <v>241</v>
      </c>
      <c r="B514" s="18">
        <v>44873</v>
      </c>
      <c r="C514" s="19" t="s">
        <v>33</v>
      </c>
      <c r="D514" t="s">
        <v>34</v>
      </c>
      <c r="E514" t="s">
        <v>70</v>
      </c>
    </row>
    <row r="515" spans="1:5" x14ac:dyDescent="0.25">
      <c r="A515" s="17" t="s">
        <v>309</v>
      </c>
      <c r="B515" s="18">
        <v>44873</v>
      </c>
      <c r="C515" s="19" t="s">
        <v>33</v>
      </c>
      <c r="D515" t="s">
        <v>34</v>
      </c>
      <c r="E515" t="s">
        <v>35</v>
      </c>
    </row>
    <row r="516" spans="1:5" x14ac:dyDescent="0.25">
      <c r="A516" s="17" t="s">
        <v>168</v>
      </c>
      <c r="B516" s="18">
        <v>44873</v>
      </c>
      <c r="C516" s="19" t="s">
        <v>33</v>
      </c>
      <c r="D516" t="s">
        <v>67</v>
      </c>
      <c r="E516" t="s">
        <v>68</v>
      </c>
    </row>
    <row r="517" spans="1:5" x14ac:dyDescent="0.25">
      <c r="A517" s="17" t="s">
        <v>243</v>
      </c>
      <c r="B517" s="18">
        <v>44873</v>
      </c>
      <c r="C517" s="19" t="s">
        <v>33</v>
      </c>
      <c r="D517" t="s">
        <v>34</v>
      </c>
      <c r="E517" t="s">
        <v>35</v>
      </c>
    </row>
    <row r="518" spans="1:5" x14ac:dyDescent="0.25">
      <c r="A518" s="17" t="s">
        <v>310</v>
      </c>
      <c r="B518" s="18">
        <v>44873</v>
      </c>
      <c r="C518" s="19" t="s">
        <v>33</v>
      </c>
      <c r="D518" t="s">
        <v>34</v>
      </c>
      <c r="E518" t="s">
        <v>57</v>
      </c>
    </row>
    <row r="519" spans="1:5" x14ac:dyDescent="0.25">
      <c r="A519" s="17" t="s">
        <v>102</v>
      </c>
      <c r="B519" s="18">
        <v>44873</v>
      </c>
      <c r="C519" s="19" t="s">
        <v>33</v>
      </c>
      <c r="D519" t="s">
        <v>34</v>
      </c>
      <c r="E519" t="s">
        <v>103</v>
      </c>
    </row>
    <row r="520" spans="1:5" x14ac:dyDescent="0.25">
      <c r="A520" s="17" t="s">
        <v>136</v>
      </c>
      <c r="B520" s="18">
        <v>44873</v>
      </c>
      <c r="C520" s="19" t="s">
        <v>33</v>
      </c>
      <c r="D520" t="s">
        <v>34</v>
      </c>
      <c r="E520" t="s">
        <v>47</v>
      </c>
    </row>
    <row r="521" spans="1:5" x14ac:dyDescent="0.25">
      <c r="A521" s="17" t="s">
        <v>270</v>
      </c>
      <c r="B521" s="18">
        <v>44873</v>
      </c>
      <c r="C521" s="19" t="s">
        <v>33</v>
      </c>
      <c r="D521" t="s">
        <v>34</v>
      </c>
      <c r="E521" t="s">
        <v>35</v>
      </c>
    </row>
    <row r="522" spans="1:5" x14ac:dyDescent="0.25">
      <c r="A522" s="17" t="s">
        <v>240</v>
      </c>
      <c r="B522" s="18">
        <v>44873</v>
      </c>
      <c r="C522" s="19" t="s">
        <v>33</v>
      </c>
      <c r="D522" t="s">
        <v>34</v>
      </c>
      <c r="E522" t="s">
        <v>70</v>
      </c>
    </row>
    <row r="523" spans="1:5" x14ac:dyDescent="0.25">
      <c r="A523" s="17" t="s">
        <v>311</v>
      </c>
      <c r="B523" s="18">
        <v>44873</v>
      </c>
      <c r="C523" s="19" t="s">
        <v>33</v>
      </c>
      <c r="D523" t="s">
        <v>34</v>
      </c>
      <c r="E523" t="s">
        <v>35</v>
      </c>
    </row>
    <row r="524" spans="1:5" x14ac:dyDescent="0.25">
      <c r="A524" s="17" t="s">
        <v>312</v>
      </c>
      <c r="B524" s="18">
        <v>44873</v>
      </c>
      <c r="C524" s="19" t="s">
        <v>33</v>
      </c>
      <c r="D524" t="s">
        <v>34</v>
      </c>
      <c r="E524" t="s">
        <v>47</v>
      </c>
    </row>
    <row r="525" spans="1:5" x14ac:dyDescent="0.25">
      <c r="A525" s="17" t="s">
        <v>139</v>
      </c>
      <c r="B525" s="18">
        <v>44873</v>
      </c>
      <c r="C525" s="19" t="s">
        <v>33</v>
      </c>
      <c r="D525" t="s">
        <v>67</v>
      </c>
      <c r="E525" t="s">
        <v>68</v>
      </c>
    </row>
    <row r="526" spans="1:5" x14ac:dyDescent="0.25">
      <c r="A526" s="17" t="s">
        <v>207</v>
      </c>
      <c r="B526" s="18">
        <v>44873</v>
      </c>
      <c r="C526" s="19" t="s">
        <v>33</v>
      </c>
      <c r="D526" t="s">
        <v>67</v>
      </c>
      <c r="E526" t="s">
        <v>68</v>
      </c>
    </row>
    <row r="527" spans="1:5" x14ac:dyDescent="0.25">
      <c r="A527" s="17" t="s">
        <v>313</v>
      </c>
      <c r="B527" s="18">
        <v>44873</v>
      </c>
      <c r="C527" s="19" t="s">
        <v>33</v>
      </c>
      <c r="D527" t="s">
        <v>34</v>
      </c>
      <c r="E527" t="s">
        <v>151</v>
      </c>
    </row>
    <row r="528" spans="1:5" x14ac:dyDescent="0.25">
      <c r="A528" s="17" t="s">
        <v>314</v>
      </c>
      <c r="B528" s="18">
        <v>44873</v>
      </c>
      <c r="C528" s="19" t="s">
        <v>33</v>
      </c>
      <c r="D528" t="s">
        <v>34</v>
      </c>
      <c r="E528" t="s">
        <v>103</v>
      </c>
    </row>
    <row r="529" spans="1:5" x14ac:dyDescent="0.25">
      <c r="A529" s="17" t="s">
        <v>204</v>
      </c>
      <c r="B529" s="18">
        <v>44873</v>
      </c>
      <c r="C529" s="19" t="s">
        <v>33</v>
      </c>
      <c r="D529" t="s">
        <v>37</v>
      </c>
      <c r="E529" t="s">
        <v>35</v>
      </c>
    </row>
    <row r="530" spans="1:5" x14ac:dyDescent="0.25">
      <c r="A530" s="17" t="s">
        <v>239</v>
      </c>
      <c r="B530" s="18">
        <v>44873</v>
      </c>
      <c r="C530" s="19" t="s">
        <v>33</v>
      </c>
      <c r="D530" t="s">
        <v>67</v>
      </c>
      <c r="E530" t="s">
        <v>68</v>
      </c>
    </row>
    <row r="531" spans="1:5" x14ac:dyDescent="0.25">
      <c r="A531" s="17" t="s">
        <v>245</v>
      </c>
      <c r="B531" s="18">
        <v>44873</v>
      </c>
      <c r="C531" s="19" t="s">
        <v>33</v>
      </c>
      <c r="D531" t="s">
        <v>34</v>
      </c>
      <c r="E531" t="s">
        <v>35</v>
      </c>
    </row>
    <row r="532" spans="1:5" x14ac:dyDescent="0.25">
      <c r="A532" s="17" t="s">
        <v>303</v>
      </c>
      <c r="B532" s="18">
        <v>44873</v>
      </c>
      <c r="C532" s="19" t="s">
        <v>33</v>
      </c>
      <c r="D532" t="s">
        <v>34</v>
      </c>
      <c r="E532" t="s">
        <v>35</v>
      </c>
    </row>
    <row r="533" spans="1:5" x14ac:dyDescent="0.25">
      <c r="A533" s="17" t="s">
        <v>254</v>
      </c>
      <c r="B533" s="18">
        <v>44873</v>
      </c>
      <c r="C533" s="19" t="s">
        <v>33</v>
      </c>
      <c r="D533" t="s">
        <v>67</v>
      </c>
      <c r="E533" t="s">
        <v>68</v>
      </c>
    </row>
    <row r="534" spans="1:5" x14ac:dyDescent="0.25">
      <c r="A534" s="17" t="s">
        <v>160</v>
      </c>
      <c r="B534" s="18">
        <v>44873</v>
      </c>
      <c r="C534" s="19" t="s">
        <v>33</v>
      </c>
      <c r="D534" t="s">
        <v>49</v>
      </c>
      <c r="E534" t="s">
        <v>158</v>
      </c>
    </row>
    <row r="535" spans="1:5" x14ac:dyDescent="0.25">
      <c r="A535" s="17" t="s">
        <v>131</v>
      </c>
      <c r="B535" s="18">
        <v>44873</v>
      </c>
      <c r="C535" s="19" t="s">
        <v>33</v>
      </c>
      <c r="D535" t="s">
        <v>34</v>
      </c>
      <c r="E535" t="s">
        <v>35</v>
      </c>
    </row>
    <row r="536" spans="1:5" x14ac:dyDescent="0.25">
      <c r="A536" s="17" t="s">
        <v>315</v>
      </c>
      <c r="B536" s="18">
        <v>44873</v>
      </c>
      <c r="C536" s="19" t="s">
        <v>33</v>
      </c>
      <c r="D536" t="s">
        <v>67</v>
      </c>
      <c r="E536" t="s">
        <v>68</v>
      </c>
    </row>
    <row r="537" spans="1:5" x14ac:dyDescent="0.25">
      <c r="A537" s="17" t="s">
        <v>148</v>
      </c>
      <c r="B537" s="18">
        <v>44873</v>
      </c>
      <c r="C537" s="19" t="s">
        <v>33</v>
      </c>
      <c r="D537" t="s">
        <v>67</v>
      </c>
      <c r="E537" t="s">
        <v>68</v>
      </c>
    </row>
    <row r="538" spans="1:5" x14ac:dyDescent="0.25">
      <c r="A538" s="17" t="s">
        <v>112</v>
      </c>
      <c r="B538" s="18">
        <v>44873</v>
      </c>
      <c r="C538" s="19" t="s">
        <v>33</v>
      </c>
      <c r="D538" t="s">
        <v>34</v>
      </c>
      <c r="E538" t="s">
        <v>39</v>
      </c>
    </row>
    <row r="539" spans="1:5" x14ac:dyDescent="0.25">
      <c r="A539" s="17" t="s">
        <v>80</v>
      </c>
      <c r="B539" s="18">
        <v>44873</v>
      </c>
      <c r="C539" s="19" t="s">
        <v>33</v>
      </c>
      <c r="D539" t="s">
        <v>67</v>
      </c>
      <c r="E539" t="s">
        <v>68</v>
      </c>
    </row>
    <row r="540" spans="1:5" x14ac:dyDescent="0.25">
      <c r="A540" s="17" t="s">
        <v>316</v>
      </c>
      <c r="B540" s="18">
        <v>44873</v>
      </c>
      <c r="C540" s="19" t="s">
        <v>33</v>
      </c>
      <c r="D540" t="s">
        <v>67</v>
      </c>
      <c r="E540" t="s">
        <v>68</v>
      </c>
    </row>
    <row r="541" spans="1:5" x14ac:dyDescent="0.25">
      <c r="A541" s="17" t="s">
        <v>317</v>
      </c>
      <c r="B541" s="18">
        <v>44873</v>
      </c>
      <c r="C541" s="19" t="s">
        <v>33</v>
      </c>
      <c r="D541" t="s">
        <v>34</v>
      </c>
      <c r="E541" t="s">
        <v>138</v>
      </c>
    </row>
    <row r="542" spans="1:5" x14ac:dyDescent="0.25">
      <c r="A542" s="17" t="s">
        <v>318</v>
      </c>
      <c r="B542" s="18">
        <v>44873</v>
      </c>
      <c r="C542" s="19" t="s">
        <v>33</v>
      </c>
      <c r="D542" t="s">
        <v>34</v>
      </c>
      <c r="E542" t="s">
        <v>103</v>
      </c>
    </row>
    <row r="543" spans="1:5" x14ac:dyDescent="0.25">
      <c r="A543" s="17" t="s">
        <v>72</v>
      </c>
      <c r="B543" s="18">
        <v>44873</v>
      </c>
      <c r="C543" s="19" t="s">
        <v>33</v>
      </c>
      <c r="D543" t="s">
        <v>34</v>
      </c>
      <c r="E543" t="s">
        <v>45</v>
      </c>
    </row>
    <row r="544" spans="1:5" x14ac:dyDescent="0.25">
      <c r="A544" s="17" t="s">
        <v>149</v>
      </c>
      <c r="B544" s="18">
        <v>44873</v>
      </c>
      <c r="C544" s="19" t="s">
        <v>33</v>
      </c>
      <c r="D544" t="s">
        <v>67</v>
      </c>
      <c r="E544" t="s">
        <v>68</v>
      </c>
    </row>
    <row r="545" spans="1:5" x14ac:dyDescent="0.25">
      <c r="A545" s="17" t="s">
        <v>122</v>
      </c>
      <c r="B545" s="18">
        <v>44873</v>
      </c>
      <c r="C545" s="19" t="s">
        <v>33</v>
      </c>
      <c r="D545" t="s">
        <v>67</v>
      </c>
      <c r="E545" t="s">
        <v>68</v>
      </c>
    </row>
    <row r="546" spans="1:5" x14ac:dyDescent="0.25">
      <c r="A546" s="17" t="s">
        <v>260</v>
      </c>
      <c r="B546" s="18">
        <v>44873</v>
      </c>
      <c r="C546" s="19" t="s">
        <v>33</v>
      </c>
      <c r="D546" t="s">
        <v>67</v>
      </c>
      <c r="E546" t="s">
        <v>68</v>
      </c>
    </row>
    <row r="547" spans="1:5" x14ac:dyDescent="0.25">
      <c r="A547" s="17" t="s">
        <v>295</v>
      </c>
      <c r="B547" s="18">
        <v>44873</v>
      </c>
      <c r="C547" s="19" t="s">
        <v>33</v>
      </c>
      <c r="D547" t="s">
        <v>34</v>
      </c>
      <c r="E547" t="s">
        <v>35</v>
      </c>
    </row>
    <row r="548" spans="1:5" x14ac:dyDescent="0.25">
      <c r="A548" s="17" t="s">
        <v>73</v>
      </c>
      <c r="B548" s="18">
        <v>44873</v>
      </c>
      <c r="C548" s="19" t="s">
        <v>33</v>
      </c>
      <c r="D548" t="s">
        <v>34</v>
      </c>
      <c r="E548" t="s">
        <v>35</v>
      </c>
    </row>
    <row r="549" spans="1:5" x14ac:dyDescent="0.25">
      <c r="A549" s="17" t="s">
        <v>114</v>
      </c>
      <c r="B549" s="18">
        <v>44873</v>
      </c>
      <c r="C549" s="19" t="s">
        <v>33</v>
      </c>
      <c r="D549" t="s">
        <v>34</v>
      </c>
      <c r="E549" t="s">
        <v>35</v>
      </c>
    </row>
    <row r="550" spans="1:5" x14ac:dyDescent="0.25">
      <c r="A550" s="17" t="s">
        <v>199</v>
      </c>
      <c r="B550" s="18">
        <v>44873</v>
      </c>
      <c r="C550" s="19" t="s">
        <v>33</v>
      </c>
      <c r="D550" t="s">
        <v>34</v>
      </c>
      <c r="E550" t="s">
        <v>35</v>
      </c>
    </row>
    <row r="551" spans="1:5" x14ac:dyDescent="0.25">
      <c r="A551" s="17" t="s">
        <v>247</v>
      </c>
      <c r="B551" s="18">
        <v>44873</v>
      </c>
      <c r="C551" s="19" t="s">
        <v>33</v>
      </c>
      <c r="D551" t="s">
        <v>34</v>
      </c>
      <c r="E551" t="s">
        <v>35</v>
      </c>
    </row>
    <row r="552" spans="1:5" x14ac:dyDescent="0.25">
      <c r="A552" s="17" t="s">
        <v>141</v>
      </c>
      <c r="B552" s="18">
        <v>44873</v>
      </c>
      <c r="C552" s="19" t="s">
        <v>33</v>
      </c>
      <c r="D552" t="s">
        <v>34</v>
      </c>
      <c r="E552" t="s">
        <v>35</v>
      </c>
    </row>
    <row r="553" spans="1:5" x14ac:dyDescent="0.25">
      <c r="A553" s="17" t="s">
        <v>218</v>
      </c>
      <c r="B553" s="18">
        <v>44873</v>
      </c>
      <c r="C553" s="19" t="s">
        <v>33</v>
      </c>
      <c r="D553" t="s">
        <v>34</v>
      </c>
      <c r="E553" t="s">
        <v>103</v>
      </c>
    </row>
    <row r="554" spans="1:5" x14ac:dyDescent="0.25">
      <c r="A554" s="17" t="s">
        <v>107</v>
      </c>
      <c r="B554" s="18">
        <v>44873</v>
      </c>
      <c r="C554" s="19" t="s">
        <v>33</v>
      </c>
      <c r="D554" t="s">
        <v>34</v>
      </c>
      <c r="E554" t="s">
        <v>35</v>
      </c>
    </row>
    <row r="555" spans="1:5" x14ac:dyDescent="0.25">
      <c r="A555" s="17" t="s">
        <v>251</v>
      </c>
      <c r="B555" s="18">
        <v>44873</v>
      </c>
      <c r="C555" s="19" t="s">
        <v>33</v>
      </c>
      <c r="D555" t="s">
        <v>34</v>
      </c>
      <c r="E555" t="s">
        <v>138</v>
      </c>
    </row>
    <row r="556" spans="1:5" x14ac:dyDescent="0.25">
      <c r="A556" s="17" t="s">
        <v>190</v>
      </c>
      <c r="B556" s="18">
        <v>44873</v>
      </c>
      <c r="C556" s="19" t="s">
        <v>33</v>
      </c>
      <c r="D556" t="s">
        <v>34</v>
      </c>
      <c r="E556" t="s">
        <v>35</v>
      </c>
    </row>
    <row r="557" spans="1:5" x14ac:dyDescent="0.25">
      <c r="A557" s="17" t="s">
        <v>32</v>
      </c>
      <c r="B557" s="18">
        <v>44873</v>
      </c>
      <c r="C557" s="19" t="s">
        <v>33</v>
      </c>
      <c r="D557" t="s">
        <v>34</v>
      </c>
      <c r="E557" t="s">
        <v>35</v>
      </c>
    </row>
    <row r="558" spans="1:5" x14ac:dyDescent="0.25">
      <c r="A558" s="17" t="s">
        <v>319</v>
      </c>
      <c r="B558" s="18">
        <v>44873</v>
      </c>
      <c r="C558" s="19" t="s">
        <v>33</v>
      </c>
      <c r="D558" t="s">
        <v>34</v>
      </c>
      <c r="E558" t="s">
        <v>35</v>
      </c>
    </row>
    <row r="559" spans="1:5" x14ac:dyDescent="0.25">
      <c r="A559" s="17" t="s">
        <v>123</v>
      </c>
      <c r="B559" s="18">
        <v>44873</v>
      </c>
      <c r="C559" s="19" t="s">
        <v>33</v>
      </c>
      <c r="D559" t="s">
        <v>34</v>
      </c>
      <c r="E559" t="s">
        <v>35</v>
      </c>
    </row>
    <row r="560" spans="1:5" x14ac:dyDescent="0.25">
      <c r="A560" s="17" t="s">
        <v>164</v>
      </c>
      <c r="B560" s="18">
        <v>44873</v>
      </c>
      <c r="C560" s="19" t="s">
        <v>33</v>
      </c>
      <c r="D560" t="s">
        <v>34</v>
      </c>
      <c r="E560" t="s">
        <v>103</v>
      </c>
    </row>
    <row r="561" spans="1:5" x14ac:dyDescent="0.25">
      <c r="A561" s="17" t="s">
        <v>320</v>
      </c>
      <c r="B561" s="18">
        <v>44873</v>
      </c>
      <c r="C561" s="19" t="s">
        <v>33</v>
      </c>
      <c r="D561" t="s">
        <v>34</v>
      </c>
      <c r="E561" t="s">
        <v>103</v>
      </c>
    </row>
    <row r="562" spans="1:5" x14ac:dyDescent="0.25">
      <c r="A562" s="17" t="s">
        <v>172</v>
      </c>
      <c r="B562" s="18">
        <v>44873</v>
      </c>
      <c r="C562" s="19" t="s">
        <v>33</v>
      </c>
      <c r="D562" t="s">
        <v>34</v>
      </c>
      <c r="E562" t="s">
        <v>103</v>
      </c>
    </row>
    <row r="563" spans="1:5" x14ac:dyDescent="0.25">
      <c r="A563" s="17" t="s">
        <v>109</v>
      </c>
      <c r="B563" s="18">
        <v>44873</v>
      </c>
      <c r="C563" s="19" t="s">
        <v>33</v>
      </c>
      <c r="D563" t="s">
        <v>34</v>
      </c>
      <c r="E563" t="s">
        <v>70</v>
      </c>
    </row>
    <row r="564" spans="1:5" x14ac:dyDescent="0.25">
      <c r="A564" s="17" t="s">
        <v>226</v>
      </c>
      <c r="B564" s="18">
        <v>44873</v>
      </c>
      <c r="C564" s="19" t="s">
        <v>33</v>
      </c>
      <c r="D564" t="s">
        <v>34</v>
      </c>
      <c r="E564" t="s">
        <v>35</v>
      </c>
    </row>
    <row r="565" spans="1:5" x14ac:dyDescent="0.25">
      <c r="A565" s="17" t="s">
        <v>227</v>
      </c>
      <c r="B565" s="18">
        <v>44873</v>
      </c>
      <c r="C565" s="19" t="s">
        <v>33</v>
      </c>
      <c r="D565" t="s">
        <v>37</v>
      </c>
      <c r="E565" t="s">
        <v>57</v>
      </c>
    </row>
    <row r="566" spans="1:5" x14ac:dyDescent="0.25">
      <c r="A566" s="17" t="s">
        <v>171</v>
      </c>
      <c r="B566" s="18">
        <v>44873</v>
      </c>
      <c r="C566" s="19" t="s">
        <v>33</v>
      </c>
      <c r="D566" t="s">
        <v>34</v>
      </c>
      <c r="E566" t="s">
        <v>151</v>
      </c>
    </row>
    <row r="567" spans="1:5" x14ac:dyDescent="0.25">
      <c r="A567" s="17" t="s">
        <v>65</v>
      </c>
      <c r="B567" s="18">
        <v>44873</v>
      </c>
      <c r="C567" s="19" t="s">
        <v>33</v>
      </c>
      <c r="D567" t="s">
        <v>34</v>
      </c>
      <c r="E567" t="s">
        <v>35</v>
      </c>
    </row>
    <row r="568" spans="1:5" x14ac:dyDescent="0.25">
      <c r="A568" s="17" t="s">
        <v>279</v>
      </c>
      <c r="B568" s="18">
        <v>44873</v>
      </c>
      <c r="C568" s="19" t="s">
        <v>33</v>
      </c>
      <c r="D568" t="s">
        <v>34</v>
      </c>
      <c r="E568" t="s">
        <v>47</v>
      </c>
    </row>
    <row r="569" spans="1:5" x14ac:dyDescent="0.25">
      <c r="A569" s="17" t="s">
        <v>84</v>
      </c>
      <c r="B569" s="18">
        <v>44873</v>
      </c>
      <c r="C569" s="19" t="s">
        <v>33</v>
      </c>
      <c r="D569" t="s">
        <v>34</v>
      </c>
      <c r="E569" t="s">
        <v>70</v>
      </c>
    </row>
    <row r="570" spans="1:5" x14ac:dyDescent="0.25">
      <c r="A570" s="17" t="s">
        <v>170</v>
      </c>
      <c r="B570" s="18">
        <v>44873</v>
      </c>
      <c r="C570" s="19" t="s">
        <v>33</v>
      </c>
      <c r="D570" t="s">
        <v>34</v>
      </c>
      <c r="E570" t="s">
        <v>151</v>
      </c>
    </row>
    <row r="571" spans="1:5" x14ac:dyDescent="0.25">
      <c r="A571" s="17" t="s">
        <v>297</v>
      </c>
      <c r="B571" s="18">
        <v>44873</v>
      </c>
      <c r="C571" s="19" t="s">
        <v>33</v>
      </c>
      <c r="D571" t="s">
        <v>34</v>
      </c>
      <c r="E571" t="s">
        <v>47</v>
      </c>
    </row>
    <row r="572" spans="1:5" x14ac:dyDescent="0.25">
      <c r="A572" s="17" t="s">
        <v>234</v>
      </c>
      <c r="B572" s="18">
        <v>44873</v>
      </c>
      <c r="C572" s="19" t="s">
        <v>33</v>
      </c>
      <c r="D572" t="s">
        <v>34</v>
      </c>
      <c r="E572" t="s">
        <v>35</v>
      </c>
    </row>
    <row r="573" spans="1:5" x14ac:dyDescent="0.25">
      <c r="A573" s="17" t="s">
        <v>321</v>
      </c>
      <c r="B573" s="18">
        <v>44873</v>
      </c>
      <c r="C573" s="19" t="s">
        <v>33</v>
      </c>
      <c r="D573" t="s">
        <v>34</v>
      </c>
      <c r="E573" t="s">
        <v>151</v>
      </c>
    </row>
    <row r="574" spans="1:5" x14ac:dyDescent="0.25">
      <c r="A574" s="17" t="s">
        <v>250</v>
      </c>
      <c r="B574" s="18">
        <v>44873</v>
      </c>
      <c r="C574" s="19" t="s">
        <v>33</v>
      </c>
      <c r="D574" t="s">
        <v>67</v>
      </c>
      <c r="E574" t="s">
        <v>68</v>
      </c>
    </row>
    <row r="575" spans="1:5" x14ac:dyDescent="0.25">
      <c r="A575" s="17" t="s">
        <v>322</v>
      </c>
      <c r="B575" s="18">
        <v>44873</v>
      </c>
      <c r="C575" s="19" t="s">
        <v>33</v>
      </c>
      <c r="D575" t="s">
        <v>34</v>
      </c>
      <c r="E575" t="s">
        <v>35</v>
      </c>
    </row>
    <row r="576" spans="1:5" x14ac:dyDescent="0.25">
      <c r="A576" s="17" t="s">
        <v>150</v>
      </c>
      <c r="B576" s="18">
        <v>44873</v>
      </c>
      <c r="C576" s="19" t="s">
        <v>33</v>
      </c>
      <c r="D576" t="s">
        <v>34</v>
      </c>
      <c r="E576" t="s">
        <v>151</v>
      </c>
    </row>
    <row r="577" spans="1:5" x14ac:dyDescent="0.25">
      <c r="A577" s="17" t="s">
        <v>282</v>
      </c>
      <c r="B577" s="18">
        <v>44873</v>
      </c>
      <c r="C577" s="19" t="s">
        <v>33</v>
      </c>
      <c r="D577" t="s">
        <v>49</v>
      </c>
      <c r="E577" t="s">
        <v>158</v>
      </c>
    </row>
    <row r="578" spans="1:5" x14ac:dyDescent="0.25">
      <c r="A578" s="17" t="s">
        <v>126</v>
      </c>
      <c r="B578" s="18">
        <v>44873</v>
      </c>
      <c r="C578" s="19" t="s">
        <v>33</v>
      </c>
      <c r="D578" t="s">
        <v>67</v>
      </c>
      <c r="E578" t="s">
        <v>68</v>
      </c>
    </row>
    <row r="579" spans="1:5" x14ac:dyDescent="0.25">
      <c r="A579" s="17" t="s">
        <v>323</v>
      </c>
      <c r="B579" s="18">
        <v>44873</v>
      </c>
      <c r="C579" s="19" t="s">
        <v>33</v>
      </c>
      <c r="D579" t="s">
        <v>34</v>
      </c>
      <c r="E579" t="s">
        <v>35</v>
      </c>
    </row>
    <row r="580" spans="1:5" x14ac:dyDescent="0.25">
      <c r="A580" s="17" t="s">
        <v>214</v>
      </c>
      <c r="B580" s="18">
        <v>44873</v>
      </c>
      <c r="C580" s="19" t="s">
        <v>33</v>
      </c>
      <c r="D580" t="s">
        <v>34</v>
      </c>
      <c r="E580" t="s">
        <v>70</v>
      </c>
    </row>
    <row r="581" spans="1:5" x14ac:dyDescent="0.25">
      <c r="A581" s="17" t="s">
        <v>324</v>
      </c>
      <c r="B581" s="18">
        <v>44873</v>
      </c>
      <c r="C581" s="19" t="s">
        <v>33</v>
      </c>
      <c r="D581" t="s">
        <v>37</v>
      </c>
      <c r="E581" t="s">
        <v>57</v>
      </c>
    </row>
    <row r="582" spans="1:5" x14ac:dyDescent="0.25">
      <c r="A582" s="17" t="s">
        <v>246</v>
      </c>
      <c r="B582" s="18">
        <v>44873</v>
      </c>
      <c r="C582" s="19" t="s">
        <v>33</v>
      </c>
      <c r="D582" t="s">
        <v>37</v>
      </c>
      <c r="E582" t="s">
        <v>64</v>
      </c>
    </row>
    <row r="583" spans="1:5" x14ac:dyDescent="0.25">
      <c r="A583" s="17" t="s">
        <v>173</v>
      </c>
      <c r="B583" s="18">
        <v>44873</v>
      </c>
      <c r="C583" s="19" t="s">
        <v>33</v>
      </c>
      <c r="D583" t="s">
        <v>34</v>
      </c>
      <c r="E583" t="s">
        <v>39</v>
      </c>
    </row>
    <row r="584" spans="1:5" x14ac:dyDescent="0.25">
      <c r="A584" s="17" t="s">
        <v>77</v>
      </c>
      <c r="B584" s="18">
        <v>44873</v>
      </c>
      <c r="C584" s="19" t="s">
        <v>33</v>
      </c>
      <c r="D584" t="s">
        <v>67</v>
      </c>
      <c r="E584" t="s">
        <v>68</v>
      </c>
    </row>
    <row r="585" spans="1:5" x14ac:dyDescent="0.25">
      <c r="A585" s="17" t="s">
        <v>78</v>
      </c>
      <c r="B585" s="18">
        <v>44873</v>
      </c>
      <c r="C585" s="19" t="s">
        <v>33</v>
      </c>
      <c r="D585" t="s">
        <v>67</v>
      </c>
      <c r="E585" t="s">
        <v>68</v>
      </c>
    </row>
    <row r="586" spans="1:5" x14ac:dyDescent="0.25">
      <c r="A586" s="17" t="s">
        <v>325</v>
      </c>
      <c r="B586" s="18">
        <v>44873</v>
      </c>
      <c r="C586" s="19" t="s">
        <v>33</v>
      </c>
      <c r="D586" t="s">
        <v>34</v>
      </c>
      <c r="E586" t="s">
        <v>35</v>
      </c>
    </row>
    <row r="587" spans="1:5" x14ac:dyDescent="0.25">
      <c r="A587" s="17" t="s">
        <v>326</v>
      </c>
      <c r="B587" s="18">
        <v>44873</v>
      </c>
      <c r="C587" s="19" t="s">
        <v>33</v>
      </c>
      <c r="D587" t="s">
        <v>37</v>
      </c>
      <c r="E587" t="s">
        <v>189</v>
      </c>
    </row>
    <row r="588" spans="1:5" x14ac:dyDescent="0.25">
      <c r="A588" s="17" t="s">
        <v>244</v>
      </c>
      <c r="B588" s="18">
        <v>44873</v>
      </c>
      <c r="C588" s="19" t="s">
        <v>33</v>
      </c>
      <c r="D588" t="s">
        <v>34</v>
      </c>
      <c r="E588" t="s">
        <v>70</v>
      </c>
    </row>
    <row r="589" spans="1:5" x14ac:dyDescent="0.25">
      <c r="A589" s="17" t="s">
        <v>327</v>
      </c>
      <c r="B589" s="18">
        <v>44873</v>
      </c>
      <c r="C589" s="19" t="s">
        <v>33</v>
      </c>
      <c r="D589" t="s">
        <v>34</v>
      </c>
      <c r="E589" t="s">
        <v>151</v>
      </c>
    </row>
    <row r="590" spans="1:5" x14ac:dyDescent="0.25">
      <c r="A590" s="17" t="s">
        <v>328</v>
      </c>
      <c r="B590" s="18">
        <v>44873</v>
      </c>
      <c r="C590" s="19" t="s">
        <v>33</v>
      </c>
      <c r="D590" t="s">
        <v>34</v>
      </c>
      <c r="E590" t="s">
        <v>151</v>
      </c>
    </row>
    <row r="591" spans="1:5" x14ac:dyDescent="0.25">
      <c r="A591" s="17" t="s">
        <v>300</v>
      </c>
      <c r="B591" s="18">
        <v>44873</v>
      </c>
      <c r="C591" s="19" t="s">
        <v>33</v>
      </c>
      <c r="D591" t="s">
        <v>34</v>
      </c>
      <c r="E591" t="s">
        <v>35</v>
      </c>
    </row>
    <row r="592" spans="1:5" x14ac:dyDescent="0.25">
      <c r="A592" s="17" t="s">
        <v>292</v>
      </c>
      <c r="B592" s="18">
        <v>44873</v>
      </c>
      <c r="C592" s="19" t="s">
        <v>33</v>
      </c>
      <c r="D592" t="s">
        <v>34</v>
      </c>
      <c r="E592" t="s">
        <v>138</v>
      </c>
    </row>
    <row r="593" spans="1:5" x14ac:dyDescent="0.25">
      <c r="A593" s="17" t="s">
        <v>224</v>
      </c>
      <c r="B593" s="18">
        <v>44873</v>
      </c>
      <c r="C593" s="19" t="s">
        <v>33</v>
      </c>
      <c r="D593" t="s">
        <v>37</v>
      </c>
      <c r="E593" t="s">
        <v>57</v>
      </c>
    </row>
    <row r="594" spans="1:5" x14ac:dyDescent="0.25">
      <c r="A594" s="17" t="s">
        <v>329</v>
      </c>
      <c r="B594" s="18">
        <v>44873</v>
      </c>
      <c r="C594" s="19" t="s">
        <v>33</v>
      </c>
      <c r="D594" t="s">
        <v>34</v>
      </c>
      <c r="E594" t="s">
        <v>45</v>
      </c>
    </row>
    <row r="595" spans="1:5" x14ac:dyDescent="0.25">
      <c r="A595" s="17" t="s">
        <v>71</v>
      </c>
      <c r="B595" s="18">
        <v>44873</v>
      </c>
      <c r="C595" s="19" t="s">
        <v>33</v>
      </c>
      <c r="D595" t="s">
        <v>67</v>
      </c>
      <c r="E595" t="s">
        <v>68</v>
      </c>
    </row>
    <row r="596" spans="1:5" x14ac:dyDescent="0.25">
      <c r="A596" s="17" t="s">
        <v>261</v>
      </c>
      <c r="B596" s="18">
        <v>44873</v>
      </c>
      <c r="C596" s="19" t="s">
        <v>33</v>
      </c>
      <c r="D596" t="s">
        <v>67</v>
      </c>
      <c r="E596" t="s">
        <v>68</v>
      </c>
    </row>
    <row r="597" spans="1:5" x14ac:dyDescent="0.25">
      <c r="A597" s="17" t="s">
        <v>116</v>
      </c>
      <c r="B597" s="18">
        <v>44873</v>
      </c>
      <c r="C597" s="19" t="s">
        <v>33</v>
      </c>
      <c r="D597" t="s">
        <v>34</v>
      </c>
      <c r="E597" t="s">
        <v>39</v>
      </c>
    </row>
    <row r="598" spans="1:5" x14ac:dyDescent="0.25">
      <c r="A598" s="17" t="s">
        <v>330</v>
      </c>
      <c r="B598" s="18">
        <v>44873</v>
      </c>
      <c r="C598" s="19" t="s">
        <v>33</v>
      </c>
      <c r="D598" t="s">
        <v>34</v>
      </c>
      <c r="E598" t="s">
        <v>70</v>
      </c>
    </row>
    <row r="599" spans="1:5" x14ac:dyDescent="0.25">
      <c r="A599" s="17" t="s">
        <v>278</v>
      </c>
      <c r="B599" s="18">
        <v>44873</v>
      </c>
      <c r="C599" s="19" t="s">
        <v>33</v>
      </c>
      <c r="D599" t="s">
        <v>34</v>
      </c>
      <c r="E599" t="s">
        <v>35</v>
      </c>
    </row>
    <row r="600" spans="1:5" x14ac:dyDescent="0.25">
      <c r="A600" s="17" t="s">
        <v>113</v>
      </c>
      <c r="B600" s="18">
        <v>44873</v>
      </c>
      <c r="C600" s="19" t="s">
        <v>33</v>
      </c>
      <c r="D600" t="s">
        <v>34</v>
      </c>
      <c r="E600" t="s">
        <v>39</v>
      </c>
    </row>
    <row r="601" spans="1:5" x14ac:dyDescent="0.25">
      <c r="A601" s="17" t="s">
        <v>219</v>
      </c>
      <c r="B601" s="18">
        <v>44873</v>
      </c>
      <c r="C601" s="19" t="s">
        <v>33</v>
      </c>
      <c r="D601" t="s">
        <v>34</v>
      </c>
      <c r="E601" t="s">
        <v>103</v>
      </c>
    </row>
    <row r="602" spans="1:5" x14ac:dyDescent="0.25">
      <c r="A602" s="17" t="s">
        <v>174</v>
      </c>
      <c r="B602" s="18">
        <v>44873</v>
      </c>
      <c r="C602" s="19" t="s">
        <v>33</v>
      </c>
      <c r="D602" t="s">
        <v>34</v>
      </c>
      <c r="E602" t="s">
        <v>70</v>
      </c>
    </row>
    <row r="603" spans="1:5" x14ac:dyDescent="0.25">
      <c r="A603" s="17" t="s">
        <v>175</v>
      </c>
      <c r="B603" s="18">
        <v>44873</v>
      </c>
      <c r="C603" s="19" t="s">
        <v>33</v>
      </c>
      <c r="D603" t="s">
        <v>34</v>
      </c>
      <c r="E603" t="s">
        <v>39</v>
      </c>
    </row>
    <row r="604" spans="1:5" x14ac:dyDescent="0.25">
      <c r="A604" s="17" t="s">
        <v>305</v>
      </c>
      <c r="B604" s="18">
        <v>44873</v>
      </c>
      <c r="C604" s="19" t="s">
        <v>33</v>
      </c>
      <c r="D604" t="s">
        <v>34</v>
      </c>
      <c r="E604" t="s">
        <v>138</v>
      </c>
    </row>
    <row r="605" spans="1:5" x14ac:dyDescent="0.25">
      <c r="A605" s="17" t="s">
        <v>331</v>
      </c>
      <c r="B605" s="18">
        <v>44873</v>
      </c>
      <c r="C605" s="19" t="s">
        <v>33</v>
      </c>
      <c r="D605" t="s">
        <v>34</v>
      </c>
      <c r="E605" t="s">
        <v>138</v>
      </c>
    </row>
    <row r="606" spans="1:5" x14ac:dyDescent="0.25">
      <c r="A606" s="17" t="s">
        <v>252</v>
      </c>
      <c r="B606" s="18">
        <v>44873</v>
      </c>
      <c r="C606" s="19" t="s">
        <v>33</v>
      </c>
      <c r="D606" t="s">
        <v>34</v>
      </c>
      <c r="E606" t="s">
        <v>70</v>
      </c>
    </row>
    <row r="607" spans="1:5" x14ac:dyDescent="0.25">
      <c r="A607" s="17" t="s">
        <v>225</v>
      </c>
      <c r="B607" s="18">
        <v>44873</v>
      </c>
      <c r="C607" s="19" t="s">
        <v>33</v>
      </c>
      <c r="D607" t="s">
        <v>34</v>
      </c>
      <c r="E607" t="s">
        <v>35</v>
      </c>
    </row>
    <row r="608" spans="1:5" x14ac:dyDescent="0.25">
      <c r="A608" s="17" t="s">
        <v>181</v>
      </c>
      <c r="B608" s="18">
        <v>44875</v>
      </c>
      <c r="C608" s="19" t="s">
        <v>33</v>
      </c>
      <c r="D608" t="s">
        <v>34</v>
      </c>
      <c r="E608" t="s">
        <v>35</v>
      </c>
    </row>
    <row r="609" spans="1:5" x14ac:dyDescent="0.25">
      <c r="A609" s="17" t="s">
        <v>132</v>
      </c>
      <c r="B609" s="18">
        <v>44875</v>
      </c>
      <c r="C609" s="19" t="s">
        <v>33</v>
      </c>
      <c r="D609" t="s">
        <v>34</v>
      </c>
      <c r="E609" t="s">
        <v>35</v>
      </c>
    </row>
    <row r="610" spans="1:5" x14ac:dyDescent="0.25">
      <c r="A610" s="17" t="s">
        <v>133</v>
      </c>
      <c r="B610" s="18">
        <v>44875</v>
      </c>
      <c r="C610" s="19" t="s">
        <v>33</v>
      </c>
      <c r="D610" t="s">
        <v>34</v>
      </c>
      <c r="E610" t="s">
        <v>35</v>
      </c>
    </row>
    <row r="611" spans="1:5" x14ac:dyDescent="0.25">
      <c r="A611" s="17" t="s">
        <v>180</v>
      </c>
      <c r="B611" s="18">
        <v>44875</v>
      </c>
      <c r="C611" s="19" t="s">
        <v>33</v>
      </c>
      <c r="D611" t="s">
        <v>37</v>
      </c>
      <c r="E611" t="s">
        <v>35</v>
      </c>
    </row>
    <row r="612" spans="1:5" x14ac:dyDescent="0.25">
      <c r="A612" s="17" t="s">
        <v>179</v>
      </c>
      <c r="B612" s="18">
        <v>44875</v>
      </c>
      <c r="C612" s="19" t="s">
        <v>33</v>
      </c>
      <c r="D612" t="s">
        <v>37</v>
      </c>
      <c r="E612" t="s">
        <v>35</v>
      </c>
    </row>
    <row r="613" spans="1:5" x14ac:dyDescent="0.25">
      <c r="A613" s="17" t="s">
        <v>42</v>
      </c>
      <c r="B613" s="18">
        <v>44875</v>
      </c>
      <c r="C613" s="19" t="s">
        <v>33</v>
      </c>
      <c r="D613" t="s">
        <v>37</v>
      </c>
      <c r="E613" t="s">
        <v>35</v>
      </c>
    </row>
    <row r="614" spans="1:5" x14ac:dyDescent="0.25">
      <c r="A614" s="17" t="s">
        <v>332</v>
      </c>
      <c r="B614" s="18">
        <v>44875</v>
      </c>
      <c r="C614" s="19" t="s">
        <v>33</v>
      </c>
      <c r="D614" t="s">
        <v>37</v>
      </c>
      <c r="E614" t="s">
        <v>35</v>
      </c>
    </row>
    <row r="615" spans="1:5" x14ac:dyDescent="0.25">
      <c r="A615" s="17" t="s">
        <v>269</v>
      </c>
      <c r="B615" s="18">
        <v>44875</v>
      </c>
      <c r="C615" s="19" t="s">
        <v>33</v>
      </c>
      <c r="D615" t="s">
        <v>37</v>
      </c>
      <c r="E615" t="s">
        <v>35</v>
      </c>
    </row>
    <row r="616" spans="1:5" x14ac:dyDescent="0.25">
      <c r="A616" s="17" t="s">
        <v>204</v>
      </c>
      <c r="B616" s="18">
        <v>44875</v>
      </c>
      <c r="C616" s="19" t="s">
        <v>33</v>
      </c>
      <c r="D616" t="s">
        <v>37</v>
      </c>
      <c r="E616" t="s">
        <v>35</v>
      </c>
    </row>
    <row r="617" spans="1:5" x14ac:dyDescent="0.25">
      <c r="A617" s="17" t="s">
        <v>333</v>
      </c>
      <c r="B617" s="18">
        <v>44875</v>
      </c>
      <c r="C617" s="19" t="s">
        <v>33</v>
      </c>
      <c r="D617" t="s">
        <v>37</v>
      </c>
      <c r="E617" t="s">
        <v>64</v>
      </c>
    </row>
    <row r="618" spans="1:5" x14ac:dyDescent="0.25">
      <c r="A618" s="17" t="s">
        <v>238</v>
      </c>
      <c r="B618" s="18">
        <v>44875</v>
      </c>
      <c r="C618" s="19" t="s">
        <v>33</v>
      </c>
      <c r="D618" t="s">
        <v>34</v>
      </c>
      <c r="E618" t="s">
        <v>35</v>
      </c>
    </row>
    <row r="619" spans="1:5" x14ac:dyDescent="0.25">
      <c r="A619" s="17" t="s">
        <v>183</v>
      </c>
      <c r="B619" s="18">
        <v>44875</v>
      </c>
      <c r="C619" s="19" t="s">
        <v>33</v>
      </c>
      <c r="D619" t="s">
        <v>37</v>
      </c>
      <c r="E619" t="s">
        <v>35</v>
      </c>
    </row>
    <row r="620" spans="1:5" x14ac:dyDescent="0.25">
      <c r="A620" s="17" t="s">
        <v>334</v>
      </c>
      <c r="B620" s="18">
        <v>44875</v>
      </c>
      <c r="C620" s="19" t="s">
        <v>33</v>
      </c>
      <c r="D620" t="s">
        <v>34</v>
      </c>
      <c r="E620" t="s">
        <v>35</v>
      </c>
    </row>
    <row r="621" spans="1:5" x14ac:dyDescent="0.25">
      <c r="A621" s="17" t="s">
        <v>335</v>
      </c>
      <c r="B621" s="18">
        <v>44875</v>
      </c>
      <c r="C621" s="19" t="s">
        <v>33</v>
      </c>
      <c r="D621" t="s">
        <v>37</v>
      </c>
      <c r="E621" t="s">
        <v>64</v>
      </c>
    </row>
    <row r="622" spans="1:5" x14ac:dyDescent="0.25">
      <c r="A622" s="17" t="s">
        <v>48</v>
      </c>
      <c r="B622" s="18">
        <v>44875</v>
      </c>
      <c r="C622" s="19" t="s">
        <v>33</v>
      </c>
      <c r="D622" t="s">
        <v>49</v>
      </c>
      <c r="E622" t="s">
        <v>50</v>
      </c>
    </row>
    <row r="623" spans="1:5" x14ac:dyDescent="0.25">
      <c r="A623" s="17" t="s">
        <v>336</v>
      </c>
      <c r="B623" s="18">
        <v>44875</v>
      </c>
      <c r="C623" s="19" t="s">
        <v>33</v>
      </c>
      <c r="D623" t="s">
        <v>37</v>
      </c>
      <c r="E623" t="s">
        <v>106</v>
      </c>
    </row>
    <row r="624" spans="1:5" x14ac:dyDescent="0.25">
      <c r="A624" s="17" t="s">
        <v>105</v>
      </c>
      <c r="B624" s="18">
        <v>44875</v>
      </c>
      <c r="C624" s="19" t="s">
        <v>33</v>
      </c>
      <c r="D624" t="s">
        <v>37</v>
      </c>
      <c r="E624" t="s">
        <v>106</v>
      </c>
    </row>
    <row r="625" spans="1:5" x14ac:dyDescent="0.25">
      <c r="A625" s="17" t="s">
        <v>337</v>
      </c>
      <c r="B625" s="18">
        <v>44875</v>
      </c>
      <c r="C625" s="19" t="s">
        <v>33</v>
      </c>
      <c r="D625" t="s">
        <v>34</v>
      </c>
      <c r="E625" t="s">
        <v>47</v>
      </c>
    </row>
    <row r="626" spans="1:5" x14ac:dyDescent="0.25">
      <c r="A626" s="17" t="s">
        <v>73</v>
      </c>
      <c r="B626" s="18">
        <v>44875</v>
      </c>
      <c r="C626" s="19" t="s">
        <v>33</v>
      </c>
      <c r="D626" t="s">
        <v>34</v>
      </c>
      <c r="E626" t="s">
        <v>35</v>
      </c>
    </row>
    <row r="627" spans="1:5" x14ac:dyDescent="0.25">
      <c r="A627" s="17" t="s">
        <v>313</v>
      </c>
      <c r="B627" s="18">
        <v>44875</v>
      </c>
      <c r="C627" s="19" t="s">
        <v>33</v>
      </c>
      <c r="D627" t="s">
        <v>34</v>
      </c>
      <c r="E627" t="s">
        <v>151</v>
      </c>
    </row>
    <row r="628" spans="1:5" x14ac:dyDescent="0.25">
      <c r="A628" s="17" t="s">
        <v>311</v>
      </c>
      <c r="B628" s="18">
        <v>44875</v>
      </c>
      <c r="C628" s="19" t="s">
        <v>33</v>
      </c>
      <c r="D628" t="s">
        <v>34</v>
      </c>
      <c r="E628" t="s">
        <v>35</v>
      </c>
    </row>
    <row r="629" spans="1:5" x14ac:dyDescent="0.25">
      <c r="A629" s="17" t="s">
        <v>321</v>
      </c>
      <c r="B629" s="18">
        <v>44875</v>
      </c>
      <c r="C629" s="19" t="s">
        <v>33</v>
      </c>
      <c r="D629" t="s">
        <v>34</v>
      </c>
      <c r="E629" t="s">
        <v>151</v>
      </c>
    </row>
    <row r="630" spans="1:5" x14ac:dyDescent="0.25">
      <c r="A630" s="17" t="s">
        <v>338</v>
      </c>
      <c r="B630" s="18">
        <v>44875</v>
      </c>
      <c r="C630" s="19" t="s">
        <v>33</v>
      </c>
      <c r="D630" t="s">
        <v>34</v>
      </c>
      <c r="E630" t="s">
        <v>35</v>
      </c>
    </row>
    <row r="631" spans="1:5" x14ac:dyDescent="0.25">
      <c r="A631" s="17" t="s">
        <v>90</v>
      </c>
      <c r="B631" s="18">
        <v>44875</v>
      </c>
      <c r="C631" s="19" t="s">
        <v>33</v>
      </c>
      <c r="D631" t="s">
        <v>34</v>
      </c>
      <c r="E631" t="s">
        <v>39</v>
      </c>
    </row>
    <row r="632" spans="1:5" x14ac:dyDescent="0.25">
      <c r="A632" s="17" t="s">
        <v>88</v>
      </c>
      <c r="B632" s="18">
        <v>44875</v>
      </c>
      <c r="C632" s="19" t="s">
        <v>33</v>
      </c>
      <c r="D632" t="s">
        <v>34</v>
      </c>
      <c r="E632" t="s">
        <v>39</v>
      </c>
    </row>
    <row r="633" spans="1:5" x14ac:dyDescent="0.25">
      <c r="A633" s="17" t="s">
        <v>209</v>
      </c>
      <c r="B633" s="18">
        <v>44875</v>
      </c>
      <c r="C633" s="19" t="s">
        <v>33</v>
      </c>
      <c r="D633" t="s">
        <v>34</v>
      </c>
      <c r="E633" t="s">
        <v>39</v>
      </c>
    </row>
    <row r="634" spans="1:5" x14ac:dyDescent="0.25">
      <c r="A634" s="17" t="s">
        <v>223</v>
      </c>
      <c r="B634" s="18">
        <v>44875</v>
      </c>
      <c r="C634" s="19" t="s">
        <v>33</v>
      </c>
      <c r="D634" t="s">
        <v>34</v>
      </c>
      <c r="E634" t="s">
        <v>39</v>
      </c>
    </row>
    <row r="635" spans="1:5" x14ac:dyDescent="0.25">
      <c r="A635" s="17" t="s">
        <v>241</v>
      </c>
      <c r="B635" s="18">
        <v>44875</v>
      </c>
      <c r="C635" s="19" t="s">
        <v>33</v>
      </c>
      <c r="D635" t="s">
        <v>34</v>
      </c>
      <c r="E635" t="s">
        <v>70</v>
      </c>
    </row>
    <row r="636" spans="1:5" x14ac:dyDescent="0.25">
      <c r="A636" s="17" t="s">
        <v>243</v>
      </c>
      <c r="B636" s="18">
        <v>44875</v>
      </c>
      <c r="C636" s="19" t="s">
        <v>33</v>
      </c>
      <c r="D636" t="s">
        <v>34</v>
      </c>
      <c r="E636" t="s">
        <v>35</v>
      </c>
    </row>
    <row r="637" spans="1:5" x14ac:dyDescent="0.25">
      <c r="A637" s="17" t="s">
        <v>339</v>
      </c>
      <c r="B637" s="18">
        <v>44875</v>
      </c>
      <c r="C637" s="19" t="s">
        <v>33</v>
      </c>
      <c r="D637" t="s">
        <v>67</v>
      </c>
      <c r="E637" t="s">
        <v>68</v>
      </c>
    </row>
    <row r="638" spans="1:5" x14ac:dyDescent="0.25">
      <c r="A638" s="17" t="s">
        <v>148</v>
      </c>
      <c r="B638" s="18">
        <v>44875</v>
      </c>
      <c r="C638" s="19" t="s">
        <v>33</v>
      </c>
      <c r="D638" t="s">
        <v>67</v>
      </c>
      <c r="E638" t="s">
        <v>68</v>
      </c>
    </row>
    <row r="639" spans="1:5" x14ac:dyDescent="0.25">
      <c r="A639" s="17" t="s">
        <v>126</v>
      </c>
      <c r="B639" s="18">
        <v>44875</v>
      </c>
      <c r="C639" s="19" t="s">
        <v>33</v>
      </c>
      <c r="D639" t="s">
        <v>67</v>
      </c>
      <c r="E639" t="s">
        <v>68</v>
      </c>
    </row>
    <row r="640" spans="1:5" x14ac:dyDescent="0.25">
      <c r="A640" s="17" t="s">
        <v>77</v>
      </c>
      <c r="B640" s="18">
        <v>44875</v>
      </c>
      <c r="C640" s="19" t="s">
        <v>33</v>
      </c>
      <c r="D640" t="s">
        <v>67</v>
      </c>
      <c r="E640" t="s">
        <v>68</v>
      </c>
    </row>
    <row r="641" spans="1:5" x14ac:dyDescent="0.25">
      <c r="A641" s="17" t="s">
        <v>51</v>
      </c>
      <c r="B641" s="18">
        <v>44875</v>
      </c>
      <c r="C641" s="19" t="s">
        <v>33</v>
      </c>
      <c r="D641" t="s">
        <v>34</v>
      </c>
      <c r="E641" t="s">
        <v>35</v>
      </c>
    </row>
    <row r="642" spans="1:5" x14ac:dyDescent="0.25">
      <c r="A642" s="17" t="s">
        <v>85</v>
      </c>
      <c r="B642" s="18">
        <v>44875</v>
      </c>
      <c r="C642" s="19" t="s">
        <v>33</v>
      </c>
      <c r="D642" t="s">
        <v>34</v>
      </c>
      <c r="E642" t="s">
        <v>70</v>
      </c>
    </row>
    <row r="643" spans="1:5" x14ac:dyDescent="0.25">
      <c r="A643" s="17" t="s">
        <v>65</v>
      </c>
      <c r="B643" s="18">
        <v>44875</v>
      </c>
      <c r="C643" s="19" t="s">
        <v>33</v>
      </c>
      <c r="D643" t="s">
        <v>34</v>
      </c>
      <c r="E643" t="s">
        <v>35</v>
      </c>
    </row>
    <row r="644" spans="1:5" x14ac:dyDescent="0.25">
      <c r="A644" s="17" t="s">
        <v>79</v>
      </c>
      <c r="B644" s="18">
        <v>44875</v>
      </c>
      <c r="C644" s="19" t="s">
        <v>33</v>
      </c>
      <c r="D644" t="s">
        <v>67</v>
      </c>
      <c r="E644" t="s">
        <v>68</v>
      </c>
    </row>
    <row r="645" spans="1:5" x14ac:dyDescent="0.25">
      <c r="A645" s="17" t="s">
        <v>127</v>
      </c>
      <c r="B645" s="18">
        <v>44875</v>
      </c>
      <c r="C645" s="19" t="s">
        <v>33</v>
      </c>
      <c r="D645" t="s">
        <v>34</v>
      </c>
      <c r="E645" t="s">
        <v>35</v>
      </c>
    </row>
    <row r="646" spans="1:5" x14ac:dyDescent="0.25">
      <c r="A646" s="17" t="s">
        <v>78</v>
      </c>
      <c r="B646" s="18">
        <v>44875</v>
      </c>
      <c r="C646" s="19" t="s">
        <v>33</v>
      </c>
      <c r="D646" t="s">
        <v>67</v>
      </c>
      <c r="E646" t="s">
        <v>68</v>
      </c>
    </row>
    <row r="647" spans="1:5" x14ac:dyDescent="0.25">
      <c r="A647" s="17" t="s">
        <v>135</v>
      </c>
      <c r="B647" s="18">
        <v>44875</v>
      </c>
      <c r="C647" s="19" t="s">
        <v>33</v>
      </c>
      <c r="D647" t="s">
        <v>34</v>
      </c>
      <c r="E647" t="s">
        <v>35</v>
      </c>
    </row>
    <row r="648" spans="1:5" x14ac:dyDescent="0.25">
      <c r="A648" s="17" t="s">
        <v>295</v>
      </c>
      <c r="B648" s="18">
        <v>44875</v>
      </c>
      <c r="C648" s="19" t="s">
        <v>33</v>
      </c>
      <c r="D648" t="s">
        <v>34</v>
      </c>
      <c r="E648" t="s">
        <v>35</v>
      </c>
    </row>
    <row r="649" spans="1:5" x14ac:dyDescent="0.25">
      <c r="A649" s="17" t="s">
        <v>340</v>
      </c>
      <c r="B649" s="18">
        <v>44875</v>
      </c>
      <c r="C649" s="19" t="s">
        <v>33</v>
      </c>
      <c r="D649" t="s">
        <v>34</v>
      </c>
      <c r="E649" t="s">
        <v>35</v>
      </c>
    </row>
    <row r="650" spans="1:5" x14ac:dyDescent="0.25">
      <c r="A650" s="17" t="s">
        <v>139</v>
      </c>
      <c r="B650" s="18">
        <v>44875</v>
      </c>
      <c r="C650" s="19" t="s">
        <v>33</v>
      </c>
      <c r="D650" t="s">
        <v>67</v>
      </c>
      <c r="E650" t="s">
        <v>68</v>
      </c>
    </row>
    <row r="651" spans="1:5" x14ac:dyDescent="0.25">
      <c r="A651" s="17" t="s">
        <v>246</v>
      </c>
      <c r="B651" s="18">
        <v>44875</v>
      </c>
      <c r="C651" s="19" t="s">
        <v>33</v>
      </c>
      <c r="D651" t="s">
        <v>37</v>
      </c>
      <c r="E651" t="s">
        <v>64</v>
      </c>
    </row>
    <row r="652" spans="1:5" x14ac:dyDescent="0.25">
      <c r="A652" s="17" t="s">
        <v>184</v>
      </c>
      <c r="B652" s="18">
        <v>44875</v>
      </c>
      <c r="C652" s="19" t="s">
        <v>33</v>
      </c>
      <c r="D652" t="s">
        <v>34</v>
      </c>
      <c r="E652" t="s">
        <v>35</v>
      </c>
    </row>
    <row r="653" spans="1:5" x14ac:dyDescent="0.25">
      <c r="A653" s="17" t="s">
        <v>341</v>
      </c>
      <c r="B653" s="18">
        <v>44875</v>
      </c>
      <c r="C653" s="19" t="s">
        <v>33</v>
      </c>
      <c r="D653" t="s">
        <v>34</v>
      </c>
      <c r="E653" t="s">
        <v>151</v>
      </c>
    </row>
    <row r="654" spans="1:5" x14ac:dyDescent="0.25">
      <c r="A654" s="17" t="s">
        <v>80</v>
      </c>
      <c r="B654" s="18">
        <v>44875</v>
      </c>
      <c r="C654" s="19" t="s">
        <v>33</v>
      </c>
      <c r="D654" t="s">
        <v>67</v>
      </c>
      <c r="E654" t="s">
        <v>68</v>
      </c>
    </row>
    <row r="655" spans="1:5" x14ac:dyDescent="0.25">
      <c r="A655" s="17" t="s">
        <v>260</v>
      </c>
      <c r="B655" s="18">
        <v>44875</v>
      </c>
      <c r="C655" s="19" t="s">
        <v>33</v>
      </c>
      <c r="D655" t="s">
        <v>67</v>
      </c>
      <c r="E655" t="s">
        <v>68</v>
      </c>
    </row>
    <row r="656" spans="1:5" x14ac:dyDescent="0.25">
      <c r="A656" s="17" t="s">
        <v>66</v>
      </c>
      <c r="B656" s="18">
        <v>44875</v>
      </c>
      <c r="C656" s="19" t="s">
        <v>33</v>
      </c>
      <c r="D656" t="s">
        <v>67</v>
      </c>
      <c r="E656" t="s">
        <v>68</v>
      </c>
    </row>
    <row r="657" spans="1:5" x14ac:dyDescent="0.25">
      <c r="A657" s="17" t="s">
        <v>226</v>
      </c>
      <c r="B657" s="18">
        <v>44875</v>
      </c>
      <c r="C657" s="19" t="s">
        <v>33</v>
      </c>
      <c r="D657" t="s">
        <v>34</v>
      </c>
      <c r="E657" t="s">
        <v>35</v>
      </c>
    </row>
    <row r="658" spans="1:5" x14ac:dyDescent="0.25">
      <c r="A658" s="17" t="s">
        <v>220</v>
      </c>
      <c r="B658" s="18">
        <v>44875</v>
      </c>
      <c r="C658" s="19" t="s">
        <v>33</v>
      </c>
      <c r="D658" t="s">
        <v>34</v>
      </c>
      <c r="E658" t="s">
        <v>151</v>
      </c>
    </row>
    <row r="659" spans="1:5" x14ac:dyDescent="0.25">
      <c r="A659" s="17" t="s">
        <v>244</v>
      </c>
      <c r="B659" s="18">
        <v>44875</v>
      </c>
      <c r="C659" s="19" t="s">
        <v>33</v>
      </c>
      <c r="D659" t="s">
        <v>34</v>
      </c>
      <c r="E659" t="s">
        <v>70</v>
      </c>
    </row>
    <row r="660" spans="1:5" x14ac:dyDescent="0.25">
      <c r="A660" s="17" t="s">
        <v>342</v>
      </c>
      <c r="B660" s="18">
        <v>44875</v>
      </c>
      <c r="C660" s="19" t="s">
        <v>33</v>
      </c>
      <c r="D660" t="s">
        <v>34</v>
      </c>
      <c r="E660" t="s">
        <v>70</v>
      </c>
    </row>
    <row r="661" spans="1:5" x14ac:dyDescent="0.25">
      <c r="A661" s="17" t="s">
        <v>115</v>
      </c>
      <c r="B661" s="18">
        <v>44875</v>
      </c>
      <c r="C661" s="19" t="s">
        <v>33</v>
      </c>
      <c r="D661" t="s">
        <v>34</v>
      </c>
      <c r="E661" t="s">
        <v>35</v>
      </c>
    </row>
    <row r="662" spans="1:5" x14ac:dyDescent="0.25">
      <c r="A662" s="17" t="s">
        <v>116</v>
      </c>
      <c r="B662" s="18">
        <v>44875</v>
      </c>
      <c r="C662" s="19" t="s">
        <v>33</v>
      </c>
      <c r="D662" t="s">
        <v>34</v>
      </c>
      <c r="E662" t="s">
        <v>39</v>
      </c>
    </row>
    <row r="663" spans="1:5" x14ac:dyDescent="0.25">
      <c r="A663" s="17" t="s">
        <v>214</v>
      </c>
      <c r="B663" s="18">
        <v>44875</v>
      </c>
      <c r="C663" s="19" t="s">
        <v>33</v>
      </c>
      <c r="D663" t="s">
        <v>34</v>
      </c>
      <c r="E663" t="s">
        <v>70</v>
      </c>
    </row>
    <row r="664" spans="1:5" x14ac:dyDescent="0.25">
      <c r="A664" s="17" t="s">
        <v>150</v>
      </c>
      <c r="B664" s="18">
        <v>44875</v>
      </c>
      <c r="C664" s="19" t="s">
        <v>33</v>
      </c>
      <c r="D664" t="s">
        <v>34</v>
      </c>
      <c r="E664" t="s">
        <v>151</v>
      </c>
    </row>
    <row r="665" spans="1:5" x14ac:dyDescent="0.25">
      <c r="A665" s="17" t="s">
        <v>167</v>
      </c>
      <c r="B665" s="18">
        <v>44875</v>
      </c>
      <c r="C665" s="19" t="s">
        <v>33</v>
      </c>
      <c r="D665" t="s">
        <v>34</v>
      </c>
      <c r="E665" t="s">
        <v>57</v>
      </c>
    </row>
    <row r="666" spans="1:5" x14ac:dyDescent="0.25">
      <c r="A666" s="17" t="s">
        <v>107</v>
      </c>
      <c r="B666" s="18">
        <v>44875</v>
      </c>
      <c r="C666" s="19" t="s">
        <v>33</v>
      </c>
      <c r="D666" t="s">
        <v>34</v>
      </c>
      <c r="E666" t="s">
        <v>35</v>
      </c>
    </row>
    <row r="667" spans="1:5" x14ac:dyDescent="0.25">
      <c r="A667" s="17" t="s">
        <v>141</v>
      </c>
      <c r="B667" s="18">
        <v>44875</v>
      </c>
      <c r="C667" s="19" t="s">
        <v>33</v>
      </c>
      <c r="D667" t="s">
        <v>34</v>
      </c>
      <c r="E667" t="s">
        <v>35</v>
      </c>
    </row>
    <row r="668" spans="1:5" x14ac:dyDescent="0.25">
      <c r="A668" s="17" t="s">
        <v>62</v>
      </c>
      <c r="B668" s="18">
        <v>44875</v>
      </c>
      <c r="C668" s="19" t="s">
        <v>33</v>
      </c>
      <c r="D668" t="s">
        <v>34</v>
      </c>
      <c r="E668" t="s">
        <v>35</v>
      </c>
    </row>
    <row r="669" spans="1:5" x14ac:dyDescent="0.25">
      <c r="A669" s="17" t="s">
        <v>114</v>
      </c>
      <c r="B669" s="18">
        <v>44875</v>
      </c>
      <c r="C669" s="19" t="s">
        <v>33</v>
      </c>
      <c r="D669" t="s">
        <v>34</v>
      </c>
      <c r="E669" t="s">
        <v>35</v>
      </c>
    </row>
    <row r="670" spans="1:5" x14ac:dyDescent="0.25">
      <c r="A670" s="17" t="s">
        <v>170</v>
      </c>
      <c r="B670" s="18">
        <v>44875</v>
      </c>
      <c r="C670" s="19" t="s">
        <v>33</v>
      </c>
      <c r="D670" t="s">
        <v>34</v>
      </c>
      <c r="E670" t="s">
        <v>151</v>
      </c>
    </row>
    <row r="671" spans="1:5" x14ac:dyDescent="0.25">
      <c r="A671" s="17" t="s">
        <v>285</v>
      </c>
      <c r="B671" s="18">
        <v>44875</v>
      </c>
      <c r="C671" s="19" t="s">
        <v>33</v>
      </c>
      <c r="D671" t="s">
        <v>34</v>
      </c>
      <c r="E671" t="s">
        <v>64</v>
      </c>
    </row>
    <row r="672" spans="1:5" x14ac:dyDescent="0.25">
      <c r="A672" s="17" t="s">
        <v>95</v>
      </c>
      <c r="B672" s="18">
        <v>44875</v>
      </c>
      <c r="C672" s="19" t="s">
        <v>33</v>
      </c>
      <c r="D672" t="s">
        <v>34</v>
      </c>
      <c r="E672" t="s">
        <v>70</v>
      </c>
    </row>
    <row r="673" spans="1:5" x14ac:dyDescent="0.25">
      <c r="A673" s="17" t="s">
        <v>171</v>
      </c>
      <c r="B673" s="18">
        <v>44875</v>
      </c>
      <c r="C673" s="19" t="s">
        <v>33</v>
      </c>
      <c r="D673" t="s">
        <v>34</v>
      </c>
      <c r="E673" t="s">
        <v>151</v>
      </c>
    </row>
    <row r="674" spans="1:5" x14ac:dyDescent="0.25">
      <c r="A674" s="17" t="s">
        <v>281</v>
      </c>
      <c r="B674" s="18">
        <v>44875</v>
      </c>
      <c r="C674" s="19" t="s">
        <v>33</v>
      </c>
      <c r="D674" t="s">
        <v>34</v>
      </c>
      <c r="E674" t="s">
        <v>35</v>
      </c>
    </row>
    <row r="675" spans="1:5" x14ac:dyDescent="0.25">
      <c r="A675" s="17" t="s">
        <v>343</v>
      </c>
      <c r="B675" s="18">
        <v>44875</v>
      </c>
      <c r="C675" s="19" t="s">
        <v>33</v>
      </c>
      <c r="D675" t="s">
        <v>34</v>
      </c>
      <c r="E675" t="s">
        <v>70</v>
      </c>
    </row>
    <row r="676" spans="1:5" x14ac:dyDescent="0.25">
      <c r="A676" s="17" t="s">
        <v>247</v>
      </c>
      <c r="B676" s="18">
        <v>44875</v>
      </c>
      <c r="C676" s="19" t="s">
        <v>33</v>
      </c>
      <c r="D676" t="s">
        <v>34</v>
      </c>
      <c r="E676" t="s">
        <v>35</v>
      </c>
    </row>
    <row r="677" spans="1:5" x14ac:dyDescent="0.25">
      <c r="A677" s="17" t="s">
        <v>201</v>
      </c>
      <c r="B677" s="18">
        <v>44875</v>
      </c>
      <c r="C677" s="19" t="s">
        <v>33</v>
      </c>
      <c r="D677" t="s">
        <v>37</v>
      </c>
      <c r="E677" t="s">
        <v>189</v>
      </c>
    </row>
    <row r="678" spans="1:5" x14ac:dyDescent="0.25">
      <c r="A678" s="17" t="s">
        <v>344</v>
      </c>
      <c r="B678" s="18">
        <v>44875</v>
      </c>
      <c r="C678" s="19" t="s">
        <v>33</v>
      </c>
      <c r="D678" t="s">
        <v>37</v>
      </c>
      <c r="E678" t="s">
        <v>70</v>
      </c>
    </row>
    <row r="679" spans="1:5" x14ac:dyDescent="0.25">
      <c r="A679" s="17" t="s">
        <v>250</v>
      </c>
      <c r="B679" s="18">
        <v>44875</v>
      </c>
      <c r="C679" s="19" t="s">
        <v>33</v>
      </c>
      <c r="D679" t="s">
        <v>67</v>
      </c>
      <c r="E679" t="s">
        <v>68</v>
      </c>
    </row>
    <row r="680" spans="1:5" x14ac:dyDescent="0.25">
      <c r="A680" s="17" t="s">
        <v>258</v>
      </c>
      <c r="B680" s="18">
        <v>44875</v>
      </c>
      <c r="C680" s="19" t="s">
        <v>33</v>
      </c>
      <c r="D680" t="s">
        <v>34</v>
      </c>
      <c r="E680" t="s">
        <v>35</v>
      </c>
    </row>
    <row r="681" spans="1:5" x14ac:dyDescent="0.25">
      <c r="A681" s="17" t="s">
        <v>96</v>
      </c>
      <c r="B681" s="18">
        <v>44875</v>
      </c>
      <c r="C681" s="19" t="s">
        <v>33</v>
      </c>
      <c r="D681" t="s">
        <v>34</v>
      </c>
      <c r="E681" t="s">
        <v>35</v>
      </c>
    </row>
    <row r="682" spans="1:5" x14ac:dyDescent="0.25">
      <c r="A682" s="17" t="s">
        <v>187</v>
      </c>
      <c r="B682" s="18">
        <v>44875</v>
      </c>
      <c r="C682" s="19" t="s">
        <v>33</v>
      </c>
      <c r="D682" t="s">
        <v>34</v>
      </c>
      <c r="E682" t="s">
        <v>35</v>
      </c>
    </row>
    <row r="683" spans="1:5" x14ac:dyDescent="0.25">
      <c r="A683" s="17" t="s">
        <v>152</v>
      </c>
      <c r="B683" s="18">
        <v>44875</v>
      </c>
      <c r="C683" s="19" t="s">
        <v>33</v>
      </c>
      <c r="D683" t="s">
        <v>34</v>
      </c>
      <c r="E683" t="s">
        <v>70</v>
      </c>
    </row>
    <row r="684" spans="1:5" x14ac:dyDescent="0.25">
      <c r="A684" s="17" t="s">
        <v>345</v>
      </c>
      <c r="B684" s="18">
        <v>44875</v>
      </c>
      <c r="C684" s="19" t="s">
        <v>33</v>
      </c>
      <c r="D684" t="s">
        <v>67</v>
      </c>
      <c r="E684" t="s">
        <v>68</v>
      </c>
    </row>
    <row r="685" spans="1:5" x14ac:dyDescent="0.25">
      <c r="A685" s="17" t="s">
        <v>188</v>
      </c>
      <c r="B685" s="18">
        <v>44875</v>
      </c>
      <c r="C685" s="19" t="s">
        <v>33</v>
      </c>
      <c r="D685" t="s">
        <v>37</v>
      </c>
      <c r="E685" t="s">
        <v>189</v>
      </c>
    </row>
    <row r="686" spans="1:5" x14ac:dyDescent="0.25">
      <c r="A686" s="17" t="s">
        <v>131</v>
      </c>
      <c r="B686" s="18">
        <v>44875</v>
      </c>
      <c r="C686" s="19" t="s">
        <v>33</v>
      </c>
      <c r="D686" t="s">
        <v>34</v>
      </c>
      <c r="E686" t="s">
        <v>35</v>
      </c>
    </row>
    <row r="687" spans="1:5" x14ac:dyDescent="0.25">
      <c r="A687" s="17" t="s">
        <v>263</v>
      </c>
      <c r="B687" s="18">
        <v>44875</v>
      </c>
      <c r="C687" s="19" t="s">
        <v>33</v>
      </c>
      <c r="D687" t="s">
        <v>34</v>
      </c>
      <c r="E687" t="s">
        <v>70</v>
      </c>
    </row>
    <row r="688" spans="1:5" x14ac:dyDescent="0.25">
      <c r="A688" s="17" t="s">
        <v>75</v>
      </c>
      <c r="B688" s="18">
        <v>44875</v>
      </c>
      <c r="C688" s="19" t="s">
        <v>33</v>
      </c>
      <c r="D688" t="s">
        <v>67</v>
      </c>
      <c r="E688" t="s">
        <v>68</v>
      </c>
    </row>
    <row r="689" spans="1:5" x14ac:dyDescent="0.25">
      <c r="A689" s="17" t="s">
        <v>168</v>
      </c>
      <c r="B689" s="18">
        <v>44875</v>
      </c>
      <c r="C689" s="19" t="s">
        <v>33</v>
      </c>
      <c r="D689" t="s">
        <v>67</v>
      </c>
      <c r="E689" t="s">
        <v>68</v>
      </c>
    </row>
    <row r="690" spans="1:5" x14ac:dyDescent="0.25">
      <c r="A690" s="17" t="s">
        <v>156</v>
      </c>
      <c r="B690" s="18">
        <v>44875</v>
      </c>
      <c r="C690" s="19" t="s">
        <v>33</v>
      </c>
      <c r="D690" t="s">
        <v>34</v>
      </c>
      <c r="E690" t="s">
        <v>70</v>
      </c>
    </row>
    <row r="691" spans="1:5" x14ac:dyDescent="0.25">
      <c r="A691" s="17" t="s">
        <v>310</v>
      </c>
      <c r="B691" s="18">
        <v>44875</v>
      </c>
      <c r="C691" s="19" t="s">
        <v>33</v>
      </c>
      <c r="D691" t="s">
        <v>34</v>
      </c>
      <c r="E691" t="s">
        <v>57</v>
      </c>
    </row>
    <row r="692" spans="1:5" x14ac:dyDescent="0.25">
      <c r="A692" s="17" t="s">
        <v>145</v>
      </c>
      <c r="B692" s="18">
        <v>44875</v>
      </c>
      <c r="C692" s="19" t="s">
        <v>33</v>
      </c>
      <c r="D692" t="s">
        <v>34</v>
      </c>
      <c r="E692" t="s">
        <v>35</v>
      </c>
    </row>
    <row r="693" spans="1:5" x14ac:dyDescent="0.25">
      <c r="A693" s="17" t="s">
        <v>122</v>
      </c>
      <c r="B693" s="18">
        <v>44875</v>
      </c>
      <c r="C693" s="19" t="s">
        <v>33</v>
      </c>
      <c r="D693" t="s">
        <v>67</v>
      </c>
      <c r="E693" t="s">
        <v>68</v>
      </c>
    </row>
    <row r="694" spans="1:5" x14ac:dyDescent="0.25">
      <c r="A694" s="17" t="s">
        <v>303</v>
      </c>
      <c r="B694" s="18">
        <v>44875</v>
      </c>
      <c r="C694" s="19" t="s">
        <v>33</v>
      </c>
      <c r="D694" t="s">
        <v>34</v>
      </c>
      <c r="E694" t="s">
        <v>35</v>
      </c>
    </row>
    <row r="695" spans="1:5" x14ac:dyDescent="0.25">
      <c r="A695" s="17" t="s">
        <v>346</v>
      </c>
      <c r="B695" s="18">
        <v>44875</v>
      </c>
      <c r="C695" s="19" t="s">
        <v>33</v>
      </c>
      <c r="D695" t="s">
        <v>34</v>
      </c>
      <c r="E695" t="s">
        <v>47</v>
      </c>
    </row>
    <row r="696" spans="1:5" x14ac:dyDescent="0.25">
      <c r="A696" s="17" t="s">
        <v>109</v>
      </c>
      <c r="B696" s="18">
        <v>44875</v>
      </c>
      <c r="C696" s="19" t="s">
        <v>33</v>
      </c>
      <c r="D696" t="s">
        <v>34</v>
      </c>
      <c r="E696" t="s">
        <v>70</v>
      </c>
    </row>
    <row r="697" spans="1:5" x14ac:dyDescent="0.25">
      <c r="A697" s="17" t="s">
        <v>255</v>
      </c>
      <c r="B697" s="18">
        <v>44875</v>
      </c>
      <c r="C697" s="19" t="s">
        <v>33</v>
      </c>
      <c r="D697" t="s">
        <v>34</v>
      </c>
      <c r="E697" t="s">
        <v>57</v>
      </c>
    </row>
    <row r="698" spans="1:5" x14ac:dyDescent="0.25">
      <c r="A698" s="17" t="s">
        <v>253</v>
      </c>
      <c r="B698" s="18">
        <v>44875</v>
      </c>
      <c r="C698" s="19" t="s">
        <v>33</v>
      </c>
      <c r="D698" t="s">
        <v>34</v>
      </c>
      <c r="E698" t="s">
        <v>57</v>
      </c>
    </row>
    <row r="699" spans="1:5" x14ac:dyDescent="0.25">
      <c r="A699" s="17" t="s">
        <v>196</v>
      </c>
      <c r="B699" s="18">
        <v>44875</v>
      </c>
      <c r="C699" s="19" t="s">
        <v>33</v>
      </c>
      <c r="D699" t="s">
        <v>67</v>
      </c>
      <c r="E699" t="s">
        <v>68</v>
      </c>
    </row>
    <row r="700" spans="1:5" x14ac:dyDescent="0.25">
      <c r="A700" s="17" t="s">
        <v>330</v>
      </c>
      <c r="B700" s="18">
        <v>44875</v>
      </c>
      <c r="C700" s="19" t="s">
        <v>33</v>
      </c>
      <c r="D700" t="s">
        <v>34</v>
      </c>
      <c r="E700" t="s">
        <v>70</v>
      </c>
    </row>
    <row r="701" spans="1:5" x14ac:dyDescent="0.25">
      <c r="A701" s="17" t="s">
        <v>347</v>
      </c>
      <c r="B701" s="18">
        <v>44875</v>
      </c>
      <c r="C701" s="19" t="s">
        <v>33</v>
      </c>
      <c r="D701" t="s">
        <v>34</v>
      </c>
      <c r="E701" t="s">
        <v>35</v>
      </c>
    </row>
    <row r="702" spans="1:5" x14ac:dyDescent="0.25">
      <c r="A702" s="17" t="s">
        <v>288</v>
      </c>
      <c r="B702" s="18">
        <v>44875</v>
      </c>
      <c r="C702" s="19" t="s">
        <v>33</v>
      </c>
      <c r="D702" t="s">
        <v>34</v>
      </c>
      <c r="E702" t="s">
        <v>47</v>
      </c>
    </row>
    <row r="703" spans="1:5" x14ac:dyDescent="0.25">
      <c r="A703" s="17" t="s">
        <v>210</v>
      </c>
      <c r="B703" s="18">
        <v>44875</v>
      </c>
      <c r="C703" s="19" t="s">
        <v>33</v>
      </c>
      <c r="D703" t="s">
        <v>37</v>
      </c>
      <c r="E703" t="s">
        <v>70</v>
      </c>
    </row>
    <row r="704" spans="1:5" x14ac:dyDescent="0.25">
      <c r="A704" s="17" t="s">
        <v>252</v>
      </c>
      <c r="B704" s="18">
        <v>44875</v>
      </c>
      <c r="C704" s="19" t="s">
        <v>33</v>
      </c>
      <c r="D704" t="s">
        <v>34</v>
      </c>
      <c r="E704" t="s">
        <v>70</v>
      </c>
    </row>
    <row r="705" spans="1:5" x14ac:dyDescent="0.25">
      <c r="A705" s="17" t="s">
        <v>125</v>
      </c>
      <c r="B705" s="18">
        <v>44875</v>
      </c>
      <c r="C705" s="19" t="s">
        <v>33</v>
      </c>
      <c r="D705" t="s">
        <v>34</v>
      </c>
      <c r="E705" t="s">
        <v>47</v>
      </c>
    </row>
    <row r="706" spans="1:5" x14ac:dyDescent="0.25">
      <c r="A706" s="17" t="s">
        <v>112</v>
      </c>
      <c r="B706" s="18">
        <v>44875</v>
      </c>
      <c r="C706" s="19" t="s">
        <v>33</v>
      </c>
      <c r="D706" t="s">
        <v>34</v>
      </c>
      <c r="E706" t="s">
        <v>39</v>
      </c>
    </row>
    <row r="707" spans="1:5" x14ac:dyDescent="0.25">
      <c r="A707" s="17" t="s">
        <v>348</v>
      </c>
      <c r="B707" s="18">
        <v>44875</v>
      </c>
      <c r="C707" s="19" t="s">
        <v>33</v>
      </c>
      <c r="D707" t="s">
        <v>34</v>
      </c>
      <c r="E707" t="s">
        <v>70</v>
      </c>
    </row>
    <row r="708" spans="1:5" x14ac:dyDescent="0.25">
      <c r="A708" s="17" t="s">
        <v>155</v>
      </c>
      <c r="B708" s="18">
        <v>44875</v>
      </c>
      <c r="C708" s="19" t="s">
        <v>33</v>
      </c>
      <c r="D708" t="s">
        <v>34</v>
      </c>
      <c r="E708" t="s">
        <v>35</v>
      </c>
    </row>
    <row r="709" spans="1:5" x14ac:dyDescent="0.25">
      <c r="A709" s="17" t="s">
        <v>84</v>
      </c>
      <c r="B709" s="18">
        <v>44875</v>
      </c>
      <c r="C709" s="19" t="s">
        <v>33</v>
      </c>
      <c r="D709" t="s">
        <v>34</v>
      </c>
      <c r="E709" t="s">
        <v>70</v>
      </c>
    </row>
    <row r="710" spans="1:5" x14ac:dyDescent="0.25">
      <c r="A710" s="17" t="s">
        <v>325</v>
      </c>
      <c r="B710" s="18">
        <v>44875</v>
      </c>
      <c r="C710" s="19" t="s">
        <v>33</v>
      </c>
      <c r="D710" t="s">
        <v>34</v>
      </c>
      <c r="E710" t="s">
        <v>35</v>
      </c>
    </row>
    <row r="711" spans="1:5" x14ac:dyDescent="0.25">
      <c r="A711" s="17" t="s">
        <v>172</v>
      </c>
      <c r="B711" s="18">
        <v>44875</v>
      </c>
      <c r="C711" s="19" t="s">
        <v>33</v>
      </c>
      <c r="D711" t="s">
        <v>34</v>
      </c>
      <c r="E711" t="s">
        <v>103</v>
      </c>
    </row>
    <row r="712" spans="1:5" x14ac:dyDescent="0.25">
      <c r="A712" s="17" t="s">
        <v>307</v>
      </c>
      <c r="B712" s="18">
        <v>44875</v>
      </c>
      <c r="C712" s="19" t="s">
        <v>33</v>
      </c>
      <c r="D712" t="s">
        <v>34</v>
      </c>
      <c r="E712" t="s">
        <v>35</v>
      </c>
    </row>
    <row r="713" spans="1:5" x14ac:dyDescent="0.25">
      <c r="A713" s="17" t="s">
        <v>173</v>
      </c>
      <c r="B713" s="18">
        <v>44875</v>
      </c>
      <c r="C713" s="19" t="s">
        <v>33</v>
      </c>
      <c r="D713" t="s">
        <v>34</v>
      </c>
      <c r="E713" t="s">
        <v>39</v>
      </c>
    </row>
    <row r="714" spans="1:5" x14ac:dyDescent="0.25">
      <c r="A714" s="17" t="s">
        <v>102</v>
      </c>
      <c r="B714" s="18">
        <v>44875</v>
      </c>
      <c r="C714" s="19" t="s">
        <v>33</v>
      </c>
      <c r="D714" t="s">
        <v>34</v>
      </c>
      <c r="E714" t="s">
        <v>103</v>
      </c>
    </row>
    <row r="715" spans="1:5" x14ac:dyDescent="0.25">
      <c r="A715" s="17" t="s">
        <v>293</v>
      </c>
      <c r="B715" s="18">
        <v>44875</v>
      </c>
      <c r="C715" s="19" t="s">
        <v>33</v>
      </c>
      <c r="D715" t="s">
        <v>34</v>
      </c>
      <c r="E715" t="s">
        <v>70</v>
      </c>
    </row>
    <row r="716" spans="1:5" x14ac:dyDescent="0.25">
      <c r="A716" s="17" t="s">
        <v>240</v>
      </c>
      <c r="B716" s="18">
        <v>44875</v>
      </c>
      <c r="C716" s="19" t="s">
        <v>33</v>
      </c>
      <c r="D716" t="s">
        <v>34</v>
      </c>
      <c r="E716" t="s">
        <v>70</v>
      </c>
    </row>
    <row r="717" spans="1:5" x14ac:dyDescent="0.25">
      <c r="A717" s="17" t="s">
        <v>92</v>
      </c>
      <c r="B717" s="18">
        <v>44875</v>
      </c>
      <c r="C717" s="19" t="s">
        <v>33</v>
      </c>
      <c r="D717" t="s">
        <v>34</v>
      </c>
      <c r="E717" t="s">
        <v>39</v>
      </c>
    </row>
    <row r="718" spans="1:5" x14ac:dyDescent="0.25">
      <c r="A718" s="17" t="s">
        <v>349</v>
      </c>
      <c r="B718" s="18">
        <v>44875</v>
      </c>
      <c r="C718" s="19" t="s">
        <v>33</v>
      </c>
      <c r="D718" t="s">
        <v>34</v>
      </c>
      <c r="E718" t="s">
        <v>70</v>
      </c>
    </row>
    <row r="719" spans="1:5" x14ac:dyDescent="0.25">
      <c r="A719" s="17" t="s">
        <v>350</v>
      </c>
      <c r="B719" s="18">
        <v>44875</v>
      </c>
      <c r="C719" s="19" t="s">
        <v>33</v>
      </c>
      <c r="D719" t="s">
        <v>34</v>
      </c>
      <c r="E719" t="s">
        <v>70</v>
      </c>
    </row>
    <row r="720" spans="1:5" x14ac:dyDescent="0.25">
      <c r="A720" s="17" t="s">
        <v>165</v>
      </c>
      <c r="B720" s="18">
        <v>44875</v>
      </c>
      <c r="C720" s="19" t="s">
        <v>33</v>
      </c>
      <c r="D720" t="s">
        <v>34</v>
      </c>
      <c r="E720" t="s">
        <v>39</v>
      </c>
    </row>
    <row r="721" spans="1:5" x14ac:dyDescent="0.25">
      <c r="A721" s="17" t="s">
        <v>149</v>
      </c>
      <c r="B721" s="18">
        <v>44875</v>
      </c>
      <c r="C721" s="19" t="s">
        <v>33</v>
      </c>
      <c r="D721" t="s">
        <v>67</v>
      </c>
      <c r="E721" t="s">
        <v>68</v>
      </c>
    </row>
    <row r="722" spans="1:5" x14ac:dyDescent="0.25">
      <c r="A722" s="17" t="s">
        <v>279</v>
      </c>
      <c r="B722" s="18">
        <v>44875</v>
      </c>
      <c r="C722" s="19" t="s">
        <v>33</v>
      </c>
      <c r="D722" t="s">
        <v>34</v>
      </c>
      <c r="E722" t="s">
        <v>47</v>
      </c>
    </row>
    <row r="723" spans="1:5" x14ac:dyDescent="0.25">
      <c r="A723" s="17" t="s">
        <v>261</v>
      </c>
      <c r="B723" s="18">
        <v>44875</v>
      </c>
      <c r="C723" s="19" t="s">
        <v>33</v>
      </c>
      <c r="D723" t="s">
        <v>67</v>
      </c>
      <c r="E723" t="s">
        <v>68</v>
      </c>
    </row>
    <row r="724" spans="1:5" x14ac:dyDescent="0.25">
      <c r="A724" s="17" t="s">
        <v>277</v>
      </c>
      <c r="B724" s="18">
        <v>44875</v>
      </c>
      <c r="C724" s="19" t="s">
        <v>33</v>
      </c>
      <c r="D724" t="s">
        <v>34</v>
      </c>
      <c r="E724" t="s">
        <v>47</v>
      </c>
    </row>
    <row r="725" spans="1:5" x14ac:dyDescent="0.25">
      <c r="A725" s="17" t="s">
        <v>259</v>
      </c>
      <c r="B725" s="18">
        <v>44875</v>
      </c>
      <c r="C725" s="19" t="s">
        <v>33</v>
      </c>
      <c r="D725" t="s">
        <v>37</v>
      </c>
      <c r="E725" t="s">
        <v>64</v>
      </c>
    </row>
    <row r="726" spans="1:5" x14ac:dyDescent="0.25">
      <c r="A726" s="17" t="s">
        <v>130</v>
      </c>
      <c r="B726" s="18">
        <v>44875</v>
      </c>
      <c r="C726" s="19" t="s">
        <v>33</v>
      </c>
      <c r="D726" t="s">
        <v>34</v>
      </c>
      <c r="E726" t="s">
        <v>70</v>
      </c>
    </row>
    <row r="727" spans="1:5" x14ac:dyDescent="0.25">
      <c r="A727" s="17" t="s">
        <v>351</v>
      </c>
      <c r="B727" s="18">
        <v>44875</v>
      </c>
      <c r="C727" s="19" t="s">
        <v>33</v>
      </c>
      <c r="D727" t="s">
        <v>34</v>
      </c>
      <c r="E727" t="s">
        <v>47</v>
      </c>
    </row>
    <row r="728" spans="1:5" x14ac:dyDescent="0.25">
      <c r="A728" s="17" t="s">
        <v>304</v>
      </c>
      <c r="B728" s="18">
        <v>44875</v>
      </c>
      <c r="C728" s="19" t="s">
        <v>33</v>
      </c>
      <c r="D728" t="s">
        <v>37</v>
      </c>
      <c r="E728" t="s">
        <v>138</v>
      </c>
    </row>
    <row r="729" spans="1:5" x14ac:dyDescent="0.25">
      <c r="A729" s="17" t="s">
        <v>128</v>
      </c>
      <c r="B729" s="18">
        <v>44875</v>
      </c>
      <c r="C729" s="19" t="s">
        <v>33</v>
      </c>
      <c r="D729" t="s">
        <v>34</v>
      </c>
      <c r="E729" t="s">
        <v>35</v>
      </c>
    </row>
    <row r="730" spans="1:5" x14ac:dyDescent="0.25">
      <c r="A730" s="17" t="s">
        <v>331</v>
      </c>
      <c r="B730" s="18">
        <v>44875</v>
      </c>
      <c r="C730" s="19" t="s">
        <v>33</v>
      </c>
      <c r="D730" t="s">
        <v>34</v>
      </c>
      <c r="E730" t="s">
        <v>138</v>
      </c>
    </row>
    <row r="731" spans="1:5" x14ac:dyDescent="0.25">
      <c r="A731" s="17" t="s">
        <v>113</v>
      </c>
      <c r="B731" s="18">
        <v>44875</v>
      </c>
      <c r="C731" s="19" t="s">
        <v>33</v>
      </c>
      <c r="D731" t="s">
        <v>34</v>
      </c>
      <c r="E731" t="s">
        <v>39</v>
      </c>
    </row>
    <row r="732" spans="1:5" x14ac:dyDescent="0.25">
      <c r="A732" s="17" t="s">
        <v>222</v>
      </c>
      <c r="B732" s="18">
        <v>44875</v>
      </c>
      <c r="C732" s="19" t="s">
        <v>33</v>
      </c>
      <c r="D732" t="s">
        <v>34</v>
      </c>
      <c r="E732" t="s">
        <v>70</v>
      </c>
    </row>
    <row r="733" spans="1:5" x14ac:dyDescent="0.25">
      <c r="A733" s="17" t="s">
        <v>265</v>
      </c>
      <c r="B733" s="18">
        <v>44875</v>
      </c>
      <c r="C733" s="19" t="s">
        <v>33</v>
      </c>
      <c r="D733" t="s">
        <v>34</v>
      </c>
      <c r="E733" t="s">
        <v>138</v>
      </c>
    </row>
    <row r="734" spans="1:5" x14ac:dyDescent="0.25">
      <c r="A734" s="17" t="s">
        <v>305</v>
      </c>
      <c r="B734" s="18">
        <v>44875</v>
      </c>
      <c r="C734" s="19" t="s">
        <v>33</v>
      </c>
      <c r="D734" t="s">
        <v>34</v>
      </c>
      <c r="E734" t="s">
        <v>138</v>
      </c>
    </row>
    <row r="735" spans="1:5" x14ac:dyDescent="0.25">
      <c r="A735" s="17" t="s">
        <v>174</v>
      </c>
      <c r="B735" s="18">
        <v>44875</v>
      </c>
      <c r="C735" s="19" t="s">
        <v>33</v>
      </c>
      <c r="D735" t="s">
        <v>34</v>
      </c>
      <c r="E735" t="s">
        <v>70</v>
      </c>
    </row>
    <row r="736" spans="1:5" x14ac:dyDescent="0.25">
      <c r="A736" s="17" t="s">
        <v>352</v>
      </c>
      <c r="B736" s="18">
        <v>44875</v>
      </c>
      <c r="C736" s="19" t="s">
        <v>33</v>
      </c>
      <c r="D736" t="s">
        <v>34</v>
      </c>
      <c r="E736" t="s">
        <v>70</v>
      </c>
    </row>
    <row r="737" spans="1:5" x14ac:dyDescent="0.25">
      <c r="A737" s="17" t="s">
        <v>308</v>
      </c>
      <c r="B737" s="18">
        <v>44875</v>
      </c>
      <c r="C737" s="19" t="s">
        <v>33</v>
      </c>
      <c r="D737" t="s">
        <v>34</v>
      </c>
      <c r="E737" t="s">
        <v>35</v>
      </c>
    </row>
    <row r="738" spans="1:5" x14ac:dyDescent="0.25">
      <c r="A738" s="17" t="s">
        <v>264</v>
      </c>
      <c r="B738" s="18">
        <v>44875</v>
      </c>
      <c r="C738" s="19" t="s">
        <v>33</v>
      </c>
      <c r="D738" t="s">
        <v>34</v>
      </c>
      <c r="E738" t="s">
        <v>138</v>
      </c>
    </row>
    <row r="739" spans="1:5" x14ac:dyDescent="0.25">
      <c r="A739" s="17" t="s">
        <v>353</v>
      </c>
      <c r="B739" s="18">
        <v>44875</v>
      </c>
      <c r="C739" s="19" t="s">
        <v>33</v>
      </c>
      <c r="D739" t="s">
        <v>34</v>
      </c>
      <c r="E739" t="s">
        <v>35</v>
      </c>
    </row>
    <row r="740" spans="1:5" x14ac:dyDescent="0.25">
      <c r="A740" s="17" t="s">
        <v>224</v>
      </c>
      <c r="B740" s="18">
        <v>44875</v>
      </c>
      <c r="C740" s="19" t="s">
        <v>33</v>
      </c>
      <c r="D740" t="s">
        <v>37</v>
      </c>
      <c r="E740" t="s">
        <v>57</v>
      </c>
    </row>
    <row r="741" spans="1:5" x14ac:dyDescent="0.25">
      <c r="A741" s="17" t="s">
        <v>69</v>
      </c>
      <c r="B741" s="18">
        <v>44875</v>
      </c>
      <c r="C741" s="19" t="s">
        <v>33</v>
      </c>
      <c r="D741" t="s">
        <v>34</v>
      </c>
      <c r="E741" t="s">
        <v>70</v>
      </c>
    </row>
    <row r="742" spans="1:5" x14ac:dyDescent="0.25">
      <c r="A742" s="17" t="s">
        <v>182</v>
      </c>
      <c r="B742" s="18">
        <v>44875</v>
      </c>
      <c r="C742" s="19" t="s">
        <v>33</v>
      </c>
      <c r="D742" t="s">
        <v>37</v>
      </c>
      <c r="E742" t="s">
        <v>35</v>
      </c>
    </row>
    <row r="743" spans="1:5" x14ac:dyDescent="0.25">
      <c r="A743" s="17" t="s">
        <v>36</v>
      </c>
      <c r="B743" s="18">
        <v>44875</v>
      </c>
      <c r="C743" s="19" t="s">
        <v>33</v>
      </c>
      <c r="D743" t="s">
        <v>37</v>
      </c>
      <c r="E743" t="s">
        <v>35</v>
      </c>
    </row>
    <row r="744" spans="1:5" x14ac:dyDescent="0.25">
      <c r="A744" s="17" t="s">
        <v>41</v>
      </c>
      <c r="B744" s="18">
        <v>44876</v>
      </c>
      <c r="C744" s="19" t="s">
        <v>33</v>
      </c>
      <c r="D744" t="s">
        <v>37</v>
      </c>
      <c r="E744" t="s">
        <v>35</v>
      </c>
    </row>
    <row r="745" spans="1:5" x14ac:dyDescent="0.25">
      <c r="A745" s="17" t="s">
        <v>132</v>
      </c>
      <c r="B745" s="18">
        <v>44876</v>
      </c>
      <c r="C745" s="19" t="s">
        <v>33</v>
      </c>
      <c r="D745" t="s">
        <v>34</v>
      </c>
      <c r="E745" t="s">
        <v>35</v>
      </c>
    </row>
    <row r="746" spans="1:5" x14ac:dyDescent="0.25">
      <c r="A746" s="17" t="s">
        <v>133</v>
      </c>
      <c r="B746" s="18">
        <v>44876</v>
      </c>
      <c r="C746" s="19" t="s">
        <v>33</v>
      </c>
      <c r="D746" t="s">
        <v>34</v>
      </c>
      <c r="E746" t="s">
        <v>35</v>
      </c>
    </row>
    <row r="747" spans="1:5" x14ac:dyDescent="0.25">
      <c r="A747" s="17" t="s">
        <v>186</v>
      </c>
      <c r="B747" s="18">
        <v>44876</v>
      </c>
      <c r="C747" s="19" t="s">
        <v>33</v>
      </c>
      <c r="D747" t="s">
        <v>37</v>
      </c>
      <c r="E747" t="s">
        <v>35</v>
      </c>
    </row>
    <row r="748" spans="1:5" x14ac:dyDescent="0.25">
      <c r="A748" s="17" t="s">
        <v>280</v>
      </c>
      <c r="B748" s="18">
        <v>44876</v>
      </c>
      <c r="C748" s="19" t="s">
        <v>33</v>
      </c>
      <c r="D748" t="s">
        <v>37</v>
      </c>
      <c r="E748" t="s">
        <v>35</v>
      </c>
    </row>
    <row r="749" spans="1:5" x14ac:dyDescent="0.25">
      <c r="A749" s="17" t="s">
        <v>36</v>
      </c>
      <c r="B749" s="18">
        <v>44876</v>
      </c>
      <c r="C749" s="19" t="s">
        <v>33</v>
      </c>
      <c r="D749" t="s">
        <v>37</v>
      </c>
      <c r="E749" t="s">
        <v>35</v>
      </c>
    </row>
    <row r="750" spans="1:5" x14ac:dyDescent="0.25">
      <c r="A750" s="17" t="s">
        <v>179</v>
      </c>
      <c r="B750" s="18">
        <v>44876</v>
      </c>
      <c r="C750" s="19" t="s">
        <v>33</v>
      </c>
      <c r="D750" t="s">
        <v>37</v>
      </c>
      <c r="E750" t="s">
        <v>35</v>
      </c>
    </row>
    <row r="751" spans="1:5" x14ac:dyDescent="0.25">
      <c r="A751" s="17" t="s">
        <v>42</v>
      </c>
      <c r="B751" s="18">
        <v>44876</v>
      </c>
      <c r="C751" s="19" t="s">
        <v>33</v>
      </c>
      <c r="D751" t="s">
        <v>37</v>
      </c>
      <c r="E751" t="s">
        <v>35</v>
      </c>
    </row>
    <row r="752" spans="1:5" x14ac:dyDescent="0.25">
      <c r="A752" s="17" t="s">
        <v>267</v>
      </c>
      <c r="B752" s="18">
        <v>44876</v>
      </c>
      <c r="C752" s="19" t="s">
        <v>33</v>
      </c>
      <c r="D752" t="s">
        <v>37</v>
      </c>
      <c r="E752" t="s">
        <v>35</v>
      </c>
    </row>
    <row r="753" spans="1:5" x14ac:dyDescent="0.25">
      <c r="A753" s="17" t="s">
        <v>276</v>
      </c>
      <c r="B753" s="18">
        <v>44876</v>
      </c>
      <c r="C753" s="19" t="s">
        <v>33</v>
      </c>
      <c r="D753" t="s">
        <v>34</v>
      </c>
      <c r="E753" t="s">
        <v>35</v>
      </c>
    </row>
    <row r="754" spans="1:5" x14ac:dyDescent="0.25">
      <c r="A754" s="17" t="s">
        <v>223</v>
      </c>
      <c r="B754" s="18">
        <v>44876</v>
      </c>
      <c r="C754" s="19" t="s">
        <v>33</v>
      </c>
      <c r="D754" t="s">
        <v>34</v>
      </c>
      <c r="E754" t="s">
        <v>39</v>
      </c>
    </row>
    <row r="755" spans="1:5" x14ac:dyDescent="0.25">
      <c r="A755" s="17" t="s">
        <v>90</v>
      </c>
      <c r="B755" s="18">
        <v>44876</v>
      </c>
      <c r="C755" s="19" t="s">
        <v>33</v>
      </c>
      <c r="D755" t="s">
        <v>34</v>
      </c>
      <c r="E755" t="s">
        <v>39</v>
      </c>
    </row>
    <row r="756" spans="1:5" x14ac:dyDescent="0.25">
      <c r="A756" s="17" t="s">
        <v>180</v>
      </c>
      <c r="B756" s="18">
        <v>44876</v>
      </c>
      <c r="C756" s="19" t="s">
        <v>33</v>
      </c>
      <c r="D756" t="s">
        <v>37</v>
      </c>
      <c r="E756" t="s">
        <v>35</v>
      </c>
    </row>
    <row r="757" spans="1:5" x14ac:dyDescent="0.25">
      <c r="A757" s="17" t="s">
        <v>58</v>
      </c>
      <c r="B757" s="18">
        <v>44876</v>
      </c>
      <c r="C757" s="19" t="s">
        <v>33</v>
      </c>
      <c r="D757" t="s">
        <v>34</v>
      </c>
      <c r="E757" t="s">
        <v>39</v>
      </c>
    </row>
    <row r="758" spans="1:5" x14ac:dyDescent="0.25">
      <c r="A758" s="17" t="s">
        <v>38</v>
      </c>
      <c r="B758" s="18">
        <v>44876</v>
      </c>
      <c r="C758" s="19" t="s">
        <v>33</v>
      </c>
      <c r="D758" t="s">
        <v>34</v>
      </c>
      <c r="E758" t="s">
        <v>39</v>
      </c>
    </row>
    <row r="759" spans="1:5" x14ac:dyDescent="0.25">
      <c r="A759" s="17" t="s">
        <v>88</v>
      </c>
      <c r="B759" s="18">
        <v>44876</v>
      </c>
      <c r="C759" s="19" t="s">
        <v>33</v>
      </c>
      <c r="D759" t="s">
        <v>34</v>
      </c>
      <c r="E759" t="s">
        <v>39</v>
      </c>
    </row>
    <row r="760" spans="1:5" x14ac:dyDescent="0.25">
      <c r="A760" s="17" t="s">
        <v>91</v>
      </c>
      <c r="B760" s="18">
        <v>44876</v>
      </c>
      <c r="C760" s="19" t="s">
        <v>33</v>
      </c>
      <c r="D760" t="s">
        <v>34</v>
      </c>
      <c r="E760" t="s">
        <v>39</v>
      </c>
    </row>
    <row r="761" spans="1:5" x14ac:dyDescent="0.25">
      <c r="A761" s="17" t="s">
        <v>268</v>
      </c>
      <c r="B761" s="18">
        <v>44876</v>
      </c>
      <c r="C761" s="19" t="s">
        <v>33</v>
      </c>
      <c r="D761" t="s">
        <v>37</v>
      </c>
      <c r="E761" t="s">
        <v>35</v>
      </c>
    </row>
    <row r="762" spans="1:5" x14ac:dyDescent="0.25">
      <c r="A762" s="17" t="s">
        <v>43</v>
      </c>
      <c r="B762" s="18">
        <v>44876</v>
      </c>
      <c r="C762" s="19" t="s">
        <v>33</v>
      </c>
      <c r="D762" t="s">
        <v>37</v>
      </c>
      <c r="E762" t="s">
        <v>35</v>
      </c>
    </row>
    <row r="763" spans="1:5" x14ac:dyDescent="0.25">
      <c r="A763" s="17" t="s">
        <v>334</v>
      </c>
      <c r="B763" s="18">
        <v>44876</v>
      </c>
      <c r="C763" s="19" t="s">
        <v>33</v>
      </c>
      <c r="D763" t="s">
        <v>34</v>
      </c>
      <c r="E763" t="s">
        <v>35</v>
      </c>
    </row>
    <row r="764" spans="1:5" x14ac:dyDescent="0.25">
      <c r="A764" s="17" t="s">
        <v>181</v>
      </c>
      <c r="B764" s="18">
        <v>44876</v>
      </c>
      <c r="C764" s="19" t="s">
        <v>33</v>
      </c>
      <c r="D764" t="s">
        <v>34</v>
      </c>
      <c r="E764" t="s">
        <v>35</v>
      </c>
    </row>
    <row r="765" spans="1:5" x14ac:dyDescent="0.25">
      <c r="A765" s="17" t="s">
        <v>354</v>
      </c>
      <c r="B765" s="18">
        <v>44876</v>
      </c>
      <c r="C765" s="19" t="s">
        <v>33</v>
      </c>
      <c r="D765" t="s">
        <v>37</v>
      </c>
      <c r="E765" t="s">
        <v>35</v>
      </c>
    </row>
    <row r="766" spans="1:5" x14ac:dyDescent="0.25">
      <c r="A766" s="17" t="s">
        <v>355</v>
      </c>
      <c r="B766" s="18">
        <v>44876</v>
      </c>
      <c r="C766" s="19" t="s">
        <v>33</v>
      </c>
      <c r="D766" t="s">
        <v>34</v>
      </c>
      <c r="E766" t="s">
        <v>35</v>
      </c>
    </row>
    <row r="767" spans="1:5" x14ac:dyDescent="0.25">
      <c r="A767" s="17" t="s">
        <v>266</v>
      </c>
      <c r="B767" s="18">
        <v>44876</v>
      </c>
      <c r="C767" s="19" t="s">
        <v>33</v>
      </c>
      <c r="D767" t="s">
        <v>34</v>
      </c>
      <c r="E767" t="s">
        <v>35</v>
      </c>
    </row>
    <row r="768" spans="1:5" x14ac:dyDescent="0.25">
      <c r="A768" s="17" t="s">
        <v>337</v>
      </c>
      <c r="B768" s="18">
        <v>44876</v>
      </c>
      <c r="C768" s="19" t="s">
        <v>33</v>
      </c>
      <c r="D768" t="s">
        <v>34</v>
      </c>
      <c r="E768" t="s">
        <v>47</v>
      </c>
    </row>
    <row r="769" spans="1:5" x14ac:dyDescent="0.25">
      <c r="A769" s="17" t="s">
        <v>340</v>
      </c>
      <c r="B769" s="18">
        <v>44876</v>
      </c>
      <c r="C769" s="19" t="s">
        <v>33</v>
      </c>
      <c r="D769" t="s">
        <v>34</v>
      </c>
      <c r="E769" t="s">
        <v>35</v>
      </c>
    </row>
    <row r="770" spans="1:5" x14ac:dyDescent="0.25">
      <c r="A770" s="17" t="s">
        <v>203</v>
      </c>
      <c r="B770" s="18">
        <v>44876</v>
      </c>
      <c r="C770" s="19" t="s">
        <v>33</v>
      </c>
      <c r="D770" t="s">
        <v>37</v>
      </c>
      <c r="E770" t="s">
        <v>35</v>
      </c>
    </row>
    <row r="771" spans="1:5" x14ac:dyDescent="0.25">
      <c r="A771" s="17" t="s">
        <v>183</v>
      </c>
      <c r="B771" s="18">
        <v>44876</v>
      </c>
      <c r="C771" s="19" t="s">
        <v>33</v>
      </c>
      <c r="D771" t="s">
        <v>37</v>
      </c>
      <c r="E771" t="s">
        <v>35</v>
      </c>
    </row>
    <row r="772" spans="1:5" x14ac:dyDescent="0.25">
      <c r="A772" s="17" t="s">
        <v>332</v>
      </c>
      <c r="B772" s="18">
        <v>44876</v>
      </c>
      <c r="C772" s="19" t="s">
        <v>33</v>
      </c>
      <c r="D772" t="s">
        <v>37</v>
      </c>
      <c r="E772" t="s">
        <v>35</v>
      </c>
    </row>
    <row r="773" spans="1:5" x14ac:dyDescent="0.25">
      <c r="A773" s="17" t="s">
        <v>40</v>
      </c>
      <c r="B773" s="18">
        <v>44876</v>
      </c>
      <c r="C773" s="19" t="s">
        <v>33</v>
      </c>
      <c r="D773" t="s">
        <v>37</v>
      </c>
      <c r="E773" t="s">
        <v>35</v>
      </c>
    </row>
    <row r="774" spans="1:5" x14ac:dyDescent="0.25">
      <c r="A774" s="17" t="s">
        <v>147</v>
      </c>
      <c r="B774" s="18">
        <v>44876</v>
      </c>
      <c r="C774" s="19" t="s">
        <v>33</v>
      </c>
      <c r="D774" t="s">
        <v>49</v>
      </c>
      <c r="E774" t="s">
        <v>50</v>
      </c>
    </row>
    <row r="775" spans="1:5" x14ac:dyDescent="0.25">
      <c r="A775" s="17" t="s">
        <v>247</v>
      </c>
      <c r="B775" s="18">
        <v>44876</v>
      </c>
      <c r="C775" s="19" t="s">
        <v>33</v>
      </c>
      <c r="D775" t="s">
        <v>34</v>
      </c>
      <c r="E775" t="s">
        <v>35</v>
      </c>
    </row>
    <row r="776" spans="1:5" x14ac:dyDescent="0.25">
      <c r="A776" s="17" t="s">
        <v>55</v>
      </c>
      <c r="B776" s="18">
        <v>44876</v>
      </c>
      <c r="C776" s="19" t="s">
        <v>33</v>
      </c>
      <c r="D776" t="s">
        <v>34</v>
      </c>
      <c r="E776" t="s">
        <v>35</v>
      </c>
    </row>
    <row r="777" spans="1:5" x14ac:dyDescent="0.25">
      <c r="A777" s="17" t="s">
        <v>210</v>
      </c>
      <c r="B777" s="18">
        <v>44876</v>
      </c>
      <c r="C777" s="19" t="s">
        <v>33</v>
      </c>
      <c r="D777" t="s">
        <v>37</v>
      </c>
      <c r="E777" t="s">
        <v>70</v>
      </c>
    </row>
    <row r="778" spans="1:5" x14ac:dyDescent="0.25">
      <c r="A778" s="17" t="s">
        <v>184</v>
      </c>
      <c r="B778" s="18">
        <v>44876</v>
      </c>
      <c r="C778" s="19" t="s">
        <v>33</v>
      </c>
      <c r="D778" t="s">
        <v>34</v>
      </c>
      <c r="E778" t="s">
        <v>35</v>
      </c>
    </row>
    <row r="779" spans="1:5" x14ac:dyDescent="0.25">
      <c r="A779" s="17" t="s">
        <v>235</v>
      </c>
      <c r="B779" s="18">
        <v>44876</v>
      </c>
      <c r="C779" s="19" t="s">
        <v>33</v>
      </c>
      <c r="D779" t="s">
        <v>49</v>
      </c>
      <c r="E779" t="s">
        <v>158</v>
      </c>
    </row>
    <row r="780" spans="1:5" x14ac:dyDescent="0.25">
      <c r="A780" s="17" t="s">
        <v>48</v>
      </c>
      <c r="B780" s="18">
        <v>44876</v>
      </c>
      <c r="C780" s="19" t="s">
        <v>33</v>
      </c>
      <c r="D780" t="s">
        <v>49</v>
      </c>
      <c r="E780" t="s">
        <v>50</v>
      </c>
    </row>
    <row r="781" spans="1:5" x14ac:dyDescent="0.25">
      <c r="A781" s="17" t="s">
        <v>263</v>
      </c>
      <c r="B781" s="18">
        <v>44876</v>
      </c>
      <c r="C781" s="19" t="s">
        <v>33</v>
      </c>
      <c r="D781" t="s">
        <v>34</v>
      </c>
      <c r="E781" t="s">
        <v>70</v>
      </c>
    </row>
    <row r="782" spans="1:5" x14ac:dyDescent="0.25">
      <c r="A782" s="17" t="s">
        <v>163</v>
      </c>
      <c r="B782" s="18">
        <v>44876</v>
      </c>
      <c r="C782" s="19" t="s">
        <v>33</v>
      </c>
      <c r="D782" t="s">
        <v>34</v>
      </c>
      <c r="E782" t="s">
        <v>35</v>
      </c>
    </row>
    <row r="783" spans="1:5" x14ac:dyDescent="0.25">
      <c r="A783" s="17" t="s">
        <v>61</v>
      </c>
      <c r="B783" s="18">
        <v>44876</v>
      </c>
      <c r="C783" s="19" t="s">
        <v>33</v>
      </c>
      <c r="D783" t="s">
        <v>34</v>
      </c>
      <c r="E783" t="s">
        <v>35</v>
      </c>
    </row>
    <row r="784" spans="1:5" x14ac:dyDescent="0.25">
      <c r="A784" s="17" t="s">
        <v>185</v>
      </c>
      <c r="B784" s="18">
        <v>44876</v>
      </c>
      <c r="C784" s="19" t="s">
        <v>33</v>
      </c>
      <c r="D784" t="s">
        <v>37</v>
      </c>
      <c r="E784" t="s">
        <v>35</v>
      </c>
    </row>
    <row r="785" spans="1:5" x14ac:dyDescent="0.25">
      <c r="A785" s="17" t="s">
        <v>62</v>
      </c>
      <c r="B785" s="18">
        <v>44876</v>
      </c>
      <c r="C785" s="19" t="s">
        <v>33</v>
      </c>
      <c r="D785" t="s">
        <v>34</v>
      </c>
      <c r="E785" t="s">
        <v>35</v>
      </c>
    </row>
    <row r="786" spans="1:5" x14ac:dyDescent="0.25">
      <c r="A786" s="17" t="s">
        <v>53</v>
      </c>
      <c r="B786" s="18">
        <v>44876</v>
      </c>
      <c r="C786" s="19" t="s">
        <v>33</v>
      </c>
      <c r="D786" t="s">
        <v>34</v>
      </c>
      <c r="E786" t="s">
        <v>35</v>
      </c>
    </row>
    <row r="787" spans="1:5" x14ac:dyDescent="0.25">
      <c r="A787" s="17" t="s">
        <v>124</v>
      </c>
      <c r="B787" s="18">
        <v>44876</v>
      </c>
      <c r="C787" s="19" t="s">
        <v>33</v>
      </c>
      <c r="D787" t="s">
        <v>34</v>
      </c>
      <c r="E787" t="s">
        <v>35</v>
      </c>
    </row>
    <row r="788" spans="1:5" x14ac:dyDescent="0.25">
      <c r="A788" s="17" t="s">
        <v>83</v>
      </c>
      <c r="B788" s="18">
        <v>44876</v>
      </c>
      <c r="C788" s="19" t="s">
        <v>33</v>
      </c>
      <c r="D788" t="s">
        <v>37</v>
      </c>
      <c r="E788" t="s">
        <v>64</v>
      </c>
    </row>
    <row r="789" spans="1:5" x14ac:dyDescent="0.25">
      <c r="A789" s="17" t="s">
        <v>86</v>
      </c>
      <c r="B789" s="18">
        <v>44876</v>
      </c>
      <c r="C789" s="19" t="s">
        <v>33</v>
      </c>
      <c r="D789" t="s">
        <v>67</v>
      </c>
      <c r="E789" t="s">
        <v>68</v>
      </c>
    </row>
    <row r="790" spans="1:5" x14ac:dyDescent="0.25">
      <c r="A790" s="17" t="s">
        <v>238</v>
      </c>
      <c r="B790" s="18">
        <v>44876</v>
      </c>
      <c r="C790" s="19" t="s">
        <v>33</v>
      </c>
      <c r="D790" t="s">
        <v>34</v>
      </c>
      <c r="E790" t="s">
        <v>35</v>
      </c>
    </row>
    <row r="791" spans="1:5" x14ac:dyDescent="0.25">
      <c r="A791" s="17" t="s">
        <v>145</v>
      </c>
      <c r="B791" s="18">
        <v>44876</v>
      </c>
      <c r="C791" s="19" t="s">
        <v>33</v>
      </c>
      <c r="D791" t="s">
        <v>34</v>
      </c>
      <c r="E791" t="s">
        <v>35</v>
      </c>
    </row>
    <row r="792" spans="1:5" x14ac:dyDescent="0.25">
      <c r="A792" s="17" t="s">
        <v>80</v>
      </c>
      <c r="B792" s="18">
        <v>44876</v>
      </c>
      <c r="C792" s="19" t="s">
        <v>33</v>
      </c>
      <c r="D792" t="s">
        <v>67</v>
      </c>
      <c r="E792" t="s">
        <v>68</v>
      </c>
    </row>
    <row r="793" spans="1:5" x14ac:dyDescent="0.25">
      <c r="A793" s="17" t="s">
        <v>283</v>
      </c>
      <c r="B793" s="18">
        <v>44876</v>
      </c>
      <c r="C793" s="19" t="s">
        <v>33</v>
      </c>
      <c r="D793" t="s">
        <v>67</v>
      </c>
      <c r="E793" t="s">
        <v>68</v>
      </c>
    </row>
    <row r="794" spans="1:5" x14ac:dyDescent="0.25">
      <c r="A794" s="17" t="s">
        <v>243</v>
      </c>
      <c r="B794" s="18">
        <v>44876</v>
      </c>
      <c r="C794" s="19" t="s">
        <v>33</v>
      </c>
      <c r="D794" t="s">
        <v>34</v>
      </c>
      <c r="E794" t="s">
        <v>35</v>
      </c>
    </row>
    <row r="795" spans="1:5" x14ac:dyDescent="0.25">
      <c r="A795" s="17" t="s">
        <v>79</v>
      </c>
      <c r="B795" s="18">
        <v>44876</v>
      </c>
      <c r="C795" s="19" t="s">
        <v>33</v>
      </c>
      <c r="D795" t="s">
        <v>67</v>
      </c>
      <c r="E795" t="s">
        <v>68</v>
      </c>
    </row>
    <row r="796" spans="1:5" x14ac:dyDescent="0.25">
      <c r="A796" s="17" t="s">
        <v>258</v>
      </c>
      <c r="B796" s="18">
        <v>44876</v>
      </c>
      <c r="C796" s="19" t="s">
        <v>33</v>
      </c>
      <c r="D796" t="s">
        <v>34</v>
      </c>
      <c r="E796" t="s">
        <v>35</v>
      </c>
    </row>
    <row r="797" spans="1:5" x14ac:dyDescent="0.25">
      <c r="A797" s="17" t="s">
        <v>111</v>
      </c>
      <c r="B797" s="18">
        <v>44876</v>
      </c>
      <c r="C797" s="19" t="s">
        <v>33</v>
      </c>
      <c r="D797" t="s">
        <v>67</v>
      </c>
      <c r="E797" t="s">
        <v>68</v>
      </c>
    </row>
    <row r="798" spans="1:5" x14ac:dyDescent="0.25">
      <c r="A798" s="17" t="s">
        <v>177</v>
      </c>
      <c r="B798" s="18">
        <v>44876</v>
      </c>
      <c r="C798" s="19" t="s">
        <v>33</v>
      </c>
      <c r="D798" t="s">
        <v>67</v>
      </c>
      <c r="E798" t="s">
        <v>68</v>
      </c>
    </row>
    <row r="799" spans="1:5" x14ac:dyDescent="0.25">
      <c r="A799" s="17" t="s">
        <v>178</v>
      </c>
      <c r="B799" s="18">
        <v>44876</v>
      </c>
      <c r="C799" s="19" t="s">
        <v>33</v>
      </c>
      <c r="D799" t="s">
        <v>67</v>
      </c>
      <c r="E799" t="s">
        <v>68</v>
      </c>
    </row>
    <row r="800" spans="1:5" x14ac:dyDescent="0.25">
      <c r="A800" s="17" t="s">
        <v>77</v>
      </c>
      <c r="B800" s="18">
        <v>44876</v>
      </c>
      <c r="C800" s="19" t="s">
        <v>33</v>
      </c>
      <c r="D800" t="s">
        <v>67</v>
      </c>
      <c r="E800" t="s">
        <v>68</v>
      </c>
    </row>
    <row r="801" spans="1:5" x14ac:dyDescent="0.25">
      <c r="A801" s="17" t="s">
        <v>289</v>
      </c>
      <c r="B801" s="18">
        <v>44876</v>
      </c>
      <c r="C801" s="19" t="s">
        <v>33</v>
      </c>
      <c r="D801" t="s">
        <v>67</v>
      </c>
      <c r="E801" t="s">
        <v>68</v>
      </c>
    </row>
    <row r="802" spans="1:5" x14ac:dyDescent="0.25">
      <c r="A802" s="17" t="s">
        <v>148</v>
      </c>
      <c r="B802" s="18">
        <v>44876</v>
      </c>
      <c r="C802" s="19" t="s">
        <v>33</v>
      </c>
      <c r="D802" t="s">
        <v>67</v>
      </c>
      <c r="E802" t="s">
        <v>68</v>
      </c>
    </row>
    <row r="803" spans="1:5" x14ac:dyDescent="0.25">
      <c r="A803" s="17" t="s">
        <v>78</v>
      </c>
      <c r="B803" s="18">
        <v>44876</v>
      </c>
      <c r="C803" s="19" t="s">
        <v>33</v>
      </c>
      <c r="D803" t="s">
        <v>67</v>
      </c>
      <c r="E803" t="s">
        <v>68</v>
      </c>
    </row>
    <row r="804" spans="1:5" x14ac:dyDescent="0.25">
      <c r="A804" s="17" t="s">
        <v>195</v>
      </c>
      <c r="B804" s="18">
        <v>44876</v>
      </c>
      <c r="C804" s="19" t="s">
        <v>33</v>
      </c>
      <c r="D804" t="s">
        <v>67</v>
      </c>
      <c r="E804" t="s">
        <v>68</v>
      </c>
    </row>
    <row r="805" spans="1:5" x14ac:dyDescent="0.25">
      <c r="A805" s="17" t="s">
        <v>261</v>
      </c>
      <c r="B805" s="18">
        <v>44876</v>
      </c>
      <c r="C805" s="19" t="s">
        <v>33</v>
      </c>
      <c r="D805" t="s">
        <v>67</v>
      </c>
      <c r="E805" t="s">
        <v>68</v>
      </c>
    </row>
    <row r="806" spans="1:5" x14ac:dyDescent="0.25">
      <c r="A806" s="17" t="s">
        <v>339</v>
      </c>
      <c r="B806" s="18">
        <v>44876</v>
      </c>
      <c r="C806" s="19" t="s">
        <v>33</v>
      </c>
      <c r="D806" t="s">
        <v>67</v>
      </c>
      <c r="E806" t="s">
        <v>68</v>
      </c>
    </row>
    <row r="807" spans="1:5" x14ac:dyDescent="0.25">
      <c r="A807" s="17" t="s">
        <v>160</v>
      </c>
      <c r="B807" s="18">
        <v>44876</v>
      </c>
      <c r="C807" s="19" t="s">
        <v>33</v>
      </c>
      <c r="D807" t="s">
        <v>49</v>
      </c>
      <c r="E807" t="s">
        <v>158</v>
      </c>
    </row>
    <row r="808" spans="1:5" x14ac:dyDescent="0.25">
      <c r="A808" s="17" t="s">
        <v>192</v>
      </c>
      <c r="B808" s="18">
        <v>44876</v>
      </c>
      <c r="C808" s="19" t="s">
        <v>33</v>
      </c>
      <c r="D808" t="s">
        <v>34</v>
      </c>
      <c r="E808" t="s">
        <v>35</v>
      </c>
    </row>
    <row r="809" spans="1:5" x14ac:dyDescent="0.25">
      <c r="A809" s="17" t="s">
        <v>322</v>
      </c>
      <c r="B809" s="18">
        <v>44876</v>
      </c>
      <c r="C809" s="19" t="s">
        <v>33</v>
      </c>
      <c r="D809" t="s">
        <v>34</v>
      </c>
      <c r="E809" t="s">
        <v>35</v>
      </c>
    </row>
    <row r="810" spans="1:5" x14ac:dyDescent="0.25">
      <c r="A810" s="17" t="s">
        <v>291</v>
      </c>
      <c r="B810" s="18">
        <v>44876</v>
      </c>
      <c r="C810" s="19" t="s">
        <v>33</v>
      </c>
      <c r="D810" t="s">
        <v>34</v>
      </c>
      <c r="E810" t="s">
        <v>57</v>
      </c>
    </row>
    <row r="811" spans="1:5" x14ac:dyDescent="0.25">
      <c r="A811" s="17" t="s">
        <v>260</v>
      </c>
      <c r="B811" s="18">
        <v>44876</v>
      </c>
      <c r="C811" s="19" t="s">
        <v>33</v>
      </c>
      <c r="D811" t="s">
        <v>67</v>
      </c>
      <c r="E811" t="s">
        <v>68</v>
      </c>
    </row>
    <row r="812" spans="1:5" x14ac:dyDescent="0.25">
      <c r="A812" s="17" t="s">
        <v>241</v>
      </c>
      <c r="B812" s="18">
        <v>44876</v>
      </c>
      <c r="C812" s="19" t="s">
        <v>33</v>
      </c>
      <c r="D812" t="s">
        <v>34</v>
      </c>
      <c r="E812" t="s">
        <v>70</v>
      </c>
    </row>
    <row r="813" spans="1:5" x14ac:dyDescent="0.25">
      <c r="A813" s="17" t="s">
        <v>293</v>
      </c>
      <c r="B813" s="18">
        <v>44876</v>
      </c>
      <c r="C813" s="19" t="s">
        <v>33</v>
      </c>
      <c r="D813" t="s">
        <v>34</v>
      </c>
      <c r="E813" t="s">
        <v>70</v>
      </c>
    </row>
    <row r="814" spans="1:5" x14ac:dyDescent="0.25">
      <c r="A814" s="17" t="s">
        <v>240</v>
      </c>
      <c r="B814" s="18">
        <v>44876</v>
      </c>
      <c r="C814" s="19" t="s">
        <v>33</v>
      </c>
      <c r="D814" t="s">
        <v>34</v>
      </c>
      <c r="E814" t="s">
        <v>70</v>
      </c>
    </row>
    <row r="815" spans="1:5" x14ac:dyDescent="0.25">
      <c r="A815" s="17" t="s">
        <v>120</v>
      </c>
      <c r="B815" s="18">
        <v>44876</v>
      </c>
      <c r="C815" s="19" t="s">
        <v>33</v>
      </c>
      <c r="D815" t="s">
        <v>34</v>
      </c>
      <c r="E815" t="s">
        <v>57</v>
      </c>
    </row>
    <row r="816" spans="1:5" x14ac:dyDescent="0.25">
      <c r="A816" s="17" t="s">
        <v>211</v>
      </c>
      <c r="B816" s="18">
        <v>44876</v>
      </c>
      <c r="C816" s="19" t="s">
        <v>33</v>
      </c>
      <c r="D816" t="s">
        <v>34</v>
      </c>
      <c r="E816" t="s">
        <v>151</v>
      </c>
    </row>
    <row r="817" spans="1:5" x14ac:dyDescent="0.25">
      <c r="A817" s="17" t="s">
        <v>212</v>
      </c>
      <c r="B817" s="18">
        <v>44876</v>
      </c>
      <c r="C817" s="19" t="s">
        <v>33</v>
      </c>
      <c r="D817" t="s">
        <v>34</v>
      </c>
      <c r="E817" t="s">
        <v>151</v>
      </c>
    </row>
    <row r="818" spans="1:5" x14ac:dyDescent="0.25">
      <c r="A818" s="17" t="s">
        <v>190</v>
      </c>
      <c r="B818" s="18">
        <v>44876</v>
      </c>
      <c r="C818" s="19" t="s">
        <v>33</v>
      </c>
      <c r="D818" t="s">
        <v>34</v>
      </c>
      <c r="E818" t="s">
        <v>35</v>
      </c>
    </row>
    <row r="819" spans="1:5" x14ac:dyDescent="0.25">
      <c r="A819" s="17" t="s">
        <v>108</v>
      </c>
      <c r="B819" s="18">
        <v>44876</v>
      </c>
      <c r="C819" s="19" t="s">
        <v>33</v>
      </c>
      <c r="D819" t="s">
        <v>34</v>
      </c>
      <c r="E819" t="s">
        <v>39</v>
      </c>
    </row>
    <row r="820" spans="1:5" x14ac:dyDescent="0.25">
      <c r="A820" s="17" t="s">
        <v>323</v>
      </c>
      <c r="B820" s="18">
        <v>44876</v>
      </c>
      <c r="C820" s="19" t="s">
        <v>33</v>
      </c>
      <c r="D820" t="s">
        <v>34</v>
      </c>
      <c r="E820" t="s">
        <v>35</v>
      </c>
    </row>
    <row r="821" spans="1:5" x14ac:dyDescent="0.25">
      <c r="A821" s="17" t="s">
        <v>356</v>
      </c>
      <c r="B821" s="18">
        <v>44876</v>
      </c>
      <c r="C821" s="19" t="s">
        <v>33</v>
      </c>
      <c r="D821" t="s">
        <v>34</v>
      </c>
      <c r="E821" t="s">
        <v>35</v>
      </c>
    </row>
    <row r="822" spans="1:5" x14ac:dyDescent="0.25">
      <c r="A822" s="17" t="s">
        <v>199</v>
      </c>
      <c r="B822" s="18">
        <v>44876</v>
      </c>
      <c r="C822" s="19" t="s">
        <v>33</v>
      </c>
      <c r="D822" t="s">
        <v>34</v>
      </c>
      <c r="E822" t="s">
        <v>35</v>
      </c>
    </row>
    <row r="823" spans="1:5" x14ac:dyDescent="0.25">
      <c r="A823" s="17" t="s">
        <v>306</v>
      </c>
      <c r="B823" s="18">
        <v>44876</v>
      </c>
      <c r="C823" s="19" t="s">
        <v>33</v>
      </c>
      <c r="D823" t="s">
        <v>34</v>
      </c>
      <c r="E823" t="s">
        <v>138</v>
      </c>
    </row>
    <row r="824" spans="1:5" x14ac:dyDescent="0.25">
      <c r="A824" s="17" t="s">
        <v>204</v>
      </c>
      <c r="B824" s="18">
        <v>44876</v>
      </c>
      <c r="C824" s="19" t="s">
        <v>33</v>
      </c>
      <c r="D824" t="s">
        <v>37</v>
      </c>
      <c r="E824" t="s">
        <v>35</v>
      </c>
    </row>
    <row r="825" spans="1:5" x14ac:dyDescent="0.25">
      <c r="A825" s="17" t="s">
        <v>250</v>
      </c>
      <c r="B825" s="18">
        <v>44876</v>
      </c>
      <c r="C825" s="19" t="s">
        <v>33</v>
      </c>
      <c r="D825" t="s">
        <v>67</v>
      </c>
      <c r="E825" t="s">
        <v>68</v>
      </c>
    </row>
    <row r="826" spans="1:5" x14ac:dyDescent="0.25">
      <c r="A826" s="17" t="s">
        <v>135</v>
      </c>
      <c r="B826" s="18">
        <v>44876</v>
      </c>
      <c r="C826" s="19" t="s">
        <v>33</v>
      </c>
      <c r="D826" t="s">
        <v>34</v>
      </c>
      <c r="E826" t="s">
        <v>35</v>
      </c>
    </row>
    <row r="827" spans="1:5" x14ac:dyDescent="0.25">
      <c r="A827" s="17" t="s">
        <v>318</v>
      </c>
      <c r="B827" s="18">
        <v>44876</v>
      </c>
      <c r="C827" s="19" t="s">
        <v>33</v>
      </c>
      <c r="D827" t="s">
        <v>34</v>
      </c>
      <c r="E827" t="s">
        <v>103</v>
      </c>
    </row>
    <row r="828" spans="1:5" x14ac:dyDescent="0.25">
      <c r="A828" s="17" t="s">
        <v>193</v>
      </c>
      <c r="B828" s="18">
        <v>44876</v>
      </c>
      <c r="C828" s="19" t="s">
        <v>33</v>
      </c>
      <c r="D828" t="s">
        <v>34</v>
      </c>
      <c r="E828" t="s">
        <v>35</v>
      </c>
    </row>
    <row r="829" spans="1:5" x14ac:dyDescent="0.25">
      <c r="A829" s="17" t="s">
        <v>52</v>
      </c>
      <c r="B829" s="18">
        <v>44876</v>
      </c>
      <c r="C829" s="19" t="s">
        <v>33</v>
      </c>
      <c r="D829" t="s">
        <v>34</v>
      </c>
      <c r="E829" t="s">
        <v>35</v>
      </c>
    </row>
    <row r="830" spans="1:5" x14ac:dyDescent="0.25">
      <c r="A830" s="17" t="s">
        <v>127</v>
      </c>
      <c r="B830" s="18">
        <v>44876</v>
      </c>
      <c r="C830" s="19" t="s">
        <v>33</v>
      </c>
      <c r="D830" t="s">
        <v>34</v>
      </c>
      <c r="E830" t="s">
        <v>35</v>
      </c>
    </row>
    <row r="831" spans="1:5" x14ac:dyDescent="0.25">
      <c r="A831" s="17" t="s">
        <v>284</v>
      </c>
      <c r="B831" s="18">
        <v>44876</v>
      </c>
      <c r="C831" s="19" t="s">
        <v>33</v>
      </c>
      <c r="D831" t="s">
        <v>34</v>
      </c>
      <c r="E831" t="s">
        <v>103</v>
      </c>
    </row>
    <row r="832" spans="1:5" x14ac:dyDescent="0.25">
      <c r="A832" s="17" t="s">
        <v>351</v>
      </c>
      <c r="B832" s="18">
        <v>44876</v>
      </c>
      <c r="C832" s="19" t="s">
        <v>33</v>
      </c>
      <c r="D832" t="s">
        <v>34</v>
      </c>
      <c r="E832" t="s">
        <v>47</v>
      </c>
    </row>
    <row r="833" spans="1:5" x14ac:dyDescent="0.25">
      <c r="A833" s="17" t="s">
        <v>144</v>
      </c>
      <c r="B833" s="18">
        <v>44876</v>
      </c>
      <c r="C833" s="19" t="s">
        <v>33</v>
      </c>
      <c r="D833" t="s">
        <v>34</v>
      </c>
      <c r="E833" t="s">
        <v>47</v>
      </c>
    </row>
    <row r="834" spans="1:5" x14ac:dyDescent="0.25">
      <c r="A834" s="17" t="s">
        <v>327</v>
      </c>
      <c r="B834" s="18">
        <v>44876</v>
      </c>
      <c r="C834" s="19" t="s">
        <v>33</v>
      </c>
      <c r="D834" t="s">
        <v>34</v>
      </c>
      <c r="E834" t="s">
        <v>151</v>
      </c>
    </row>
    <row r="835" spans="1:5" x14ac:dyDescent="0.25">
      <c r="A835" s="17" t="s">
        <v>288</v>
      </c>
      <c r="B835" s="18">
        <v>44876</v>
      </c>
      <c r="C835" s="19" t="s">
        <v>33</v>
      </c>
      <c r="D835" t="s">
        <v>34</v>
      </c>
      <c r="E835" t="s">
        <v>47</v>
      </c>
    </row>
    <row r="836" spans="1:5" x14ac:dyDescent="0.25">
      <c r="A836" s="17" t="s">
        <v>297</v>
      </c>
      <c r="B836" s="18">
        <v>44876</v>
      </c>
      <c r="C836" s="19" t="s">
        <v>33</v>
      </c>
      <c r="D836" t="s">
        <v>34</v>
      </c>
      <c r="E836" t="s">
        <v>47</v>
      </c>
    </row>
    <row r="837" spans="1:5" x14ac:dyDescent="0.25">
      <c r="A837" s="17" t="s">
        <v>215</v>
      </c>
      <c r="B837" s="18">
        <v>44876</v>
      </c>
      <c r="C837" s="19" t="s">
        <v>33</v>
      </c>
      <c r="D837" t="s">
        <v>34</v>
      </c>
      <c r="E837" t="s">
        <v>35</v>
      </c>
    </row>
    <row r="838" spans="1:5" x14ac:dyDescent="0.25">
      <c r="A838" s="17" t="s">
        <v>277</v>
      </c>
      <c r="B838" s="18">
        <v>44876</v>
      </c>
      <c r="C838" s="19" t="s">
        <v>33</v>
      </c>
      <c r="D838" t="s">
        <v>34</v>
      </c>
      <c r="E838" t="s">
        <v>47</v>
      </c>
    </row>
    <row r="839" spans="1:5" x14ac:dyDescent="0.25">
      <c r="A839" s="17" t="s">
        <v>320</v>
      </c>
      <c r="B839" s="18">
        <v>44876</v>
      </c>
      <c r="C839" s="19" t="s">
        <v>33</v>
      </c>
      <c r="D839" t="s">
        <v>34</v>
      </c>
      <c r="E839" t="s">
        <v>103</v>
      </c>
    </row>
    <row r="840" spans="1:5" x14ac:dyDescent="0.25">
      <c r="A840" s="17" t="s">
        <v>153</v>
      </c>
      <c r="B840" s="18">
        <v>44876</v>
      </c>
      <c r="C840" s="19" t="s">
        <v>33</v>
      </c>
      <c r="D840" t="s">
        <v>34</v>
      </c>
      <c r="E840" t="s">
        <v>39</v>
      </c>
    </row>
    <row r="841" spans="1:5" x14ac:dyDescent="0.25">
      <c r="A841" s="17" t="s">
        <v>328</v>
      </c>
      <c r="B841" s="18">
        <v>44876</v>
      </c>
      <c r="C841" s="19" t="s">
        <v>33</v>
      </c>
      <c r="D841" t="s">
        <v>34</v>
      </c>
      <c r="E841" t="s">
        <v>151</v>
      </c>
    </row>
    <row r="842" spans="1:5" x14ac:dyDescent="0.25">
      <c r="A842" s="17" t="s">
        <v>252</v>
      </c>
      <c r="B842" s="18">
        <v>44876</v>
      </c>
      <c r="C842" s="19" t="s">
        <v>33</v>
      </c>
      <c r="D842" t="s">
        <v>34</v>
      </c>
      <c r="E842" t="s">
        <v>70</v>
      </c>
    </row>
    <row r="843" spans="1:5" x14ac:dyDescent="0.25">
      <c r="A843" s="17" t="s">
        <v>51</v>
      </c>
      <c r="B843" s="18">
        <v>44876</v>
      </c>
      <c r="C843" s="19" t="s">
        <v>33</v>
      </c>
      <c r="D843" t="s">
        <v>34</v>
      </c>
      <c r="E843" t="s">
        <v>35</v>
      </c>
    </row>
    <row r="844" spans="1:5" x14ac:dyDescent="0.25">
      <c r="A844" s="17" t="s">
        <v>129</v>
      </c>
      <c r="B844" s="18">
        <v>44876</v>
      </c>
      <c r="C844" s="19" t="s">
        <v>33</v>
      </c>
      <c r="D844" t="s">
        <v>34</v>
      </c>
      <c r="E844" t="s">
        <v>39</v>
      </c>
    </row>
    <row r="845" spans="1:5" x14ac:dyDescent="0.25">
      <c r="A845" s="17" t="s">
        <v>165</v>
      </c>
      <c r="B845" s="18">
        <v>44876</v>
      </c>
      <c r="C845" s="19" t="s">
        <v>33</v>
      </c>
      <c r="D845" t="s">
        <v>34</v>
      </c>
      <c r="E845" t="s">
        <v>39</v>
      </c>
    </row>
    <row r="846" spans="1:5" x14ac:dyDescent="0.25">
      <c r="A846" s="17" t="s">
        <v>346</v>
      </c>
      <c r="B846" s="18">
        <v>44876</v>
      </c>
      <c r="C846" s="19" t="s">
        <v>33</v>
      </c>
      <c r="D846" t="s">
        <v>34</v>
      </c>
      <c r="E846" t="s">
        <v>47</v>
      </c>
    </row>
    <row r="847" spans="1:5" x14ac:dyDescent="0.25">
      <c r="A847" s="17" t="s">
        <v>101</v>
      </c>
      <c r="B847" s="18">
        <v>44876</v>
      </c>
      <c r="C847" s="19" t="s">
        <v>33</v>
      </c>
      <c r="D847" t="s">
        <v>34</v>
      </c>
      <c r="E847" t="s">
        <v>35</v>
      </c>
    </row>
    <row r="848" spans="1:5" x14ac:dyDescent="0.25">
      <c r="A848" s="17" t="s">
        <v>94</v>
      </c>
      <c r="B848" s="18">
        <v>44876</v>
      </c>
      <c r="C848" s="19" t="s">
        <v>33</v>
      </c>
      <c r="D848" t="s">
        <v>34</v>
      </c>
      <c r="E848" t="s">
        <v>35</v>
      </c>
    </row>
    <row r="849" spans="1:5" x14ac:dyDescent="0.25">
      <c r="A849" s="17" t="s">
        <v>348</v>
      </c>
      <c r="B849" s="18">
        <v>44876</v>
      </c>
      <c r="C849" s="19" t="s">
        <v>33</v>
      </c>
      <c r="D849" t="s">
        <v>34</v>
      </c>
      <c r="E849" t="s">
        <v>70</v>
      </c>
    </row>
    <row r="850" spans="1:5" x14ac:dyDescent="0.25">
      <c r="A850" s="17" t="s">
        <v>296</v>
      </c>
      <c r="B850" s="18">
        <v>44876</v>
      </c>
      <c r="C850" s="19" t="s">
        <v>33</v>
      </c>
      <c r="D850" t="s">
        <v>34</v>
      </c>
      <c r="E850" t="s">
        <v>138</v>
      </c>
    </row>
    <row r="851" spans="1:5" x14ac:dyDescent="0.25">
      <c r="A851" s="17" t="s">
        <v>92</v>
      </c>
      <c r="B851" s="18">
        <v>44876</v>
      </c>
      <c r="C851" s="19" t="s">
        <v>33</v>
      </c>
      <c r="D851" t="s">
        <v>34</v>
      </c>
      <c r="E851" t="s">
        <v>39</v>
      </c>
    </row>
    <row r="852" spans="1:5" x14ac:dyDescent="0.25">
      <c r="A852" s="17" t="s">
        <v>299</v>
      </c>
      <c r="B852" s="18">
        <v>44876</v>
      </c>
      <c r="C852" s="19" t="s">
        <v>33</v>
      </c>
      <c r="D852" t="s">
        <v>34</v>
      </c>
      <c r="E852" t="s">
        <v>35</v>
      </c>
    </row>
    <row r="853" spans="1:5" x14ac:dyDescent="0.25">
      <c r="A853" s="17" t="s">
        <v>317</v>
      </c>
      <c r="B853" s="18">
        <v>44876</v>
      </c>
      <c r="C853" s="19" t="s">
        <v>33</v>
      </c>
      <c r="D853" t="s">
        <v>34</v>
      </c>
      <c r="E853" t="s">
        <v>138</v>
      </c>
    </row>
    <row r="854" spans="1:5" x14ac:dyDescent="0.25">
      <c r="A854" s="17" t="s">
        <v>290</v>
      </c>
      <c r="B854" s="18">
        <v>44876</v>
      </c>
      <c r="C854" s="19" t="s">
        <v>33</v>
      </c>
      <c r="D854" t="s">
        <v>34</v>
      </c>
      <c r="E854" t="s">
        <v>47</v>
      </c>
    </row>
    <row r="855" spans="1:5" x14ac:dyDescent="0.25">
      <c r="A855" s="17" t="s">
        <v>112</v>
      </c>
      <c r="B855" s="18">
        <v>44876</v>
      </c>
      <c r="C855" s="19" t="s">
        <v>33</v>
      </c>
      <c r="D855" t="s">
        <v>34</v>
      </c>
      <c r="E855" t="s">
        <v>39</v>
      </c>
    </row>
    <row r="856" spans="1:5" x14ac:dyDescent="0.25">
      <c r="A856" s="17" t="s">
        <v>336</v>
      </c>
      <c r="B856" s="18">
        <v>44876</v>
      </c>
      <c r="C856" s="19" t="s">
        <v>33</v>
      </c>
      <c r="D856" t="s">
        <v>37</v>
      </c>
      <c r="E856" t="s">
        <v>106</v>
      </c>
    </row>
    <row r="857" spans="1:5" x14ac:dyDescent="0.25">
      <c r="A857" s="17" t="s">
        <v>116</v>
      </c>
      <c r="B857" s="18">
        <v>44876</v>
      </c>
      <c r="C857" s="19" t="s">
        <v>33</v>
      </c>
      <c r="D857" t="s">
        <v>34</v>
      </c>
      <c r="E857" t="s">
        <v>39</v>
      </c>
    </row>
    <row r="858" spans="1:5" x14ac:dyDescent="0.25">
      <c r="A858" s="17" t="s">
        <v>128</v>
      </c>
      <c r="B858" s="18">
        <v>44876</v>
      </c>
      <c r="C858" s="19" t="s">
        <v>33</v>
      </c>
      <c r="D858" t="s">
        <v>34</v>
      </c>
      <c r="E858" t="s">
        <v>35</v>
      </c>
    </row>
    <row r="859" spans="1:5" x14ac:dyDescent="0.25">
      <c r="A859" s="17" t="s">
        <v>271</v>
      </c>
      <c r="B859" s="18">
        <v>44876</v>
      </c>
      <c r="C859" s="19" t="s">
        <v>33</v>
      </c>
      <c r="D859" t="s">
        <v>34</v>
      </c>
      <c r="E859" t="s">
        <v>47</v>
      </c>
    </row>
    <row r="860" spans="1:5" x14ac:dyDescent="0.25">
      <c r="A860" s="17" t="s">
        <v>357</v>
      </c>
      <c r="B860" s="18">
        <v>44876</v>
      </c>
      <c r="C860" s="19" t="s">
        <v>33</v>
      </c>
      <c r="D860" t="s">
        <v>37</v>
      </c>
      <c r="E860" t="s">
        <v>151</v>
      </c>
    </row>
    <row r="861" spans="1:5" x14ac:dyDescent="0.25">
      <c r="A861" s="17" t="s">
        <v>312</v>
      </c>
      <c r="B861" s="18">
        <v>44876</v>
      </c>
      <c r="C861" s="19" t="s">
        <v>33</v>
      </c>
      <c r="D861" t="s">
        <v>34</v>
      </c>
      <c r="E861" t="s">
        <v>47</v>
      </c>
    </row>
    <row r="862" spans="1:5" x14ac:dyDescent="0.25">
      <c r="A862" s="17" t="s">
        <v>146</v>
      </c>
      <c r="B862" s="18">
        <v>44876</v>
      </c>
      <c r="C862" s="19" t="s">
        <v>33</v>
      </c>
      <c r="D862" t="s">
        <v>49</v>
      </c>
      <c r="E862" t="s">
        <v>50</v>
      </c>
    </row>
    <row r="863" spans="1:5" x14ac:dyDescent="0.25">
      <c r="A863" s="17" t="s">
        <v>319</v>
      </c>
      <c r="B863" s="18">
        <v>44876</v>
      </c>
      <c r="C863" s="19" t="s">
        <v>33</v>
      </c>
      <c r="D863" t="s">
        <v>34</v>
      </c>
      <c r="E863" t="s">
        <v>35</v>
      </c>
    </row>
    <row r="864" spans="1:5" x14ac:dyDescent="0.25">
      <c r="A864" s="17" t="s">
        <v>113</v>
      </c>
      <c r="B864" s="18">
        <v>44876</v>
      </c>
      <c r="C864" s="19" t="s">
        <v>33</v>
      </c>
      <c r="D864" t="s">
        <v>34</v>
      </c>
      <c r="E864" t="s">
        <v>39</v>
      </c>
    </row>
    <row r="865" spans="1:5" x14ac:dyDescent="0.25">
      <c r="A865" s="17" t="s">
        <v>302</v>
      </c>
      <c r="B865" s="18">
        <v>44876</v>
      </c>
      <c r="C865" s="19" t="s">
        <v>33</v>
      </c>
      <c r="D865" t="s">
        <v>34</v>
      </c>
      <c r="E865" t="s">
        <v>138</v>
      </c>
    </row>
    <row r="866" spans="1:5" x14ac:dyDescent="0.25">
      <c r="A866" s="17" t="s">
        <v>279</v>
      </c>
      <c r="B866" s="18">
        <v>44876</v>
      </c>
      <c r="C866" s="19" t="s">
        <v>33</v>
      </c>
      <c r="D866" t="s">
        <v>34</v>
      </c>
      <c r="E866" t="s">
        <v>47</v>
      </c>
    </row>
    <row r="867" spans="1:5" x14ac:dyDescent="0.25">
      <c r="A867" s="17" t="s">
        <v>294</v>
      </c>
      <c r="B867" s="18">
        <v>44876</v>
      </c>
      <c r="C867" s="19" t="s">
        <v>33</v>
      </c>
      <c r="D867" t="s">
        <v>34</v>
      </c>
      <c r="E867" t="s">
        <v>35</v>
      </c>
    </row>
    <row r="868" spans="1:5" x14ac:dyDescent="0.25">
      <c r="A868" s="17" t="s">
        <v>155</v>
      </c>
      <c r="B868" s="18">
        <v>44876</v>
      </c>
      <c r="C868" s="19" t="s">
        <v>33</v>
      </c>
      <c r="D868" t="s">
        <v>34</v>
      </c>
      <c r="E868" t="s">
        <v>35</v>
      </c>
    </row>
    <row r="869" spans="1:5" x14ac:dyDescent="0.25">
      <c r="A869" s="17" t="s">
        <v>219</v>
      </c>
      <c r="B869" s="18">
        <v>44876</v>
      </c>
      <c r="C869" s="19" t="s">
        <v>33</v>
      </c>
      <c r="D869" t="s">
        <v>34</v>
      </c>
      <c r="E869" t="s">
        <v>103</v>
      </c>
    </row>
    <row r="870" spans="1:5" x14ac:dyDescent="0.25">
      <c r="A870" s="17" t="s">
        <v>358</v>
      </c>
      <c r="B870" s="18">
        <v>44876</v>
      </c>
      <c r="C870" s="19" t="s">
        <v>33</v>
      </c>
      <c r="D870" t="s">
        <v>34</v>
      </c>
      <c r="E870" t="s">
        <v>35</v>
      </c>
    </row>
    <row r="871" spans="1:5" x14ac:dyDescent="0.25">
      <c r="A871" s="17" t="s">
        <v>131</v>
      </c>
      <c r="B871" s="18">
        <v>44876</v>
      </c>
      <c r="C871" s="19" t="s">
        <v>33</v>
      </c>
      <c r="D871" t="s">
        <v>34</v>
      </c>
      <c r="E871" t="s">
        <v>35</v>
      </c>
    </row>
    <row r="872" spans="1:5" x14ac:dyDescent="0.25">
      <c r="A872" s="17" t="s">
        <v>262</v>
      </c>
      <c r="B872" s="18">
        <v>44876</v>
      </c>
      <c r="C872" s="19" t="s">
        <v>33</v>
      </c>
      <c r="D872" t="s">
        <v>34</v>
      </c>
      <c r="E872" t="s">
        <v>35</v>
      </c>
    </row>
    <row r="873" spans="1:5" x14ac:dyDescent="0.25">
      <c r="A873" s="17" t="s">
        <v>224</v>
      </c>
      <c r="B873" s="18">
        <v>44876</v>
      </c>
      <c r="C873" s="19" t="s">
        <v>33</v>
      </c>
      <c r="D873" t="s">
        <v>37</v>
      </c>
      <c r="E873" t="s">
        <v>57</v>
      </c>
    </row>
    <row r="874" spans="1:5" x14ac:dyDescent="0.25">
      <c r="A874" s="17" t="s">
        <v>209</v>
      </c>
      <c r="B874" s="18">
        <v>44876</v>
      </c>
      <c r="C874" s="19" t="s">
        <v>33</v>
      </c>
      <c r="D874" t="s">
        <v>34</v>
      </c>
      <c r="E874" t="s">
        <v>39</v>
      </c>
    </row>
    <row r="875" spans="1:5" x14ac:dyDescent="0.25">
      <c r="A875" s="17" t="s">
        <v>99</v>
      </c>
      <c r="B875" s="18">
        <v>44876</v>
      </c>
      <c r="C875" s="19" t="s">
        <v>33</v>
      </c>
      <c r="D875" t="s">
        <v>49</v>
      </c>
      <c r="E875" t="s">
        <v>100</v>
      </c>
    </row>
    <row r="876" spans="1:5" x14ac:dyDescent="0.25">
      <c r="A876" s="17" t="s">
        <v>228</v>
      </c>
      <c r="B876" s="18">
        <v>44876</v>
      </c>
      <c r="C876" s="19" t="s">
        <v>33</v>
      </c>
      <c r="D876" t="s">
        <v>34</v>
      </c>
      <c r="E876" t="s">
        <v>35</v>
      </c>
    </row>
    <row r="877" spans="1:5" x14ac:dyDescent="0.25">
      <c r="A877" s="17" t="s">
        <v>87</v>
      </c>
      <c r="B877" s="18">
        <v>44876</v>
      </c>
      <c r="C877" s="19" t="s">
        <v>33</v>
      </c>
      <c r="D877" t="s">
        <v>34</v>
      </c>
      <c r="E877" t="s">
        <v>35</v>
      </c>
    </row>
    <row r="878" spans="1:5" x14ac:dyDescent="0.25">
      <c r="A878" s="17" t="s">
        <v>307</v>
      </c>
      <c r="B878" s="18">
        <v>44876</v>
      </c>
      <c r="C878" s="19" t="s">
        <v>33</v>
      </c>
      <c r="D878" t="s">
        <v>34</v>
      </c>
      <c r="E878" t="s">
        <v>35</v>
      </c>
    </row>
    <row r="879" spans="1:5" x14ac:dyDescent="0.25">
      <c r="A879" s="17" t="s">
        <v>359</v>
      </c>
      <c r="B879" s="18">
        <v>44876</v>
      </c>
      <c r="C879" s="19" t="s">
        <v>33</v>
      </c>
      <c r="D879" t="s">
        <v>37</v>
      </c>
      <c r="E879" t="s">
        <v>35</v>
      </c>
    </row>
    <row r="880" spans="1:5" x14ac:dyDescent="0.25">
      <c r="A880" s="17" t="s">
        <v>266</v>
      </c>
      <c r="B880" s="18">
        <v>44879</v>
      </c>
      <c r="C880" s="19" t="s">
        <v>33</v>
      </c>
      <c r="D880" t="s">
        <v>34</v>
      </c>
      <c r="E880" t="s">
        <v>35</v>
      </c>
    </row>
    <row r="881" spans="1:5" x14ac:dyDescent="0.25">
      <c r="A881" s="17" t="s">
        <v>357</v>
      </c>
      <c r="B881" s="18">
        <v>44879</v>
      </c>
      <c r="C881" s="19" t="s">
        <v>33</v>
      </c>
      <c r="D881" t="s">
        <v>37</v>
      </c>
      <c r="E881" t="s">
        <v>151</v>
      </c>
    </row>
    <row r="882" spans="1:5" x14ac:dyDescent="0.25">
      <c r="A882" s="17" t="s">
        <v>43</v>
      </c>
      <c r="B882" s="18">
        <v>44879</v>
      </c>
      <c r="C882" s="19" t="s">
        <v>33</v>
      </c>
      <c r="D882" t="s">
        <v>37</v>
      </c>
      <c r="E882" t="s">
        <v>35</v>
      </c>
    </row>
    <row r="883" spans="1:5" x14ac:dyDescent="0.25">
      <c r="A883" s="17" t="s">
        <v>36</v>
      </c>
      <c r="B883" s="18">
        <v>44879</v>
      </c>
      <c r="C883" s="19" t="s">
        <v>33</v>
      </c>
      <c r="D883" t="s">
        <v>37</v>
      </c>
      <c r="E883" t="s">
        <v>35</v>
      </c>
    </row>
    <row r="884" spans="1:5" x14ac:dyDescent="0.25">
      <c r="A884" s="17" t="s">
        <v>248</v>
      </c>
      <c r="B884" s="18">
        <v>44879</v>
      </c>
      <c r="C884" s="19" t="s">
        <v>33</v>
      </c>
      <c r="D884" t="s">
        <v>37</v>
      </c>
      <c r="E884" t="s">
        <v>106</v>
      </c>
    </row>
    <row r="885" spans="1:5" x14ac:dyDescent="0.25">
      <c r="A885" s="17" t="s">
        <v>44</v>
      </c>
      <c r="B885" s="18">
        <v>44879</v>
      </c>
      <c r="C885" s="19" t="s">
        <v>33</v>
      </c>
      <c r="D885" t="s">
        <v>34</v>
      </c>
      <c r="E885" t="s">
        <v>45</v>
      </c>
    </row>
    <row r="886" spans="1:5" x14ac:dyDescent="0.25">
      <c r="A886" s="17" t="s">
        <v>192</v>
      </c>
      <c r="B886" s="18">
        <v>44879</v>
      </c>
      <c r="C886" s="19" t="s">
        <v>33</v>
      </c>
      <c r="D886" t="s">
        <v>34</v>
      </c>
      <c r="E886" t="s">
        <v>35</v>
      </c>
    </row>
    <row r="887" spans="1:5" x14ac:dyDescent="0.25">
      <c r="A887" s="17" t="s">
        <v>52</v>
      </c>
      <c r="B887" s="18">
        <v>44879</v>
      </c>
      <c r="C887" s="19" t="s">
        <v>33</v>
      </c>
      <c r="D887" t="s">
        <v>34</v>
      </c>
      <c r="E887" t="s">
        <v>35</v>
      </c>
    </row>
    <row r="888" spans="1:5" x14ac:dyDescent="0.25">
      <c r="A888" s="17" t="s">
        <v>127</v>
      </c>
      <c r="B888" s="18">
        <v>44879</v>
      </c>
      <c r="C888" s="19" t="s">
        <v>33</v>
      </c>
      <c r="D888" t="s">
        <v>34</v>
      </c>
      <c r="E888" t="s">
        <v>35</v>
      </c>
    </row>
    <row r="889" spans="1:5" x14ac:dyDescent="0.25">
      <c r="A889" s="17" t="s">
        <v>87</v>
      </c>
      <c r="B889" s="18">
        <v>44879</v>
      </c>
      <c r="C889" s="19" t="s">
        <v>33</v>
      </c>
      <c r="D889" t="s">
        <v>34</v>
      </c>
      <c r="E889" t="s">
        <v>35</v>
      </c>
    </row>
    <row r="890" spans="1:5" x14ac:dyDescent="0.25">
      <c r="A890" s="17" t="s">
        <v>94</v>
      </c>
      <c r="B890" s="18">
        <v>44879</v>
      </c>
      <c r="C890" s="19" t="s">
        <v>33</v>
      </c>
      <c r="D890" t="s">
        <v>34</v>
      </c>
      <c r="E890" t="s">
        <v>35</v>
      </c>
    </row>
    <row r="891" spans="1:5" x14ac:dyDescent="0.25">
      <c r="A891" s="17" t="s">
        <v>42</v>
      </c>
      <c r="B891" s="18">
        <v>44879</v>
      </c>
      <c r="C891" s="19" t="s">
        <v>33</v>
      </c>
      <c r="D891" t="s">
        <v>37</v>
      </c>
      <c r="E891" t="s">
        <v>35</v>
      </c>
    </row>
    <row r="892" spans="1:5" x14ac:dyDescent="0.25">
      <c r="A892" s="17" t="s">
        <v>91</v>
      </c>
      <c r="B892" s="18">
        <v>44879</v>
      </c>
      <c r="C892" s="19" t="s">
        <v>33</v>
      </c>
      <c r="D892" t="s">
        <v>34</v>
      </c>
      <c r="E892" t="s">
        <v>39</v>
      </c>
    </row>
    <row r="893" spans="1:5" x14ac:dyDescent="0.25">
      <c r="A893" s="17" t="s">
        <v>136</v>
      </c>
      <c r="B893" s="18">
        <v>44879</v>
      </c>
      <c r="C893" s="19" t="s">
        <v>33</v>
      </c>
      <c r="D893" t="s">
        <v>34</v>
      </c>
      <c r="E893" t="s">
        <v>47</v>
      </c>
    </row>
    <row r="894" spans="1:5" x14ac:dyDescent="0.25">
      <c r="A894" s="17" t="s">
        <v>54</v>
      </c>
      <c r="B894" s="18">
        <v>44879</v>
      </c>
      <c r="C894" s="19" t="s">
        <v>33</v>
      </c>
      <c r="D894" t="s">
        <v>34</v>
      </c>
      <c r="E894" t="s">
        <v>35</v>
      </c>
    </row>
    <row r="895" spans="1:5" x14ac:dyDescent="0.25">
      <c r="A895" s="17" t="s">
        <v>48</v>
      </c>
      <c r="B895" s="18">
        <v>44879</v>
      </c>
      <c r="C895" s="19" t="s">
        <v>33</v>
      </c>
      <c r="D895" t="s">
        <v>49</v>
      </c>
      <c r="E895" t="s">
        <v>50</v>
      </c>
    </row>
    <row r="896" spans="1:5" x14ac:dyDescent="0.25">
      <c r="A896" s="17" t="s">
        <v>243</v>
      </c>
      <c r="B896" s="18">
        <v>44879</v>
      </c>
      <c r="C896" s="19" t="s">
        <v>33</v>
      </c>
      <c r="D896" t="s">
        <v>34</v>
      </c>
      <c r="E896" t="s">
        <v>35</v>
      </c>
    </row>
    <row r="897" spans="1:5" x14ac:dyDescent="0.25">
      <c r="A897" s="17" t="s">
        <v>121</v>
      </c>
      <c r="B897" s="18">
        <v>44879</v>
      </c>
      <c r="C897" s="19" t="s">
        <v>33</v>
      </c>
      <c r="D897" t="s">
        <v>34</v>
      </c>
      <c r="E897" t="s">
        <v>64</v>
      </c>
    </row>
    <row r="898" spans="1:5" x14ac:dyDescent="0.25">
      <c r="A898" s="17" t="s">
        <v>58</v>
      </c>
      <c r="B898" s="18">
        <v>44879</v>
      </c>
      <c r="C898" s="19" t="s">
        <v>33</v>
      </c>
      <c r="D898" t="s">
        <v>34</v>
      </c>
      <c r="E898" t="s">
        <v>39</v>
      </c>
    </row>
    <row r="899" spans="1:5" x14ac:dyDescent="0.25">
      <c r="A899" s="17" t="s">
        <v>286</v>
      </c>
      <c r="B899" s="18">
        <v>44879</v>
      </c>
      <c r="C899" s="19" t="s">
        <v>33</v>
      </c>
      <c r="D899" t="s">
        <v>34</v>
      </c>
      <c r="E899" t="s">
        <v>64</v>
      </c>
    </row>
    <row r="900" spans="1:5" x14ac:dyDescent="0.25">
      <c r="A900" s="17" t="s">
        <v>360</v>
      </c>
      <c r="B900" s="18">
        <v>44879</v>
      </c>
      <c r="C900" s="19" t="s">
        <v>33</v>
      </c>
      <c r="D900" t="s">
        <v>37</v>
      </c>
      <c r="E900" t="s">
        <v>151</v>
      </c>
    </row>
    <row r="901" spans="1:5" x14ac:dyDescent="0.25">
      <c r="A901" s="17" t="s">
        <v>235</v>
      </c>
      <c r="B901" s="18">
        <v>44879</v>
      </c>
      <c r="C901" s="19" t="s">
        <v>33</v>
      </c>
      <c r="D901" t="s">
        <v>49</v>
      </c>
      <c r="E901" t="s">
        <v>361</v>
      </c>
    </row>
    <row r="902" spans="1:5" x14ac:dyDescent="0.25">
      <c r="A902" s="17" t="s">
        <v>247</v>
      </c>
      <c r="B902" s="18">
        <v>44879</v>
      </c>
      <c r="C902" s="19" t="s">
        <v>33</v>
      </c>
      <c r="D902" t="s">
        <v>34</v>
      </c>
      <c r="E902" t="s">
        <v>35</v>
      </c>
    </row>
    <row r="903" spans="1:5" x14ac:dyDescent="0.25">
      <c r="A903" s="17" t="s">
        <v>289</v>
      </c>
      <c r="B903" s="18">
        <v>44879</v>
      </c>
      <c r="C903" s="19" t="s">
        <v>33</v>
      </c>
      <c r="D903" t="s">
        <v>67</v>
      </c>
      <c r="E903" t="s">
        <v>68</v>
      </c>
    </row>
    <row r="904" spans="1:5" x14ac:dyDescent="0.25">
      <c r="A904" s="17" t="s">
        <v>261</v>
      </c>
      <c r="B904" s="18">
        <v>44879</v>
      </c>
      <c r="C904" s="19" t="s">
        <v>33</v>
      </c>
      <c r="D904" t="s">
        <v>67</v>
      </c>
      <c r="E904" t="s">
        <v>68</v>
      </c>
    </row>
    <row r="905" spans="1:5" x14ac:dyDescent="0.25">
      <c r="A905" s="17" t="s">
        <v>61</v>
      </c>
      <c r="B905" s="18">
        <v>44879</v>
      </c>
      <c r="C905" s="19" t="s">
        <v>33</v>
      </c>
      <c r="D905" t="s">
        <v>34</v>
      </c>
      <c r="E905" t="s">
        <v>35</v>
      </c>
    </row>
    <row r="906" spans="1:5" x14ac:dyDescent="0.25">
      <c r="A906" s="17" t="s">
        <v>240</v>
      </c>
      <c r="B906" s="18">
        <v>44879</v>
      </c>
      <c r="C906" s="19" t="s">
        <v>33</v>
      </c>
      <c r="D906" t="s">
        <v>34</v>
      </c>
      <c r="E906" t="s">
        <v>70</v>
      </c>
    </row>
    <row r="907" spans="1:5" x14ac:dyDescent="0.25">
      <c r="A907" s="17" t="s">
        <v>283</v>
      </c>
      <c r="B907" s="18">
        <v>44879</v>
      </c>
      <c r="C907" s="19" t="s">
        <v>33</v>
      </c>
      <c r="D907" t="s">
        <v>67</v>
      </c>
      <c r="E907" t="s">
        <v>68</v>
      </c>
    </row>
    <row r="908" spans="1:5" x14ac:dyDescent="0.25">
      <c r="A908" s="17" t="s">
        <v>197</v>
      </c>
      <c r="B908" s="18">
        <v>44879</v>
      </c>
      <c r="C908" s="19" t="s">
        <v>33</v>
      </c>
      <c r="D908" t="s">
        <v>67</v>
      </c>
      <c r="E908" t="s">
        <v>68</v>
      </c>
    </row>
    <row r="909" spans="1:5" x14ac:dyDescent="0.25">
      <c r="A909" s="17" t="s">
        <v>226</v>
      </c>
      <c r="B909" s="18">
        <v>44879</v>
      </c>
      <c r="C909" s="19" t="s">
        <v>33</v>
      </c>
      <c r="D909" t="s">
        <v>34</v>
      </c>
      <c r="E909" t="s">
        <v>35</v>
      </c>
    </row>
    <row r="910" spans="1:5" x14ac:dyDescent="0.25">
      <c r="A910" s="17" t="s">
        <v>279</v>
      </c>
      <c r="B910" s="18">
        <v>44879</v>
      </c>
      <c r="C910" s="19" t="s">
        <v>33</v>
      </c>
      <c r="D910" t="s">
        <v>34</v>
      </c>
      <c r="E910" t="s">
        <v>47</v>
      </c>
    </row>
    <row r="911" spans="1:5" x14ac:dyDescent="0.25">
      <c r="A911" s="17" t="s">
        <v>228</v>
      </c>
      <c r="B911" s="18">
        <v>44879</v>
      </c>
      <c r="C911" s="19" t="s">
        <v>33</v>
      </c>
      <c r="D911" t="s">
        <v>34</v>
      </c>
      <c r="E911" t="s">
        <v>35</v>
      </c>
    </row>
    <row r="912" spans="1:5" x14ac:dyDescent="0.25">
      <c r="A912" s="17" t="s">
        <v>147</v>
      </c>
      <c r="B912" s="18">
        <v>44879</v>
      </c>
      <c r="C912" s="19" t="s">
        <v>33</v>
      </c>
      <c r="D912" t="s">
        <v>49</v>
      </c>
      <c r="E912" t="s">
        <v>50</v>
      </c>
    </row>
    <row r="913" spans="1:5" x14ac:dyDescent="0.25">
      <c r="A913" s="17" t="s">
        <v>264</v>
      </c>
      <c r="B913" s="18">
        <v>44879</v>
      </c>
      <c r="C913" s="19" t="s">
        <v>33</v>
      </c>
      <c r="D913" t="s">
        <v>34</v>
      </c>
      <c r="E913" t="s">
        <v>138</v>
      </c>
    </row>
    <row r="914" spans="1:5" x14ac:dyDescent="0.25">
      <c r="A914" s="17" t="s">
        <v>362</v>
      </c>
      <c r="B914" s="18">
        <v>44879</v>
      </c>
      <c r="C914" s="19" t="s">
        <v>33</v>
      </c>
      <c r="D914" t="s">
        <v>37</v>
      </c>
      <c r="E914" t="s">
        <v>64</v>
      </c>
    </row>
    <row r="915" spans="1:5" x14ac:dyDescent="0.25">
      <c r="A915" s="17" t="s">
        <v>191</v>
      </c>
      <c r="B915" s="18">
        <v>44879</v>
      </c>
      <c r="C915" s="19" t="s">
        <v>33</v>
      </c>
      <c r="D915" t="s">
        <v>34</v>
      </c>
      <c r="E915" t="s">
        <v>35</v>
      </c>
    </row>
    <row r="916" spans="1:5" x14ac:dyDescent="0.25">
      <c r="A916" s="17" t="s">
        <v>244</v>
      </c>
      <c r="B916" s="18">
        <v>44879</v>
      </c>
      <c r="C916" s="19" t="s">
        <v>33</v>
      </c>
      <c r="D916" t="s">
        <v>34</v>
      </c>
      <c r="E916" t="s">
        <v>70</v>
      </c>
    </row>
    <row r="917" spans="1:5" x14ac:dyDescent="0.25">
      <c r="A917" s="17" t="s">
        <v>88</v>
      </c>
      <c r="B917" s="18">
        <v>44879</v>
      </c>
      <c r="C917" s="19" t="s">
        <v>33</v>
      </c>
      <c r="D917" t="s">
        <v>34</v>
      </c>
      <c r="E917" t="s">
        <v>39</v>
      </c>
    </row>
    <row r="918" spans="1:5" x14ac:dyDescent="0.25">
      <c r="A918" s="17" t="s">
        <v>300</v>
      </c>
      <c r="B918" s="18">
        <v>44879</v>
      </c>
      <c r="C918" s="19" t="s">
        <v>33</v>
      </c>
      <c r="D918" t="s">
        <v>34</v>
      </c>
      <c r="E918" t="s">
        <v>35</v>
      </c>
    </row>
    <row r="919" spans="1:5" x14ac:dyDescent="0.25">
      <c r="A919" s="17" t="s">
        <v>114</v>
      </c>
      <c r="B919" s="18">
        <v>44879</v>
      </c>
      <c r="C919" s="19" t="s">
        <v>33</v>
      </c>
      <c r="D919" t="s">
        <v>34</v>
      </c>
      <c r="E919" t="s">
        <v>35</v>
      </c>
    </row>
    <row r="920" spans="1:5" x14ac:dyDescent="0.25">
      <c r="A920" s="17" t="s">
        <v>90</v>
      </c>
      <c r="B920" s="18">
        <v>44879</v>
      </c>
      <c r="C920" s="19" t="s">
        <v>33</v>
      </c>
      <c r="D920" t="s">
        <v>34</v>
      </c>
      <c r="E920" t="s">
        <v>39</v>
      </c>
    </row>
    <row r="921" spans="1:5" x14ac:dyDescent="0.25">
      <c r="A921" s="17" t="s">
        <v>358</v>
      </c>
      <c r="B921" s="18">
        <v>44879</v>
      </c>
      <c r="C921" s="19" t="s">
        <v>33</v>
      </c>
      <c r="D921" t="s">
        <v>34</v>
      </c>
      <c r="E921" t="s">
        <v>35</v>
      </c>
    </row>
    <row r="922" spans="1:5" x14ac:dyDescent="0.25">
      <c r="A922" s="17" t="s">
        <v>209</v>
      </c>
      <c r="B922" s="18">
        <v>44879</v>
      </c>
      <c r="C922" s="19" t="s">
        <v>33</v>
      </c>
      <c r="D922" t="s">
        <v>34</v>
      </c>
      <c r="E922" t="s">
        <v>39</v>
      </c>
    </row>
    <row r="923" spans="1:5" x14ac:dyDescent="0.25">
      <c r="A923" s="17" t="s">
        <v>363</v>
      </c>
      <c r="B923" s="18">
        <v>44879</v>
      </c>
      <c r="C923" s="19" t="s">
        <v>33</v>
      </c>
      <c r="D923" t="s">
        <v>34</v>
      </c>
      <c r="E923" t="s">
        <v>35</v>
      </c>
    </row>
    <row r="924" spans="1:5" x14ac:dyDescent="0.25">
      <c r="A924" s="17" t="s">
        <v>364</v>
      </c>
      <c r="B924" s="18">
        <v>44879</v>
      </c>
      <c r="C924" s="19" t="s">
        <v>33</v>
      </c>
      <c r="D924" t="s">
        <v>34</v>
      </c>
      <c r="E924" t="s">
        <v>39</v>
      </c>
    </row>
    <row r="925" spans="1:5" x14ac:dyDescent="0.25">
      <c r="A925" s="17" t="s">
        <v>365</v>
      </c>
      <c r="B925" s="18">
        <v>44879</v>
      </c>
      <c r="C925" s="19" t="s">
        <v>33</v>
      </c>
      <c r="D925" t="s">
        <v>67</v>
      </c>
      <c r="E925" t="s">
        <v>68</v>
      </c>
    </row>
    <row r="926" spans="1:5" x14ac:dyDescent="0.25">
      <c r="A926" s="17" t="s">
        <v>366</v>
      </c>
      <c r="B926" s="18">
        <v>44879</v>
      </c>
      <c r="C926" s="19" t="s">
        <v>33</v>
      </c>
      <c r="D926" t="s">
        <v>34</v>
      </c>
      <c r="E926" t="s">
        <v>57</v>
      </c>
    </row>
    <row r="927" spans="1:5" x14ac:dyDescent="0.25">
      <c r="A927" s="17" t="s">
        <v>198</v>
      </c>
      <c r="B927" s="18">
        <v>44879</v>
      </c>
      <c r="C927" s="19" t="s">
        <v>33</v>
      </c>
      <c r="D927" t="s">
        <v>67</v>
      </c>
      <c r="E927" t="s">
        <v>68</v>
      </c>
    </row>
    <row r="928" spans="1:5" x14ac:dyDescent="0.25">
      <c r="A928" s="17" t="s">
        <v>101</v>
      </c>
      <c r="B928" s="18">
        <v>44879</v>
      </c>
      <c r="C928" s="19" t="s">
        <v>33</v>
      </c>
      <c r="D928" t="s">
        <v>34</v>
      </c>
      <c r="E928" t="s">
        <v>35</v>
      </c>
    </row>
    <row r="929" spans="1:5" x14ac:dyDescent="0.25">
      <c r="A929" s="17" t="s">
        <v>253</v>
      </c>
      <c r="B929" s="18">
        <v>44879</v>
      </c>
      <c r="C929" s="19" t="s">
        <v>33</v>
      </c>
      <c r="D929" t="s">
        <v>34</v>
      </c>
      <c r="E929" t="s">
        <v>57</v>
      </c>
    </row>
    <row r="930" spans="1:5" x14ac:dyDescent="0.25">
      <c r="A930" s="17" t="s">
        <v>255</v>
      </c>
      <c r="B930" s="18">
        <v>44879</v>
      </c>
      <c r="C930" s="19" t="s">
        <v>33</v>
      </c>
      <c r="D930" t="s">
        <v>34</v>
      </c>
      <c r="E930" t="s">
        <v>57</v>
      </c>
    </row>
    <row r="931" spans="1:5" x14ac:dyDescent="0.25">
      <c r="A931" s="17" t="s">
        <v>190</v>
      </c>
      <c r="B931" s="18">
        <v>44879</v>
      </c>
      <c r="C931" s="19" t="s">
        <v>33</v>
      </c>
      <c r="D931" t="s">
        <v>34</v>
      </c>
      <c r="E931" t="s">
        <v>35</v>
      </c>
    </row>
    <row r="932" spans="1:5" x14ac:dyDescent="0.25">
      <c r="A932" s="17" t="s">
        <v>367</v>
      </c>
      <c r="B932" s="18">
        <v>44879</v>
      </c>
      <c r="C932" s="19" t="s">
        <v>33</v>
      </c>
      <c r="D932" t="s">
        <v>34</v>
      </c>
      <c r="E932" t="s">
        <v>138</v>
      </c>
    </row>
    <row r="933" spans="1:5" x14ac:dyDescent="0.25">
      <c r="A933" s="17" t="s">
        <v>368</v>
      </c>
      <c r="B933" s="18">
        <v>44879</v>
      </c>
      <c r="C933" s="19" t="s">
        <v>33</v>
      </c>
      <c r="D933" t="s">
        <v>37</v>
      </c>
      <c r="E933" t="s">
        <v>189</v>
      </c>
    </row>
    <row r="934" spans="1:5" x14ac:dyDescent="0.25">
      <c r="A934" s="17" t="s">
        <v>113</v>
      </c>
      <c r="B934" s="18">
        <v>44879</v>
      </c>
      <c r="C934" s="19" t="s">
        <v>33</v>
      </c>
      <c r="D934" t="s">
        <v>34</v>
      </c>
      <c r="E934" t="s">
        <v>39</v>
      </c>
    </row>
    <row r="935" spans="1:5" x14ac:dyDescent="0.25">
      <c r="A935" s="17" t="s">
        <v>215</v>
      </c>
      <c r="B935" s="18">
        <v>44879</v>
      </c>
      <c r="C935" s="19" t="s">
        <v>33</v>
      </c>
      <c r="D935" t="s">
        <v>34</v>
      </c>
      <c r="E935" t="s">
        <v>35</v>
      </c>
    </row>
    <row r="936" spans="1:5" x14ac:dyDescent="0.25">
      <c r="A936" s="17" t="s">
        <v>252</v>
      </c>
      <c r="B936" s="18">
        <v>44879</v>
      </c>
      <c r="C936" s="19" t="s">
        <v>33</v>
      </c>
      <c r="D936" t="s">
        <v>34</v>
      </c>
      <c r="E936" t="s">
        <v>70</v>
      </c>
    </row>
    <row r="937" spans="1:5" x14ac:dyDescent="0.25">
      <c r="A937" s="17" t="s">
        <v>207</v>
      </c>
      <c r="B937" s="18">
        <v>44879</v>
      </c>
      <c r="C937" s="19" t="s">
        <v>33</v>
      </c>
      <c r="D937" t="s">
        <v>67</v>
      </c>
      <c r="E937" t="s">
        <v>68</v>
      </c>
    </row>
    <row r="938" spans="1:5" x14ac:dyDescent="0.25">
      <c r="A938" s="17" t="s">
        <v>349</v>
      </c>
      <c r="B938" s="18">
        <v>44879</v>
      </c>
      <c r="C938" s="19" t="s">
        <v>33</v>
      </c>
      <c r="D938" t="s">
        <v>34</v>
      </c>
      <c r="E938" t="s">
        <v>70</v>
      </c>
    </row>
    <row r="939" spans="1:5" x14ac:dyDescent="0.25">
      <c r="A939" s="17" t="s">
        <v>350</v>
      </c>
      <c r="B939" s="18">
        <v>44879</v>
      </c>
      <c r="C939" s="19" t="s">
        <v>33</v>
      </c>
      <c r="D939" t="s">
        <v>34</v>
      </c>
      <c r="E939" t="s">
        <v>70</v>
      </c>
    </row>
    <row r="940" spans="1:5" x14ac:dyDescent="0.25">
      <c r="A940" s="17" t="s">
        <v>194</v>
      </c>
      <c r="B940" s="18">
        <v>44879</v>
      </c>
      <c r="C940" s="19" t="s">
        <v>33</v>
      </c>
      <c r="D940" t="s">
        <v>67</v>
      </c>
      <c r="E940" t="s">
        <v>68</v>
      </c>
    </row>
    <row r="941" spans="1:5" x14ac:dyDescent="0.25">
      <c r="A941" s="17" t="s">
        <v>369</v>
      </c>
      <c r="B941" s="18">
        <v>44879</v>
      </c>
      <c r="C941" s="19" t="s">
        <v>33</v>
      </c>
      <c r="D941" t="s">
        <v>67</v>
      </c>
      <c r="E941" t="s">
        <v>68</v>
      </c>
    </row>
    <row r="942" spans="1:5" x14ac:dyDescent="0.25">
      <c r="A942" s="17" t="s">
        <v>77</v>
      </c>
      <c r="B942" s="18">
        <v>44879</v>
      </c>
      <c r="C942" s="19" t="s">
        <v>33</v>
      </c>
      <c r="D942" t="s">
        <v>67</v>
      </c>
      <c r="E942" t="s">
        <v>68</v>
      </c>
    </row>
    <row r="943" spans="1:5" x14ac:dyDescent="0.25">
      <c r="A943" s="17" t="s">
        <v>352</v>
      </c>
      <c r="B943" s="18">
        <v>44879</v>
      </c>
      <c r="C943" s="19" t="s">
        <v>33</v>
      </c>
      <c r="D943" t="s">
        <v>34</v>
      </c>
      <c r="E943" t="s">
        <v>70</v>
      </c>
    </row>
    <row r="944" spans="1:5" x14ac:dyDescent="0.25">
      <c r="A944" s="17" t="s">
        <v>370</v>
      </c>
      <c r="B944" s="18">
        <v>44879</v>
      </c>
      <c r="C944" s="19" t="s">
        <v>33</v>
      </c>
      <c r="D944" t="s">
        <v>34</v>
      </c>
      <c r="E944" t="s">
        <v>35</v>
      </c>
    </row>
    <row r="945" spans="1:5" x14ac:dyDescent="0.25">
      <c r="A945" s="17" t="s">
        <v>254</v>
      </c>
      <c r="B945" s="18">
        <v>44879</v>
      </c>
      <c r="C945" s="19" t="s">
        <v>33</v>
      </c>
      <c r="D945" t="s">
        <v>67</v>
      </c>
      <c r="E945" t="s">
        <v>68</v>
      </c>
    </row>
    <row r="946" spans="1:5" x14ac:dyDescent="0.25">
      <c r="A946" s="17" t="s">
        <v>78</v>
      </c>
      <c r="B946" s="18">
        <v>44879</v>
      </c>
      <c r="C946" s="19" t="s">
        <v>33</v>
      </c>
      <c r="D946" t="s">
        <v>67</v>
      </c>
      <c r="E946" t="s">
        <v>68</v>
      </c>
    </row>
    <row r="947" spans="1:5" x14ac:dyDescent="0.25">
      <c r="A947" s="17" t="s">
        <v>250</v>
      </c>
      <c r="B947" s="18">
        <v>44879</v>
      </c>
      <c r="C947" s="19" t="s">
        <v>33</v>
      </c>
      <c r="D947" t="s">
        <v>67</v>
      </c>
      <c r="E947" t="s">
        <v>68</v>
      </c>
    </row>
    <row r="948" spans="1:5" x14ac:dyDescent="0.25">
      <c r="A948" s="17" t="s">
        <v>371</v>
      </c>
      <c r="B948" s="18">
        <v>44879</v>
      </c>
      <c r="C948" s="19" t="s">
        <v>33</v>
      </c>
      <c r="D948" t="s">
        <v>34</v>
      </c>
      <c r="E948" t="s">
        <v>35</v>
      </c>
    </row>
    <row r="949" spans="1:5" x14ac:dyDescent="0.25">
      <c r="A949" s="17" t="s">
        <v>348</v>
      </c>
      <c r="B949" s="18">
        <v>44879</v>
      </c>
      <c r="C949" s="19" t="s">
        <v>33</v>
      </c>
      <c r="D949" t="s">
        <v>34</v>
      </c>
      <c r="E949" t="s">
        <v>70</v>
      </c>
    </row>
    <row r="950" spans="1:5" x14ac:dyDescent="0.25">
      <c r="A950" s="17" t="s">
        <v>256</v>
      </c>
      <c r="B950" s="18">
        <v>44879</v>
      </c>
      <c r="C950" s="19" t="s">
        <v>33</v>
      </c>
      <c r="D950" t="s">
        <v>67</v>
      </c>
      <c r="E950" t="s">
        <v>68</v>
      </c>
    </row>
    <row r="951" spans="1:5" x14ac:dyDescent="0.25">
      <c r="A951" s="17" t="s">
        <v>129</v>
      </c>
      <c r="B951" s="18">
        <v>44879</v>
      </c>
      <c r="C951" s="19" t="s">
        <v>33</v>
      </c>
      <c r="D951" t="s">
        <v>34</v>
      </c>
      <c r="E951" t="s">
        <v>39</v>
      </c>
    </row>
    <row r="952" spans="1:5" x14ac:dyDescent="0.25">
      <c r="A952" s="17" t="s">
        <v>294</v>
      </c>
      <c r="B952" s="18">
        <v>44879</v>
      </c>
      <c r="C952" s="19" t="s">
        <v>33</v>
      </c>
      <c r="D952" t="s">
        <v>34</v>
      </c>
      <c r="E952" t="s">
        <v>35</v>
      </c>
    </row>
    <row r="953" spans="1:5" x14ac:dyDescent="0.25">
      <c r="A953" s="17" t="s">
        <v>55</v>
      </c>
      <c r="B953" s="18">
        <v>44879</v>
      </c>
      <c r="C953" s="19" t="s">
        <v>33</v>
      </c>
      <c r="D953" t="s">
        <v>34</v>
      </c>
      <c r="E953" t="s">
        <v>35</v>
      </c>
    </row>
    <row r="954" spans="1:5" x14ac:dyDescent="0.25">
      <c r="A954" s="17" t="s">
        <v>236</v>
      </c>
      <c r="B954" s="18">
        <v>44879</v>
      </c>
      <c r="C954" s="19" t="s">
        <v>33</v>
      </c>
      <c r="D954" t="s">
        <v>67</v>
      </c>
      <c r="E954" t="s">
        <v>68</v>
      </c>
    </row>
    <row r="955" spans="1:5" x14ac:dyDescent="0.25">
      <c r="A955" s="17" t="s">
        <v>51</v>
      </c>
      <c r="B955" s="18">
        <v>44879</v>
      </c>
      <c r="C955" s="19" t="s">
        <v>33</v>
      </c>
      <c r="D955" t="s">
        <v>34</v>
      </c>
      <c r="E955" t="s">
        <v>35</v>
      </c>
    </row>
    <row r="956" spans="1:5" x14ac:dyDescent="0.25">
      <c r="A956" s="17" t="s">
        <v>230</v>
      </c>
      <c r="B956" s="18">
        <v>44879</v>
      </c>
      <c r="C956" s="19" t="s">
        <v>33</v>
      </c>
      <c r="D956" t="s">
        <v>34</v>
      </c>
      <c r="E956" t="s">
        <v>35</v>
      </c>
    </row>
    <row r="957" spans="1:5" x14ac:dyDescent="0.25">
      <c r="A957" s="17" t="s">
        <v>372</v>
      </c>
      <c r="B957" s="18">
        <v>44879</v>
      </c>
      <c r="C957" s="19" t="s">
        <v>33</v>
      </c>
      <c r="D957" t="s">
        <v>37</v>
      </c>
      <c r="E957" t="s">
        <v>189</v>
      </c>
    </row>
    <row r="958" spans="1:5" x14ac:dyDescent="0.25">
      <c r="A958" s="17" t="s">
        <v>206</v>
      </c>
      <c r="B958" s="18">
        <v>44879</v>
      </c>
      <c r="C958" s="19" t="s">
        <v>33</v>
      </c>
      <c r="D958" t="s">
        <v>34</v>
      </c>
      <c r="E958" t="s">
        <v>35</v>
      </c>
    </row>
    <row r="959" spans="1:5" x14ac:dyDescent="0.25">
      <c r="A959" s="17" t="s">
        <v>241</v>
      </c>
      <c r="B959" s="18">
        <v>44879</v>
      </c>
      <c r="C959" s="19" t="s">
        <v>33</v>
      </c>
      <c r="D959" t="s">
        <v>34</v>
      </c>
      <c r="E959" t="s">
        <v>70</v>
      </c>
    </row>
    <row r="960" spans="1:5" x14ac:dyDescent="0.25">
      <c r="A960" s="17" t="s">
        <v>219</v>
      </c>
      <c r="B960" s="18">
        <v>44879</v>
      </c>
      <c r="C960" s="19" t="s">
        <v>33</v>
      </c>
      <c r="D960" t="s">
        <v>34</v>
      </c>
      <c r="E960" t="s">
        <v>103</v>
      </c>
    </row>
    <row r="961" spans="1:5" x14ac:dyDescent="0.25">
      <c r="A961" s="17" t="s">
        <v>146</v>
      </c>
      <c r="B961" s="18">
        <v>44879</v>
      </c>
      <c r="C961" s="19" t="s">
        <v>33</v>
      </c>
      <c r="D961" t="s">
        <v>49</v>
      </c>
      <c r="E961" t="s">
        <v>50</v>
      </c>
    </row>
    <row r="962" spans="1:5" x14ac:dyDescent="0.25">
      <c r="A962" s="17" t="s">
        <v>234</v>
      </c>
      <c r="B962" s="18">
        <v>44879</v>
      </c>
      <c r="C962" s="19" t="s">
        <v>33</v>
      </c>
      <c r="D962" t="s">
        <v>34</v>
      </c>
      <c r="E962" t="s">
        <v>35</v>
      </c>
    </row>
    <row r="963" spans="1:5" x14ac:dyDescent="0.25">
      <c r="A963" s="17" t="s">
        <v>322</v>
      </c>
      <c r="B963" s="18">
        <v>44879</v>
      </c>
      <c r="C963" s="19" t="s">
        <v>33</v>
      </c>
      <c r="D963" t="s">
        <v>34</v>
      </c>
      <c r="E963" t="s">
        <v>35</v>
      </c>
    </row>
    <row r="964" spans="1:5" x14ac:dyDescent="0.25">
      <c r="A964" s="17" t="s">
        <v>148</v>
      </c>
      <c r="B964" s="18">
        <v>44879</v>
      </c>
      <c r="C964" s="19" t="s">
        <v>33</v>
      </c>
      <c r="D964" t="s">
        <v>67</v>
      </c>
      <c r="E964" t="s">
        <v>68</v>
      </c>
    </row>
    <row r="965" spans="1:5" x14ac:dyDescent="0.25">
      <c r="A965" s="17" t="s">
        <v>323</v>
      </c>
      <c r="B965" s="18">
        <v>44879</v>
      </c>
      <c r="C965" s="19" t="s">
        <v>33</v>
      </c>
      <c r="D965" t="s">
        <v>34</v>
      </c>
      <c r="E965" t="s">
        <v>35</v>
      </c>
    </row>
    <row r="966" spans="1:5" x14ac:dyDescent="0.25">
      <c r="A966" s="17" t="s">
        <v>305</v>
      </c>
      <c r="B966" s="18">
        <v>44879</v>
      </c>
      <c r="C966" s="19" t="s">
        <v>33</v>
      </c>
      <c r="D966" t="s">
        <v>34</v>
      </c>
      <c r="E966" t="s">
        <v>138</v>
      </c>
    </row>
    <row r="967" spans="1:5" x14ac:dyDescent="0.25">
      <c r="A967" s="17" t="s">
        <v>373</v>
      </c>
      <c r="B967" s="18">
        <v>44879</v>
      </c>
      <c r="C967" s="19" t="s">
        <v>33</v>
      </c>
      <c r="D967" t="s">
        <v>34</v>
      </c>
      <c r="E967" t="s">
        <v>138</v>
      </c>
    </row>
    <row r="968" spans="1:5" x14ac:dyDescent="0.25">
      <c r="A968" s="17" t="s">
        <v>374</v>
      </c>
      <c r="B968" s="18">
        <v>44879</v>
      </c>
      <c r="C968" s="19" t="s">
        <v>33</v>
      </c>
      <c r="D968" t="s">
        <v>34</v>
      </c>
      <c r="E968" t="s">
        <v>138</v>
      </c>
    </row>
    <row r="969" spans="1:5" x14ac:dyDescent="0.25">
      <c r="A969" s="17" t="s">
        <v>249</v>
      </c>
      <c r="B969" s="18">
        <v>44879</v>
      </c>
      <c r="C969" s="19" t="s">
        <v>33</v>
      </c>
      <c r="D969" t="s">
        <v>34</v>
      </c>
      <c r="E969" t="s">
        <v>35</v>
      </c>
    </row>
    <row r="970" spans="1:5" x14ac:dyDescent="0.25">
      <c r="A970" s="17" t="s">
        <v>222</v>
      </c>
      <c r="B970" s="18">
        <v>44879</v>
      </c>
      <c r="C970" s="19" t="s">
        <v>33</v>
      </c>
      <c r="D970" t="s">
        <v>34</v>
      </c>
      <c r="E970" t="s">
        <v>70</v>
      </c>
    </row>
    <row r="971" spans="1:5" x14ac:dyDescent="0.25">
      <c r="A971" s="17" t="s">
        <v>175</v>
      </c>
      <c r="B971" s="18">
        <v>44879</v>
      </c>
      <c r="C971" s="19" t="s">
        <v>33</v>
      </c>
      <c r="D971" t="s">
        <v>34</v>
      </c>
      <c r="E971" t="s">
        <v>39</v>
      </c>
    </row>
    <row r="972" spans="1:5" x14ac:dyDescent="0.25">
      <c r="A972" s="17" t="s">
        <v>375</v>
      </c>
      <c r="B972" s="18">
        <v>44879</v>
      </c>
      <c r="C972" s="19" t="s">
        <v>33</v>
      </c>
      <c r="D972" t="s">
        <v>34</v>
      </c>
      <c r="E972" t="s">
        <v>35</v>
      </c>
    </row>
    <row r="973" spans="1:5" x14ac:dyDescent="0.25">
      <c r="A973" s="17" t="s">
        <v>313</v>
      </c>
      <c r="B973" s="18">
        <v>44880</v>
      </c>
      <c r="C973" s="19" t="s">
        <v>33</v>
      </c>
      <c r="D973" t="s">
        <v>34</v>
      </c>
      <c r="E973" t="s">
        <v>151</v>
      </c>
    </row>
    <row r="974" spans="1:5" x14ac:dyDescent="0.25">
      <c r="A974" s="17" t="s">
        <v>246</v>
      </c>
      <c r="B974" s="18">
        <v>44880</v>
      </c>
      <c r="C974" s="19" t="s">
        <v>33</v>
      </c>
      <c r="D974" t="s">
        <v>37</v>
      </c>
      <c r="E974" t="s">
        <v>64</v>
      </c>
    </row>
    <row r="975" spans="1:5" x14ac:dyDescent="0.25">
      <c r="A975" s="17" t="s">
        <v>360</v>
      </c>
      <c r="B975" s="18">
        <v>44880</v>
      </c>
      <c r="C975" s="19" t="s">
        <v>33</v>
      </c>
      <c r="D975" t="s">
        <v>37</v>
      </c>
      <c r="E975" t="s">
        <v>151</v>
      </c>
    </row>
    <row r="976" spans="1:5" x14ac:dyDescent="0.25">
      <c r="A976" s="17" t="s">
        <v>42</v>
      </c>
      <c r="B976" s="18">
        <v>44880</v>
      </c>
      <c r="C976" s="19" t="s">
        <v>33</v>
      </c>
      <c r="D976" t="s">
        <v>37</v>
      </c>
      <c r="E976" t="s">
        <v>35</v>
      </c>
    </row>
    <row r="977" spans="1:5" x14ac:dyDescent="0.25">
      <c r="A977" s="17" t="s">
        <v>40</v>
      </c>
      <c r="B977" s="18">
        <v>44880</v>
      </c>
      <c r="C977" s="19" t="s">
        <v>33</v>
      </c>
      <c r="D977" t="s">
        <v>37</v>
      </c>
      <c r="E977" t="s">
        <v>35</v>
      </c>
    </row>
    <row r="978" spans="1:5" x14ac:dyDescent="0.25">
      <c r="A978" s="17" t="s">
        <v>335</v>
      </c>
      <c r="B978" s="18">
        <v>44880</v>
      </c>
      <c r="C978" s="19" t="s">
        <v>33</v>
      </c>
      <c r="D978" t="s">
        <v>37</v>
      </c>
      <c r="E978" t="s">
        <v>64</v>
      </c>
    </row>
    <row r="979" spans="1:5" x14ac:dyDescent="0.25">
      <c r="A979" s="17" t="s">
        <v>312</v>
      </c>
      <c r="B979" s="18">
        <v>44880</v>
      </c>
      <c r="C979" s="19" t="s">
        <v>33</v>
      </c>
      <c r="D979" t="s">
        <v>34</v>
      </c>
      <c r="E979" t="s">
        <v>47</v>
      </c>
    </row>
    <row r="980" spans="1:5" x14ac:dyDescent="0.25">
      <c r="A980" s="17" t="s">
        <v>38</v>
      </c>
      <c r="B980" s="18">
        <v>44880</v>
      </c>
      <c r="C980" s="19" t="s">
        <v>33</v>
      </c>
      <c r="D980" t="s">
        <v>34</v>
      </c>
      <c r="E980" t="s">
        <v>39</v>
      </c>
    </row>
    <row r="981" spans="1:5" x14ac:dyDescent="0.25">
      <c r="A981" s="17" t="s">
        <v>268</v>
      </c>
      <c r="B981" s="18">
        <v>44880</v>
      </c>
      <c r="C981" s="19" t="s">
        <v>33</v>
      </c>
      <c r="D981" t="s">
        <v>37</v>
      </c>
      <c r="E981" t="s">
        <v>35</v>
      </c>
    </row>
    <row r="982" spans="1:5" x14ac:dyDescent="0.25">
      <c r="A982" s="17" t="s">
        <v>287</v>
      </c>
      <c r="B982" s="18">
        <v>44880</v>
      </c>
      <c r="C982" s="19" t="s">
        <v>33</v>
      </c>
      <c r="D982" t="s">
        <v>37</v>
      </c>
      <c r="E982" t="s">
        <v>35</v>
      </c>
    </row>
    <row r="983" spans="1:5" x14ac:dyDescent="0.25">
      <c r="A983" s="17" t="s">
        <v>333</v>
      </c>
      <c r="B983" s="18">
        <v>44880</v>
      </c>
      <c r="C983" s="19" t="s">
        <v>33</v>
      </c>
      <c r="D983" t="s">
        <v>37</v>
      </c>
      <c r="E983" t="s">
        <v>64</v>
      </c>
    </row>
    <row r="984" spans="1:5" x14ac:dyDescent="0.25">
      <c r="A984" s="17" t="s">
        <v>239</v>
      </c>
      <c r="B984" s="18">
        <v>44880</v>
      </c>
      <c r="C984" s="19" t="s">
        <v>33</v>
      </c>
      <c r="D984" t="s">
        <v>67</v>
      </c>
      <c r="E984" t="s">
        <v>68</v>
      </c>
    </row>
    <row r="985" spans="1:5" x14ac:dyDescent="0.25">
      <c r="A985" s="17" t="s">
        <v>48</v>
      </c>
      <c r="B985" s="18">
        <v>44880</v>
      </c>
      <c r="C985" s="19" t="s">
        <v>33</v>
      </c>
      <c r="D985" t="s">
        <v>49</v>
      </c>
      <c r="E985" t="s">
        <v>50</v>
      </c>
    </row>
    <row r="986" spans="1:5" x14ac:dyDescent="0.25">
      <c r="A986" s="17" t="s">
        <v>223</v>
      </c>
      <c r="B986" s="18">
        <v>44880</v>
      </c>
      <c r="C986" s="19" t="s">
        <v>33</v>
      </c>
      <c r="D986" t="s">
        <v>34</v>
      </c>
      <c r="E986" t="s">
        <v>39</v>
      </c>
    </row>
    <row r="987" spans="1:5" x14ac:dyDescent="0.25">
      <c r="A987" s="17" t="s">
        <v>88</v>
      </c>
      <c r="B987" s="18">
        <v>44880</v>
      </c>
      <c r="C987" s="19" t="s">
        <v>33</v>
      </c>
      <c r="D987" t="s">
        <v>34</v>
      </c>
      <c r="E987" t="s">
        <v>39</v>
      </c>
    </row>
    <row r="988" spans="1:5" x14ac:dyDescent="0.25">
      <c r="A988" s="17" t="s">
        <v>271</v>
      </c>
      <c r="B988" s="18">
        <v>44880</v>
      </c>
      <c r="C988" s="19" t="s">
        <v>33</v>
      </c>
      <c r="D988" t="s">
        <v>34</v>
      </c>
      <c r="E988" t="s">
        <v>47</v>
      </c>
    </row>
    <row r="989" spans="1:5" x14ac:dyDescent="0.25">
      <c r="A989" s="17" t="s">
        <v>91</v>
      </c>
      <c r="B989" s="18">
        <v>44880</v>
      </c>
      <c r="C989" s="19" t="s">
        <v>33</v>
      </c>
      <c r="D989" t="s">
        <v>34</v>
      </c>
      <c r="E989" t="s">
        <v>39</v>
      </c>
    </row>
    <row r="990" spans="1:5" x14ac:dyDescent="0.25">
      <c r="A990" s="17" t="s">
        <v>319</v>
      </c>
      <c r="B990" s="18">
        <v>44880</v>
      </c>
      <c r="C990" s="19" t="s">
        <v>33</v>
      </c>
      <c r="D990" t="s">
        <v>34</v>
      </c>
      <c r="E990" t="s">
        <v>35</v>
      </c>
    </row>
    <row r="991" spans="1:5" x14ac:dyDescent="0.25">
      <c r="A991" s="17" t="s">
        <v>376</v>
      </c>
      <c r="B991" s="18">
        <v>44880</v>
      </c>
      <c r="C991" s="19" t="s">
        <v>33</v>
      </c>
      <c r="D991" t="s">
        <v>34</v>
      </c>
      <c r="E991" t="s">
        <v>35</v>
      </c>
    </row>
    <row r="992" spans="1:5" x14ac:dyDescent="0.25">
      <c r="A992" s="17" t="s">
        <v>377</v>
      </c>
      <c r="B992" s="18">
        <v>44880</v>
      </c>
      <c r="C992" s="19" t="s">
        <v>33</v>
      </c>
      <c r="D992" t="s">
        <v>34</v>
      </c>
      <c r="E992" t="s">
        <v>35</v>
      </c>
    </row>
    <row r="993" spans="1:5" x14ac:dyDescent="0.25">
      <c r="A993" s="17" t="s">
        <v>371</v>
      </c>
      <c r="B993" s="18">
        <v>44880</v>
      </c>
      <c r="C993" s="19" t="s">
        <v>33</v>
      </c>
      <c r="D993" t="s">
        <v>34</v>
      </c>
      <c r="E993" t="s">
        <v>35</v>
      </c>
    </row>
    <row r="994" spans="1:5" x14ac:dyDescent="0.25">
      <c r="A994" s="17" t="s">
        <v>32</v>
      </c>
      <c r="B994" s="18">
        <v>44880</v>
      </c>
      <c r="C994" s="19" t="s">
        <v>33</v>
      </c>
      <c r="D994" t="s">
        <v>34</v>
      </c>
      <c r="E994" t="s">
        <v>35</v>
      </c>
    </row>
    <row r="995" spans="1:5" x14ac:dyDescent="0.25">
      <c r="A995" s="17" t="s">
        <v>341</v>
      </c>
      <c r="B995" s="18">
        <v>44880</v>
      </c>
      <c r="C995" s="19" t="s">
        <v>33</v>
      </c>
      <c r="D995" t="s">
        <v>34</v>
      </c>
      <c r="E995" t="s">
        <v>151</v>
      </c>
    </row>
    <row r="996" spans="1:5" x14ac:dyDescent="0.25">
      <c r="A996" s="17" t="s">
        <v>66</v>
      </c>
      <c r="B996" s="18">
        <v>44880</v>
      </c>
      <c r="C996" s="19" t="s">
        <v>33</v>
      </c>
      <c r="D996" t="s">
        <v>67</v>
      </c>
      <c r="E996" t="s">
        <v>68</v>
      </c>
    </row>
    <row r="997" spans="1:5" x14ac:dyDescent="0.25">
      <c r="A997" s="17" t="s">
        <v>378</v>
      </c>
      <c r="B997" s="18">
        <v>44880</v>
      </c>
      <c r="C997" s="19" t="s">
        <v>33</v>
      </c>
      <c r="D997" t="s">
        <v>34</v>
      </c>
      <c r="E997" t="s">
        <v>35</v>
      </c>
    </row>
    <row r="998" spans="1:5" x14ac:dyDescent="0.25">
      <c r="A998" s="17" t="s">
        <v>86</v>
      </c>
      <c r="B998" s="18">
        <v>44880</v>
      </c>
      <c r="C998" s="19" t="s">
        <v>33</v>
      </c>
      <c r="D998" t="s">
        <v>67</v>
      </c>
      <c r="E998" t="s">
        <v>68</v>
      </c>
    </row>
    <row r="999" spans="1:5" x14ac:dyDescent="0.25">
      <c r="A999" s="17" t="s">
        <v>139</v>
      </c>
      <c r="B999" s="18">
        <v>44880</v>
      </c>
      <c r="C999" s="19" t="s">
        <v>33</v>
      </c>
      <c r="D999" t="s">
        <v>67</v>
      </c>
      <c r="E999" t="s">
        <v>68</v>
      </c>
    </row>
    <row r="1000" spans="1:5" x14ac:dyDescent="0.25">
      <c r="A1000" s="17" t="s">
        <v>379</v>
      </c>
      <c r="B1000" s="18">
        <v>44880</v>
      </c>
      <c r="C1000" s="19" t="s">
        <v>33</v>
      </c>
      <c r="D1000" t="s">
        <v>34</v>
      </c>
      <c r="E1000" t="s">
        <v>39</v>
      </c>
    </row>
    <row r="1001" spans="1:5" x14ac:dyDescent="0.25">
      <c r="A1001" s="17" t="s">
        <v>194</v>
      </c>
      <c r="B1001" s="18">
        <v>44880</v>
      </c>
      <c r="C1001" s="19" t="s">
        <v>33</v>
      </c>
      <c r="D1001" t="s">
        <v>67</v>
      </c>
      <c r="E1001" t="s">
        <v>68</v>
      </c>
    </row>
    <row r="1002" spans="1:5" x14ac:dyDescent="0.25">
      <c r="A1002" s="17" t="s">
        <v>363</v>
      </c>
      <c r="B1002" s="18">
        <v>44880</v>
      </c>
      <c r="C1002" s="19" t="s">
        <v>33</v>
      </c>
      <c r="D1002" t="s">
        <v>34</v>
      </c>
      <c r="E1002" t="s">
        <v>35</v>
      </c>
    </row>
    <row r="1003" spans="1:5" x14ac:dyDescent="0.25">
      <c r="A1003" s="17" t="s">
        <v>97</v>
      </c>
      <c r="B1003" s="18">
        <v>44880</v>
      </c>
      <c r="C1003" s="19" t="s">
        <v>33</v>
      </c>
      <c r="D1003" t="s">
        <v>67</v>
      </c>
      <c r="E1003" t="s">
        <v>68</v>
      </c>
    </row>
    <row r="1004" spans="1:5" x14ac:dyDescent="0.25">
      <c r="A1004" s="17" t="s">
        <v>73</v>
      </c>
      <c r="B1004" s="18">
        <v>44880</v>
      </c>
      <c r="C1004" s="19" t="s">
        <v>33</v>
      </c>
      <c r="D1004" t="s">
        <v>34</v>
      </c>
      <c r="E1004" t="s">
        <v>35</v>
      </c>
    </row>
    <row r="1005" spans="1:5" x14ac:dyDescent="0.25">
      <c r="A1005" s="17" t="s">
        <v>197</v>
      </c>
      <c r="B1005" s="18">
        <v>44880</v>
      </c>
      <c r="C1005" s="19" t="s">
        <v>33</v>
      </c>
      <c r="D1005" t="s">
        <v>67</v>
      </c>
      <c r="E1005" t="s">
        <v>68</v>
      </c>
    </row>
    <row r="1006" spans="1:5" x14ac:dyDescent="0.25">
      <c r="A1006" s="17" t="s">
        <v>127</v>
      </c>
      <c r="B1006" s="18">
        <v>44880</v>
      </c>
      <c r="C1006" s="19" t="s">
        <v>33</v>
      </c>
      <c r="D1006" t="s">
        <v>34</v>
      </c>
      <c r="E1006" t="s">
        <v>35</v>
      </c>
    </row>
    <row r="1007" spans="1:5" x14ac:dyDescent="0.25">
      <c r="A1007" s="17" t="s">
        <v>85</v>
      </c>
      <c r="B1007" s="18">
        <v>44880</v>
      </c>
      <c r="C1007" s="19" t="s">
        <v>33</v>
      </c>
      <c r="D1007" t="s">
        <v>34</v>
      </c>
      <c r="E1007" t="s">
        <v>70</v>
      </c>
    </row>
    <row r="1008" spans="1:5" x14ac:dyDescent="0.25">
      <c r="A1008" s="17" t="s">
        <v>140</v>
      </c>
      <c r="B1008" s="18">
        <v>44880</v>
      </c>
      <c r="C1008" s="19" t="s">
        <v>33</v>
      </c>
      <c r="D1008" t="s">
        <v>67</v>
      </c>
      <c r="E1008" t="s">
        <v>68</v>
      </c>
    </row>
    <row r="1009" spans="1:5" x14ac:dyDescent="0.25">
      <c r="A1009" s="17" t="s">
        <v>218</v>
      </c>
      <c r="B1009" s="18">
        <v>44880</v>
      </c>
      <c r="C1009" s="19" t="s">
        <v>33</v>
      </c>
      <c r="D1009" t="s">
        <v>34</v>
      </c>
      <c r="E1009" t="s">
        <v>103</v>
      </c>
    </row>
    <row r="1010" spans="1:5" x14ac:dyDescent="0.25">
      <c r="A1010" s="17" t="s">
        <v>207</v>
      </c>
      <c r="B1010" s="18">
        <v>44880</v>
      </c>
      <c r="C1010" s="19" t="s">
        <v>33</v>
      </c>
      <c r="D1010" t="s">
        <v>67</v>
      </c>
      <c r="E1010" t="s">
        <v>68</v>
      </c>
    </row>
    <row r="1011" spans="1:5" x14ac:dyDescent="0.25">
      <c r="A1011" s="17" t="s">
        <v>326</v>
      </c>
      <c r="B1011" s="18">
        <v>44880</v>
      </c>
      <c r="C1011" s="19" t="s">
        <v>33</v>
      </c>
      <c r="D1011" t="s">
        <v>37</v>
      </c>
      <c r="E1011" t="s">
        <v>189</v>
      </c>
    </row>
    <row r="1012" spans="1:5" x14ac:dyDescent="0.25">
      <c r="A1012" s="17" t="s">
        <v>75</v>
      </c>
      <c r="B1012" s="18">
        <v>44880</v>
      </c>
      <c r="C1012" s="19" t="s">
        <v>33</v>
      </c>
      <c r="D1012" t="s">
        <v>67</v>
      </c>
      <c r="E1012" t="s">
        <v>68</v>
      </c>
    </row>
    <row r="1013" spans="1:5" x14ac:dyDescent="0.25">
      <c r="A1013" s="17" t="s">
        <v>380</v>
      </c>
      <c r="B1013" s="18">
        <v>44880</v>
      </c>
      <c r="C1013" s="19" t="s">
        <v>33</v>
      </c>
      <c r="D1013" t="s">
        <v>34</v>
      </c>
      <c r="E1013" t="s">
        <v>35</v>
      </c>
    </row>
    <row r="1014" spans="1:5" x14ac:dyDescent="0.25">
      <c r="A1014" s="17" t="s">
        <v>247</v>
      </c>
      <c r="B1014" s="18">
        <v>44880</v>
      </c>
      <c r="C1014" s="19" t="s">
        <v>33</v>
      </c>
      <c r="D1014" t="s">
        <v>34</v>
      </c>
      <c r="E1014" t="s">
        <v>35</v>
      </c>
    </row>
    <row r="1015" spans="1:5" x14ac:dyDescent="0.25">
      <c r="A1015" s="17" t="s">
        <v>154</v>
      </c>
      <c r="B1015" s="18">
        <v>44880</v>
      </c>
      <c r="C1015" s="19" t="s">
        <v>33</v>
      </c>
      <c r="D1015" t="s">
        <v>37</v>
      </c>
      <c r="E1015" t="s">
        <v>57</v>
      </c>
    </row>
    <row r="1016" spans="1:5" x14ac:dyDescent="0.25">
      <c r="A1016" s="17" t="s">
        <v>328</v>
      </c>
      <c r="B1016" s="18">
        <v>44880</v>
      </c>
      <c r="C1016" s="19" t="s">
        <v>33</v>
      </c>
      <c r="D1016" t="s">
        <v>34</v>
      </c>
      <c r="E1016" t="s">
        <v>151</v>
      </c>
    </row>
    <row r="1017" spans="1:5" x14ac:dyDescent="0.25">
      <c r="A1017" s="17" t="s">
        <v>327</v>
      </c>
      <c r="B1017" s="18">
        <v>44880</v>
      </c>
      <c r="C1017" s="19" t="s">
        <v>33</v>
      </c>
      <c r="D1017" t="s">
        <v>34</v>
      </c>
      <c r="E1017" t="s">
        <v>151</v>
      </c>
    </row>
    <row r="1018" spans="1:5" x14ac:dyDescent="0.25">
      <c r="A1018" s="17" t="s">
        <v>71</v>
      </c>
      <c r="B1018" s="18">
        <v>44880</v>
      </c>
      <c r="C1018" s="19" t="s">
        <v>33</v>
      </c>
      <c r="D1018" t="s">
        <v>67</v>
      </c>
      <c r="E1018" t="s">
        <v>68</v>
      </c>
    </row>
    <row r="1019" spans="1:5" x14ac:dyDescent="0.25">
      <c r="A1019" s="17" t="s">
        <v>195</v>
      </c>
      <c r="B1019" s="18">
        <v>44880</v>
      </c>
      <c r="C1019" s="19" t="s">
        <v>33</v>
      </c>
      <c r="D1019" t="s">
        <v>67</v>
      </c>
      <c r="E1019" t="s">
        <v>68</v>
      </c>
    </row>
    <row r="1020" spans="1:5" x14ac:dyDescent="0.25">
      <c r="A1020" s="17" t="s">
        <v>220</v>
      </c>
      <c r="B1020" s="18">
        <v>44880</v>
      </c>
      <c r="C1020" s="19" t="s">
        <v>33</v>
      </c>
      <c r="D1020" t="s">
        <v>34</v>
      </c>
      <c r="E1020" t="s">
        <v>151</v>
      </c>
    </row>
    <row r="1021" spans="1:5" x14ac:dyDescent="0.25">
      <c r="A1021" s="17" t="s">
        <v>338</v>
      </c>
      <c r="B1021" s="18">
        <v>44880</v>
      </c>
      <c r="C1021" s="19" t="s">
        <v>33</v>
      </c>
      <c r="D1021" t="s">
        <v>34</v>
      </c>
      <c r="E1021" t="s">
        <v>35</v>
      </c>
    </row>
    <row r="1022" spans="1:5" x14ac:dyDescent="0.25">
      <c r="A1022" s="17" t="s">
        <v>170</v>
      </c>
      <c r="B1022" s="18">
        <v>44880</v>
      </c>
      <c r="C1022" s="19" t="s">
        <v>33</v>
      </c>
      <c r="D1022" t="s">
        <v>34</v>
      </c>
      <c r="E1022" t="s">
        <v>151</v>
      </c>
    </row>
    <row r="1023" spans="1:5" x14ac:dyDescent="0.25">
      <c r="A1023" s="17" t="s">
        <v>381</v>
      </c>
      <c r="B1023" s="18">
        <v>44880</v>
      </c>
      <c r="C1023" s="19" t="s">
        <v>33</v>
      </c>
      <c r="D1023" t="s">
        <v>37</v>
      </c>
      <c r="E1023" t="s">
        <v>189</v>
      </c>
    </row>
    <row r="1024" spans="1:5" x14ac:dyDescent="0.25">
      <c r="A1024" s="17" t="s">
        <v>295</v>
      </c>
      <c r="B1024" s="18">
        <v>44880</v>
      </c>
      <c r="C1024" s="19" t="s">
        <v>33</v>
      </c>
      <c r="D1024" t="s">
        <v>34</v>
      </c>
      <c r="E1024" t="s">
        <v>35</v>
      </c>
    </row>
    <row r="1025" spans="1:5" x14ac:dyDescent="0.25">
      <c r="A1025" s="17" t="s">
        <v>282</v>
      </c>
      <c r="B1025" s="18">
        <v>44880</v>
      </c>
      <c r="C1025" s="19" t="s">
        <v>33</v>
      </c>
      <c r="D1025" t="s">
        <v>49</v>
      </c>
      <c r="E1025" t="s">
        <v>361</v>
      </c>
    </row>
    <row r="1026" spans="1:5" x14ac:dyDescent="0.25">
      <c r="A1026" s="17" t="s">
        <v>145</v>
      </c>
      <c r="B1026" s="18">
        <v>44880</v>
      </c>
      <c r="C1026" s="19" t="s">
        <v>33</v>
      </c>
      <c r="D1026" t="s">
        <v>34</v>
      </c>
      <c r="E1026" t="s">
        <v>35</v>
      </c>
    </row>
    <row r="1027" spans="1:5" x14ac:dyDescent="0.25">
      <c r="A1027" s="17" t="s">
        <v>346</v>
      </c>
      <c r="B1027" s="18">
        <v>44880</v>
      </c>
      <c r="C1027" s="19" t="s">
        <v>33</v>
      </c>
      <c r="D1027" t="s">
        <v>34</v>
      </c>
      <c r="E1027" t="s">
        <v>47</v>
      </c>
    </row>
    <row r="1028" spans="1:5" x14ac:dyDescent="0.25">
      <c r="A1028" s="17" t="s">
        <v>80</v>
      </c>
      <c r="B1028" s="18">
        <v>44880</v>
      </c>
      <c r="C1028" s="19" t="s">
        <v>33</v>
      </c>
      <c r="D1028" t="s">
        <v>67</v>
      </c>
      <c r="E1028" t="s">
        <v>68</v>
      </c>
    </row>
    <row r="1029" spans="1:5" x14ac:dyDescent="0.25">
      <c r="A1029" s="17" t="s">
        <v>244</v>
      </c>
      <c r="B1029" s="18">
        <v>44880</v>
      </c>
      <c r="C1029" s="19" t="s">
        <v>33</v>
      </c>
      <c r="D1029" t="s">
        <v>34</v>
      </c>
      <c r="E1029" t="s">
        <v>70</v>
      </c>
    </row>
    <row r="1030" spans="1:5" x14ac:dyDescent="0.25">
      <c r="A1030" s="17" t="s">
        <v>122</v>
      </c>
      <c r="B1030" s="18">
        <v>44880</v>
      </c>
      <c r="C1030" s="19" t="s">
        <v>33</v>
      </c>
      <c r="D1030" t="s">
        <v>67</v>
      </c>
      <c r="E1030" t="s">
        <v>68</v>
      </c>
    </row>
    <row r="1031" spans="1:5" x14ac:dyDescent="0.25">
      <c r="A1031" s="17" t="s">
        <v>78</v>
      </c>
      <c r="B1031" s="18">
        <v>44880</v>
      </c>
      <c r="C1031" s="19" t="s">
        <v>33</v>
      </c>
      <c r="D1031" t="s">
        <v>67</v>
      </c>
      <c r="E1031" t="s">
        <v>68</v>
      </c>
    </row>
    <row r="1032" spans="1:5" x14ac:dyDescent="0.25">
      <c r="A1032" s="17" t="s">
        <v>279</v>
      </c>
      <c r="B1032" s="18">
        <v>44880</v>
      </c>
      <c r="C1032" s="19" t="s">
        <v>33</v>
      </c>
      <c r="D1032" t="s">
        <v>34</v>
      </c>
      <c r="E1032" t="s">
        <v>47</v>
      </c>
    </row>
    <row r="1033" spans="1:5" x14ac:dyDescent="0.25">
      <c r="A1033" s="17" t="s">
        <v>382</v>
      </c>
      <c r="B1033" s="18">
        <v>44880</v>
      </c>
      <c r="C1033" s="19" t="s">
        <v>33</v>
      </c>
      <c r="D1033" t="s">
        <v>34</v>
      </c>
      <c r="E1033" t="s">
        <v>47</v>
      </c>
    </row>
    <row r="1034" spans="1:5" x14ac:dyDescent="0.25">
      <c r="A1034" s="17" t="s">
        <v>199</v>
      </c>
      <c r="B1034" s="18">
        <v>44880</v>
      </c>
      <c r="C1034" s="19" t="s">
        <v>33</v>
      </c>
      <c r="D1034" t="s">
        <v>34</v>
      </c>
      <c r="E1034" t="s">
        <v>35</v>
      </c>
    </row>
    <row r="1035" spans="1:5" x14ac:dyDescent="0.25">
      <c r="A1035" s="17" t="s">
        <v>164</v>
      </c>
      <c r="B1035" s="18">
        <v>44880</v>
      </c>
      <c r="C1035" s="19" t="s">
        <v>33</v>
      </c>
      <c r="D1035" t="s">
        <v>34</v>
      </c>
      <c r="E1035" t="s">
        <v>103</v>
      </c>
    </row>
    <row r="1036" spans="1:5" x14ac:dyDescent="0.25">
      <c r="A1036" s="17" t="s">
        <v>348</v>
      </c>
      <c r="B1036" s="18">
        <v>44880</v>
      </c>
      <c r="C1036" s="19" t="s">
        <v>33</v>
      </c>
      <c r="D1036" t="s">
        <v>34</v>
      </c>
      <c r="E1036" t="s">
        <v>70</v>
      </c>
    </row>
    <row r="1037" spans="1:5" x14ac:dyDescent="0.25">
      <c r="A1037" s="17" t="s">
        <v>366</v>
      </c>
      <c r="B1037" s="18">
        <v>44880</v>
      </c>
      <c r="C1037" s="19" t="s">
        <v>33</v>
      </c>
      <c r="D1037" t="s">
        <v>34</v>
      </c>
      <c r="E1037" t="s">
        <v>57</v>
      </c>
    </row>
    <row r="1038" spans="1:5" x14ac:dyDescent="0.25">
      <c r="A1038" s="17" t="s">
        <v>368</v>
      </c>
      <c r="B1038" s="18">
        <v>44880</v>
      </c>
      <c r="C1038" s="19" t="s">
        <v>33</v>
      </c>
      <c r="D1038" t="s">
        <v>37</v>
      </c>
      <c r="E1038" t="s">
        <v>189</v>
      </c>
    </row>
    <row r="1039" spans="1:5" x14ac:dyDescent="0.25">
      <c r="A1039" s="17" t="s">
        <v>383</v>
      </c>
      <c r="B1039" s="18">
        <v>44880</v>
      </c>
      <c r="C1039" s="19" t="s">
        <v>33</v>
      </c>
      <c r="D1039" t="s">
        <v>67</v>
      </c>
      <c r="E1039" t="s">
        <v>68</v>
      </c>
    </row>
    <row r="1040" spans="1:5" x14ac:dyDescent="0.25">
      <c r="A1040" s="17" t="s">
        <v>256</v>
      </c>
      <c r="B1040" s="18">
        <v>44880</v>
      </c>
      <c r="C1040" s="19" t="s">
        <v>33</v>
      </c>
      <c r="D1040" t="s">
        <v>67</v>
      </c>
      <c r="E1040" t="s">
        <v>68</v>
      </c>
    </row>
    <row r="1041" spans="1:5" x14ac:dyDescent="0.25">
      <c r="A1041" s="17" t="s">
        <v>198</v>
      </c>
      <c r="B1041" s="18">
        <v>44880</v>
      </c>
      <c r="C1041" s="19" t="s">
        <v>33</v>
      </c>
      <c r="D1041" t="s">
        <v>67</v>
      </c>
      <c r="E1041" t="s">
        <v>68</v>
      </c>
    </row>
    <row r="1042" spans="1:5" x14ac:dyDescent="0.25">
      <c r="A1042" s="17" t="s">
        <v>99</v>
      </c>
      <c r="B1042" s="18">
        <v>44880</v>
      </c>
      <c r="C1042" s="19" t="s">
        <v>33</v>
      </c>
      <c r="D1042" t="s">
        <v>49</v>
      </c>
      <c r="E1042" t="s">
        <v>100</v>
      </c>
    </row>
    <row r="1043" spans="1:5" x14ac:dyDescent="0.25">
      <c r="A1043" s="17" t="s">
        <v>160</v>
      </c>
      <c r="B1043" s="18">
        <v>44880</v>
      </c>
      <c r="C1043" s="19" t="s">
        <v>33</v>
      </c>
      <c r="D1043" t="s">
        <v>49</v>
      </c>
      <c r="E1043" t="s">
        <v>361</v>
      </c>
    </row>
    <row r="1044" spans="1:5" x14ac:dyDescent="0.25">
      <c r="A1044" s="17" t="s">
        <v>114</v>
      </c>
      <c r="B1044" s="18">
        <v>44880</v>
      </c>
      <c r="C1044" s="19" t="s">
        <v>33</v>
      </c>
      <c r="D1044" t="s">
        <v>34</v>
      </c>
      <c r="E1044" t="s">
        <v>35</v>
      </c>
    </row>
    <row r="1045" spans="1:5" x14ac:dyDescent="0.25">
      <c r="A1045" s="17" t="s">
        <v>178</v>
      </c>
      <c r="B1045" s="18">
        <v>44880</v>
      </c>
      <c r="C1045" s="19" t="s">
        <v>33</v>
      </c>
      <c r="D1045" t="s">
        <v>67</v>
      </c>
      <c r="E1045" t="s">
        <v>68</v>
      </c>
    </row>
    <row r="1046" spans="1:5" x14ac:dyDescent="0.25">
      <c r="A1046" s="17" t="s">
        <v>384</v>
      </c>
      <c r="B1046" s="18">
        <v>44880</v>
      </c>
      <c r="C1046" s="19" t="s">
        <v>33</v>
      </c>
      <c r="D1046" t="s">
        <v>34</v>
      </c>
      <c r="E1046" t="s">
        <v>35</v>
      </c>
    </row>
    <row r="1047" spans="1:5" x14ac:dyDescent="0.25">
      <c r="A1047" s="17" t="s">
        <v>303</v>
      </c>
      <c r="B1047" s="18">
        <v>44880</v>
      </c>
      <c r="C1047" s="19" t="s">
        <v>33</v>
      </c>
      <c r="D1047" t="s">
        <v>34</v>
      </c>
      <c r="E1047" t="s">
        <v>35</v>
      </c>
    </row>
    <row r="1048" spans="1:5" x14ac:dyDescent="0.25">
      <c r="A1048" s="17" t="s">
        <v>120</v>
      </c>
      <c r="B1048" s="18">
        <v>44880</v>
      </c>
      <c r="C1048" s="19" t="s">
        <v>33</v>
      </c>
      <c r="D1048" t="s">
        <v>34</v>
      </c>
      <c r="E1048" t="s">
        <v>57</v>
      </c>
    </row>
    <row r="1049" spans="1:5" x14ac:dyDescent="0.25">
      <c r="A1049" s="17" t="s">
        <v>226</v>
      </c>
      <c r="B1049" s="18">
        <v>44880</v>
      </c>
      <c r="C1049" s="19" t="s">
        <v>33</v>
      </c>
      <c r="D1049" t="s">
        <v>34</v>
      </c>
      <c r="E1049" t="s">
        <v>35</v>
      </c>
    </row>
    <row r="1050" spans="1:5" x14ac:dyDescent="0.25">
      <c r="A1050" s="17" t="s">
        <v>144</v>
      </c>
      <c r="B1050" s="18">
        <v>44880</v>
      </c>
      <c r="C1050" s="19" t="s">
        <v>33</v>
      </c>
      <c r="D1050" t="s">
        <v>34</v>
      </c>
      <c r="E1050" t="s">
        <v>47</v>
      </c>
    </row>
    <row r="1051" spans="1:5" x14ac:dyDescent="0.25">
      <c r="A1051" s="17" t="s">
        <v>254</v>
      </c>
      <c r="B1051" s="18">
        <v>44880</v>
      </c>
      <c r="C1051" s="19" t="s">
        <v>33</v>
      </c>
      <c r="D1051" t="s">
        <v>67</v>
      </c>
      <c r="E1051" t="s">
        <v>68</v>
      </c>
    </row>
    <row r="1052" spans="1:5" x14ac:dyDescent="0.25">
      <c r="A1052" s="17" t="s">
        <v>304</v>
      </c>
      <c r="B1052" s="18">
        <v>44880</v>
      </c>
      <c r="C1052" s="19" t="s">
        <v>33</v>
      </c>
      <c r="D1052" t="s">
        <v>37</v>
      </c>
      <c r="E1052" t="s">
        <v>138</v>
      </c>
    </row>
    <row r="1053" spans="1:5" x14ac:dyDescent="0.25">
      <c r="A1053" s="17" t="s">
        <v>385</v>
      </c>
      <c r="B1053" s="18">
        <v>44880</v>
      </c>
      <c r="C1053" s="19" t="s">
        <v>33</v>
      </c>
      <c r="D1053" t="s">
        <v>37</v>
      </c>
      <c r="E1053" t="s">
        <v>189</v>
      </c>
    </row>
    <row r="1054" spans="1:5" x14ac:dyDescent="0.25">
      <c r="A1054" s="17" t="s">
        <v>349</v>
      </c>
      <c r="B1054" s="18">
        <v>44880</v>
      </c>
      <c r="C1054" s="19" t="s">
        <v>33</v>
      </c>
      <c r="D1054" t="s">
        <v>34</v>
      </c>
      <c r="E1054" t="s">
        <v>70</v>
      </c>
    </row>
    <row r="1055" spans="1:5" x14ac:dyDescent="0.25">
      <c r="A1055" s="17" t="s">
        <v>350</v>
      </c>
      <c r="B1055" s="18">
        <v>44880</v>
      </c>
      <c r="C1055" s="19" t="s">
        <v>33</v>
      </c>
      <c r="D1055" t="s">
        <v>34</v>
      </c>
      <c r="E1055" t="s">
        <v>70</v>
      </c>
    </row>
    <row r="1056" spans="1:5" x14ac:dyDescent="0.25">
      <c r="A1056" s="17" t="s">
        <v>72</v>
      </c>
      <c r="B1056" s="18">
        <v>44880</v>
      </c>
      <c r="C1056" s="19" t="s">
        <v>33</v>
      </c>
      <c r="D1056" t="s">
        <v>34</v>
      </c>
      <c r="E1056" t="s">
        <v>45</v>
      </c>
    </row>
    <row r="1057" spans="1:5" x14ac:dyDescent="0.25">
      <c r="A1057" s="17" t="s">
        <v>52</v>
      </c>
      <c r="B1057" s="18">
        <v>44880</v>
      </c>
      <c r="C1057" s="19" t="s">
        <v>33</v>
      </c>
      <c r="D1057" t="s">
        <v>34</v>
      </c>
      <c r="E1057" t="s">
        <v>35</v>
      </c>
    </row>
    <row r="1058" spans="1:5" x14ac:dyDescent="0.25">
      <c r="A1058" s="17" t="s">
        <v>281</v>
      </c>
      <c r="B1058" s="18">
        <v>44880</v>
      </c>
      <c r="C1058" s="19" t="s">
        <v>33</v>
      </c>
      <c r="D1058" t="s">
        <v>34</v>
      </c>
      <c r="E1058" t="s">
        <v>35</v>
      </c>
    </row>
    <row r="1059" spans="1:5" x14ac:dyDescent="0.25">
      <c r="A1059" s="17" t="s">
        <v>260</v>
      </c>
      <c r="B1059" s="18">
        <v>44880</v>
      </c>
      <c r="C1059" s="19" t="s">
        <v>33</v>
      </c>
      <c r="D1059" t="s">
        <v>67</v>
      </c>
      <c r="E1059" t="s">
        <v>68</v>
      </c>
    </row>
    <row r="1060" spans="1:5" x14ac:dyDescent="0.25">
      <c r="A1060" s="17" t="s">
        <v>150</v>
      </c>
      <c r="B1060" s="18">
        <v>44880</v>
      </c>
      <c r="C1060" s="19" t="s">
        <v>33</v>
      </c>
      <c r="D1060" t="s">
        <v>34</v>
      </c>
      <c r="E1060" t="s">
        <v>151</v>
      </c>
    </row>
    <row r="1061" spans="1:5" x14ac:dyDescent="0.25">
      <c r="A1061" s="17" t="s">
        <v>372</v>
      </c>
      <c r="B1061" s="18">
        <v>44880</v>
      </c>
      <c r="C1061" s="19" t="s">
        <v>33</v>
      </c>
      <c r="D1061" t="s">
        <v>37</v>
      </c>
      <c r="E1061" t="s">
        <v>189</v>
      </c>
    </row>
    <row r="1062" spans="1:5" x14ac:dyDescent="0.25">
      <c r="A1062" s="17" t="s">
        <v>386</v>
      </c>
      <c r="B1062" s="18">
        <v>44880</v>
      </c>
      <c r="C1062" s="19" t="s">
        <v>33</v>
      </c>
      <c r="D1062" t="s">
        <v>37</v>
      </c>
      <c r="E1062" t="s">
        <v>138</v>
      </c>
    </row>
    <row r="1063" spans="1:5" x14ac:dyDescent="0.25">
      <c r="A1063" s="17" t="s">
        <v>387</v>
      </c>
      <c r="B1063" s="18">
        <v>44880</v>
      </c>
      <c r="C1063" s="19" t="s">
        <v>33</v>
      </c>
      <c r="D1063" t="s">
        <v>34</v>
      </c>
      <c r="E1063" t="s">
        <v>39</v>
      </c>
    </row>
    <row r="1064" spans="1:5" x14ac:dyDescent="0.25">
      <c r="A1064" s="17" t="s">
        <v>347</v>
      </c>
      <c r="B1064" s="18">
        <v>44880</v>
      </c>
      <c r="C1064" s="19" t="s">
        <v>33</v>
      </c>
      <c r="D1064" t="s">
        <v>34</v>
      </c>
      <c r="E1064" t="s">
        <v>35</v>
      </c>
    </row>
    <row r="1065" spans="1:5" x14ac:dyDescent="0.25">
      <c r="A1065" s="17" t="s">
        <v>148</v>
      </c>
      <c r="B1065" s="18">
        <v>44880</v>
      </c>
      <c r="C1065" s="19" t="s">
        <v>33</v>
      </c>
      <c r="D1065" t="s">
        <v>67</v>
      </c>
      <c r="E1065" t="s">
        <v>68</v>
      </c>
    </row>
    <row r="1066" spans="1:5" x14ac:dyDescent="0.25">
      <c r="A1066" s="17" t="s">
        <v>292</v>
      </c>
      <c r="B1066" s="18">
        <v>44880</v>
      </c>
      <c r="C1066" s="19" t="s">
        <v>33</v>
      </c>
      <c r="D1066" t="s">
        <v>34</v>
      </c>
      <c r="E1066" t="s">
        <v>138</v>
      </c>
    </row>
    <row r="1067" spans="1:5" x14ac:dyDescent="0.25">
      <c r="A1067" s="17" t="s">
        <v>77</v>
      </c>
      <c r="B1067" s="18">
        <v>44880</v>
      </c>
      <c r="C1067" s="19" t="s">
        <v>33</v>
      </c>
      <c r="D1067" t="s">
        <v>67</v>
      </c>
      <c r="E1067" t="s">
        <v>68</v>
      </c>
    </row>
    <row r="1068" spans="1:5" x14ac:dyDescent="0.25">
      <c r="A1068" s="17" t="s">
        <v>60</v>
      </c>
      <c r="B1068" s="18">
        <v>44880</v>
      </c>
      <c r="C1068" s="19" t="s">
        <v>33</v>
      </c>
      <c r="D1068" t="s">
        <v>34</v>
      </c>
      <c r="E1068" t="s">
        <v>35</v>
      </c>
    </row>
    <row r="1069" spans="1:5" x14ac:dyDescent="0.25">
      <c r="A1069" s="17" t="s">
        <v>171</v>
      </c>
      <c r="B1069" s="18">
        <v>44880</v>
      </c>
      <c r="C1069" s="19" t="s">
        <v>33</v>
      </c>
      <c r="D1069" t="s">
        <v>34</v>
      </c>
      <c r="E1069" t="s">
        <v>151</v>
      </c>
    </row>
    <row r="1070" spans="1:5" x14ac:dyDescent="0.25">
      <c r="A1070" s="17" t="s">
        <v>367</v>
      </c>
      <c r="B1070" s="18">
        <v>44880</v>
      </c>
      <c r="C1070" s="19" t="s">
        <v>33</v>
      </c>
      <c r="D1070" t="s">
        <v>34</v>
      </c>
      <c r="E1070" t="s">
        <v>138</v>
      </c>
    </row>
    <row r="1071" spans="1:5" x14ac:dyDescent="0.25">
      <c r="A1071" s="17" t="s">
        <v>250</v>
      </c>
      <c r="B1071" s="18">
        <v>44880</v>
      </c>
      <c r="C1071" s="19" t="s">
        <v>33</v>
      </c>
      <c r="D1071" t="s">
        <v>67</v>
      </c>
      <c r="E1071" t="s">
        <v>68</v>
      </c>
    </row>
    <row r="1072" spans="1:5" x14ac:dyDescent="0.25">
      <c r="A1072" s="17" t="s">
        <v>149</v>
      </c>
      <c r="B1072" s="18">
        <v>44880</v>
      </c>
      <c r="C1072" s="19" t="s">
        <v>33</v>
      </c>
      <c r="D1072" t="s">
        <v>67</v>
      </c>
      <c r="E1072" t="s">
        <v>68</v>
      </c>
    </row>
    <row r="1073" spans="1:5" x14ac:dyDescent="0.25">
      <c r="A1073" s="17" t="s">
        <v>165</v>
      </c>
      <c r="B1073" s="18">
        <v>44880</v>
      </c>
      <c r="C1073" s="19" t="s">
        <v>33</v>
      </c>
      <c r="D1073" t="s">
        <v>34</v>
      </c>
      <c r="E1073" t="s">
        <v>39</v>
      </c>
    </row>
    <row r="1074" spans="1:5" x14ac:dyDescent="0.25">
      <c r="A1074" s="17" t="s">
        <v>352</v>
      </c>
      <c r="B1074" s="18">
        <v>44880</v>
      </c>
      <c r="C1074" s="19" t="s">
        <v>33</v>
      </c>
      <c r="D1074" t="s">
        <v>34</v>
      </c>
      <c r="E1074" t="s">
        <v>70</v>
      </c>
    </row>
    <row r="1075" spans="1:5" x14ac:dyDescent="0.25">
      <c r="A1075" s="17" t="s">
        <v>364</v>
      </c>
      <c r="B1075" s="18">
        <v>44880</v>
      </c>
      <c r="C1075" s="19" t="s">
        <v>33</v>
      </c>
      <c r="D1075" t="s">
        <v>34</v>
      </c>
      <c r="E1075" t="s">
        <v>39</v>
      </c>
    </row>
    <row r="1076" spans="1:5" x14ac:dyDescent="0.25">
      <c r="A1076" s="17" t="s">
        <v>329</v>
      </c>
      <c r="B1076" s="18">
        <v>44880</v>
      </c>
      <c r="C1076" s="19" t="s">
        <v>33</v>
      </c>
      <c r="D1076" t="s">
        <v>34</v>
      </c>
      <c r="E1076" t="s">
        <v>45</v>
      </c>
    </row>
    <row r="1077" spans="1:5" x14ac:dyDescent="0.25">
      <c r="A1077" s="17" t="s">
        <v>388</v>
      </c>
      <c r="B1077" s="18">
        <v>44880</v>
      </c>
      <c r="C1077" s="19" t="s">
        <v>33</v>
      </c>
      <c r="D1077" t="s">
        <v>34</v>
      </c>
      <c r="E1077" t="s">
        <v>35</v>
      </c>
    </row>
    <row r="1078" spans="1:5" x14ac:dyDescent="0.25">
      <c r="A1078" s="17" t="s">
        <v>344</v>
      </c>
      <c r="B1078" s="18">
        <v>44880</v>
      </c>
      <c r="C1078" s="19" t="s">
        <v>33</v>
      </c>
      <c r="D1078" t="s">
        <v>37</v>
      </c>
      <c r="E1078" t="s">
        <v>70</v>
      </c>
    </row>
    <row r="1079" spans="1:5" x14ac:dyDescent="0.25">
      <c r="A1079" s="17" t="s">
        <v>270</v>
      </c>
      <c r="B1079" s="18">
        <v>44880</v>
      </c>
      <c r="C1079" s="19" t="s">
        <v>33</v>
      </c>
      <c r="D1079" t="s">
        <v>34</v>
      </c>
      <c r="E1079" t="s">
        <v>35</v>
      </c>
    </row>
    <row r="1080" spans="1:5" x14ac:dyDescent="0.25">
      <c r="A1080" s="17" t="s">
        <v>116</v>
      </c>
      <c r="B1080" s="18">
        <v>44880</v>
      </c>
      <c r="C1080" s="19" t="s">
        <v>33</v>
      </c>
      <c r="D1080" t="s">
        <v>34</v>
      </c>
      <c r="E1080" t="s">
        <v>39</v>
      </c>
    </row>
    <row r="1081" spans="1:5" x14ac:dyDescent="0.25">
      <c r="A1081" s="17" t="s">
        <v>173</v>
      </c>
      <c r="B1081" s="18">
        <v>44880</v>
      </c>
      <c r="C1081" s="19" t="s">
        <v>33</v>
      </c>
      <c r="D1081" t="s">
        <v>34</v>
      </c>
      <c r="E1081" t="s">
        <v>39</v>
      </c>
    </row>
    <row r="1082" spans="1:5" x14ac:dyDescent="0.25">
      <c r="A1082" s="17" t="s">
        <v>321</v>
      </c>
      <c r="B1082" s="18">
        <v>44880</v>
      </c>
      <c r="C1082" s="19" t="s">
        <v>33</v>
      </c>
      <c r="D1082" t="s">
        <v>34</v>
      </c>
      <c r="E1082" t="s">
        <v>151</v>
      </c>
    </row>
    <row r="1083" spans="1:5" x14ac:dyDescent="0.25">
      <c r="A1083" s="17" t="s">
        <v>265</v>
      </c>
      <c r="B1083" s="18">
        <v>44880</v>
      </c>
      <c r="C1083" s="19" t="s">
        <v>33</v>
      </c>
      <c r="D1083" t="s">
        <v>34</v>
      </c>
      <c r="E1083" t="s">
        <v>138</v>
      </c>
    </row>
    <row r="1084" spans="1:5" x14ac:dyDescent="0.25">
      <c r="A1084" s="17" t="s">
        <v>131</v>
      </c>
      <c r="B1084" s="18">
        <v>44880</v>
      </c>
      <c r="C1084" s="19" t="s">
        <v>33</v>
      </c>
      <c r="D1084" t="s">
        <v>34</v>
      </c>
      <c r="E1084" t="s">
        <v>35</v>
      </c>
    </row>
    <row r="1085" spans="1:5" x14ac:dyDescent="0.25">
      <c r="A1085" s="17" t="s">
        <v>117</v>
      </c>
      <c r="B1085" s="18">
        <v>44880</v>
      </c>
      <c r="C1085" s="19" t="s">
        <v>33</v>
      </c>
      <c r="D1085" t="s">
        <v>34</v>
      </c>
      <c r="E1085" t="s">
        <v>39</v>
      </c>
    </row>
    <row r="1086" spans="1:5" x14ac:dyDescent="0.25">
      <c r="A1086" s="17" t="s">
        <v>297</v>
      </c>
      <c r="B1086" s="18">
        <v>44880</v>
      </c>
      <c r="C1086" s="19" t="s">
        <v>33</v>
      </c>
      <c r="D1086" t="s">
        <v>34</v>
      </c>
      <c r="E1086" t="s">
        <v>47</v>
      </c>
    </row>
    <row r="1087" spans="1:5" x14ac:dyDescent="0.25">
      <c r="A1087" s="17" t="s">
        <v>174</v>
      </c>
      <c r="B1087" s="18">
        <v>44880</v>
      </c>
      <c r="C1087" s="19" t="s">
        <v>33</v>
      </c>
      <c r="D1087" t="s">
        <v>34</v>
      </c>
      <c r="E1087" t="s">
        <v>70</v>
      </c>
    </row>
    <row r="1088" spans="1:5" x14ac:dyDescent="0.25">
      <c r="A1088" s="17" t="s">
        <v>305</v>
      </c>
      <c r="B1088" s="18">
        <v>44880</v>
      </c>
      <c r="C1088" s="19" t="s">
        <v>33</v>
      </c>
      <c r="D1088" t="s">
        <v>34</v>
      </c>
      <c r="E1088" t="s">
        <v>138</v>
      </c>
    </row>
    <row r="1089" spans="1:5" x14ac:dyDescent="0.25">
      <c r="A1089" s="17" t="s">
        <v>175</v>
      </c>
      <c r="B1089" s="18">
        <v>44880</v>
      </c>
      <c r="C1089" s="19" t="s">
        <v>33</v>
      </c>
      <c r="D1089" t="s">
        <v>34</v>
      </c>
      <c r="E1089" t="s">
        <v>39</v>
      </c>
    </row>
    <row r="1090" spans="1:5" x14ac:dyDescent="0.25">
      <c r="A1090" s="21" t="s">
        <v>180</v>
      </c>
      <c r="B1090" s="18">
        <v>44881</v>
      </c>
      <c r="C1090" s="19" t="s">
        <v>33</v>
      </c>
      <c r="D1090" t="s">
        <v>37</v>
      </c>
      <c r="E1090" t="s">
        <v>35</v>
      </c>
    </row>
    <row r="1091" spans="1:5" x14ac:dyDescent="0.25">
      <c r="A1091" s="21" t="s">
        <v>183</v>
      </c>
      <c r="B1091" s="18">
        <v>44881</v>
      </c>
      <c r="C1091" s="19" t="s">
        <v>33</v>
      </c>
      <c r="D1091" t="s">
        <v>37</v>
      </c>
      <c r="E1091" t="s">
        <v>35</v>
      </c>
    </row>
    <row r="1092" spans="1:5" x14ac:dyDescent="0.25">
      <c r="A1092" s="21" t="s">
        <v>41</v>
      </c>
      <c r="B1092" s="18">
        <v>44881</v>
      </c>
      <c r="C1092" s="19" t="s">
        <v>33</v>
      </c>
      <c r="D1092" t="s">
        <v>37</v>
      </c>
      <c r="E1092" t="s">
        <v>35</v>
      </c>
    </row>
    <row r="1093" spans="1:5" x14ac:dyDescent="0.25">
      <c r="A1093" s="21" t="s">
        <v>357</v>
      </c>
      <c r="B1093" s="18">
        <v>44881</v>
      </c>
      <c r="C1093" s="19" t="s">
        <v>33</v>
      </c>
      <c r="D1093" t="s">
        <v>37</v>
      </c>
      <c r="E1093" t="s">
        <v>151</v>
      </c>
    </row>
    <row r="1094" spans="1:5" x14ac:dyDescent="0.25">
      <c r="A1094" s="21" t="s">
        <v>337</v>
      </c>
      <c r="B1094" s="18">
        <v>44881</v>
      </c>
      <c r="C1094" s="19" t="s">
        <v>33</v>
      </c>
      <c r="D1094" t="s">
        <v>34</v>
      </c>
      <c r="E1094" t="s">
        <v>47</v>
      </c>
    </row>
    <row r="1095" spans="1:5" x14ac:dyDescent="0.25">
      <c r="A1095" s="21" t="s">
        <v>311</v>
      </c>
      <c r="B1095" s="18">
        <v>44881</v>
      </c>
      <c r="C1095" s="19" t="s">
        <v>33</v>
      </c>
      <c r="D1095" t="s">
        <v>34</v>
      </c>
      <c r="E1095" t="s">
        <v>35</v>
      </c>
    </row>
    <row r="1096" spans="1:5" x14ac:dyDescent="0.25">
      <c r="A1096" s="21" t="s">
        <v>125</v>
      </c>
      <c r="B1096" s="18">
        <v>44881</v>
      </c>
      <c r="C1096" s="19" t="s">
        <v>33</v>
      </c>
      <c r="D1096" t="s">
        <v>34</v>
      </c>
      <c r="E1096" t="s">
        <v>47</v>
      </c>
    </row>
    <row r="1097" spans="1:5" x14ac:dyDescent="0.25">
      <c r="A1097" s="21" t="s">
        <v>269</v>
      </c>
      <c r="B1097" s="18">
        <v>44881</v>
      </c>
      <c r="C1097" s="19" t="s">
        <v>33</v>
      </c>
      <c r="D1097" t="s">
        <v>37</v>
      </c>
      <c r="E1097" t="s">
        <v>35</v>
      </c>
    </row>
    <row r="1098" spans="1:5" x14ac:dyDescent="0.25">
      <c r="A1098" s="21" t="s">
        <v>208</v>
      </c>
      <c r="B1098" s="18">
        <v>44881</v>
      </c>
      <c r="C1098" s="19" t="s">
        <v>33</v>
      </c>
      <c r="D1098" t="s">
        <v>37</v>
      </c>
      <c r="E1098" t="s">
        <v>35</v>
      </c>
    </row>
    <row r="1099" spans="1:5" x14ac:dyDescent="0.25">
      <c r="A1099" s="21" t="s">
        <v>186</v>
      </c>
      <c r="B1099" s="18">
        <v>44881</v>
      </c>
      <c r="C1099" s="19" t="s">
        <v>33</v>
      </c>
      <c r="D1099" t="s">
        <v>37</v>
      </c>
      <c r="E1099" t="s">
        <v>35</v>
      </c>
    </row>
    <row r="1100" spans="1:5" x14ac:dyDescent="0.25">
      <c r="A1100" s="21" t="s">
        <v>280</v>
      </c>
      <c r="B1100" s="18">
        <v>44881</v>
      </c>
      <c r="C1100" s="19" t="s">
        <v>33</v>
      </c>
      <c r="D1100" t="s">
        <v>37</v>
      </c>
      <c r="E1100" t="s">
        <v>35</v>
      </c>
    </row>
    <row r="1101" spans="1:5" x14ac:dyDescent="0.25">
      <c r="A1101" s="21" t="s">
        <v>360</v>
      </c>
      <c r="B1101" s="18">
        <v>44881</v>
      </c>
      <c r="C1101" s="19" t="s">
        <v>33</v>
      </c>
      <c r="D1101" t="s">
        <v>37</v>
      </c>
      <c r="E1101" t="s">
        <v>151</v>
      </c>
    </row>
    <row r="1102" spans="1:5" x14ac:dyDescent="0.25">
      <c r="A1102" s="21" t="s">
        <v>48</v>
      </c>
      <c r="B1102" s="18">
        <v>44881</v>
      </c>
      <c r="C1102" s="19" t="s">
        <v>33</v>
      </c>
      <c r="D1102" t="s">
        <v>49</v>
      </c>
      <c r="E1102" t="s">
        <v>50</v>
      </c>
    </row>
    <row r="1103" spans="1:5" x14ac:dyDescent="0.25">
      <c r="A1103" s="21" t="s">
        <v>87</v>
      </c>
      <c r="B1103" s="18">
        <v>44881</v>
      </c>
      <c r="C1103" s="19" t="s">
        <v>33</v>
      </c>
      <c r="D1103" t="s">
        <v>34</v>
      </c>
      <c r="E1103" t="s">
        <v>35</v>
      </c>
    </row>
    <row r="1104" spans="1:5" x14ac:dyDescent="0.25">
      <c r="A1104" s="21" t="s">
        <v>94</v>
      </c>
      <c r="B1104" s="18">
        <v>44881</v>
      </c>
      <c r="C1104" s="19" t="s">
        <v>33</v>
      </c>
      <c r="D1104" t="s">
        <v>34</v>
      </c>
      <c r="E1104" t="s">
        <v>35</v>
      </c>
    </row>
    <row r="1105" spans="1:5" x14ac:dyDescent="0.25">
      <c r="A1105" s="21" t="s">
        <v>217</v>
      </c>
      <c r="B1105" s="18">
        <v>44881</v>
      </c>
      <c r="C1105" s="19" t="s">
        <v>33</v>
      </c>
      <c r="D1105" t="s">
        <v>37</v>
      </c>
      <c r="E1105" t="s">
        <v>57</v>
      </c>
    </row>
    <row r="1106" spans="1:5" x14ac:dyDescent="0.25">
      <c r="A1106" s="21" t="s">
        <v>233</v>
      </c>
      <c r="B1106" s="18">
        <v>44881</v>
      </c>
      <c r="C1106" s="19" t="s">
        <v>33</v>
      </c>
      <c r="D1106" t="s">
        <v>37</v>
      </c>
      <c r="E1106" t="s">
        <v>57</v>
      </c>
    </row>
    <row r="1107" spans="1:5" x14ac:dyDescent="0.25">
      <c r="A1107" s="21" t="s">
        <v>54</v>
      </c>
      <c r="B1107" s="18">
        <v>44881</v>
      </c>
      <c r="C1107" s="19" t="s">
        <v>33</v>
      </c>
      <c r="D1107" t="s">
        <v>34</v>
      </c>
      <c r="E1107" t="s">
        <v>35</v>
      </c>
    </row>
    <row r="1108" spans="1:5" x14ac:dyDescent="0.25">
      <c r="A1108" s="21" t="s">
        <v>266</v>
      </c>
      <c r="B1108" s="18">
        <v>44881</v>
      </c>
      <c r="C1108" s="19" t="s">
        <v>33</v>
      </c>
      <c r="D1108" t="s">
        <v>34</v>
      </c>
      <c r="E1108" t="s">
        <v>35</v>
      </c>
    </row>
    <row r="1109" spans="1:5" x14ac:dyDescent="0.25">
      <c r="A1109" s="21" t="s">
        <v>203</v>
      </c>
      <c r="B1109" s="18">
        <v>44881</v>
      </c>
      <c r="C1109" s="19" t="s">
        <v>33</v>
      </c>
      <c r="D1109" t="s">
        <v>37</v>
      </c>
      <c r="E1109" t="s">
        <v>35</v>
      </c>
    </row>
    <row r="1110" spans="1:5" x14ac:dyDescent="0.25">
      <c r="A1110" s="21" t="s">
        <v>310</v>
      </c>
      <c r="B1110" s="18">
        <v>44881</v>
      </c>
      <c r="C1110" s="19" t="s">
        <v>33</v>
      </c>
      <c r="D1110" t="s">
        <v>34</v>
      </c>
      <c r="E1110" t="s">
        <v>57</v>
      </c>
    </row>
    <row r="1111" spans="1:5" x14ac:dyDescent="0.25">
      <c r="A1111" s="21" t="s">
        <v>169</v>
      </c>
      <c r="B1111" s="18">
        <v>44881</v>
      </c>
      <c r="C1111" s="19" t="s">
        <v>33</v>
      </c>
      <c r="D1111" t="s">
        <v>37</v>
      </c>
      <c r="E1111" t="s">
        <v>106</v>
      </c>
    </row>
    <row r="1112" spans="1:5" x14ac:dyDescent="0.25">
      <c r="A1112" s="21" t="s">
        <v>55</v>
      </c>
      <c r="B1112" s="18">
        <v>44881</v>
      </c>
      <c r="C1112" s="19" t="s">
        <v>33</v>
      </c>
      <c r="D1112" t="s">
        <v>34</v>
      </c>
      <c r="E1112" t="s">
        <v>35</v>
      </c>
    </row>
    <row r="1113" spans="1:5" x14ac:dyDescent="0.25">
      <c r="A1113" s="21" t="s">
        <v>73</v>
      </c>
      <c r="B1113" s="18">
        <v>44881</v>
      </c>
      <c r="C1113" s="19" t="s">
        <v>33</v>
      </c>
      <c r="D1113" t="s">
        <v>34</v>
      </c>
      <c r="E1113" t="s">
        <v>35</v>
      </c>
    </row>
    <row r="1114" spans="1:5" x14ac:dyDescent="0.25">
      <c r="A1114" s="21" t="s">
        <v>389</v>
      </c>
      <c r="B1114" s="18">
        <v>44881</v>
      </c>
      <c r="C1114" s="19" t="s">
        <v>33</v>
      </c>
      <c r="D1114" t="s">
        <v>37</v>
      </c>
      <c r="E1114" t="s">
        <v>189</v>
      </c>
    </row>
    <row r="1115" spans="1:5" x14ac:dyDescent="0.25">
      <c r="A1115" s="21" t="s">
        <v>105</v>
      </c>
      <c r="B1115" s="18">
        <v>44881</v>
      </c>
      <c r="C1115" s="19" t="s">
        <v>33</v>
      </c>
      <c r="D1115" t="s">
        <v>37</v>
      </c>
      <c r="E1115" t="s">
        <v>106</v>
      </c>
    </row>
    <row r="1116" spans="1:5" x14ac:dyDescent="0.25">
      <c r="A1116" s="21" t="s">
        <v>44</v>
      </c>
      <c r="B1116" s="18">
        <v>44881</v>
      </c>
      <c r="C1116" s="19" t="s">
        <v>33</v>
      </c>
      <c r="D1116" t="s">
        <v>34</v>
      </c>
      <c r="E1116" t="s">
        <v>45</v>
      </c>
    </row>
    <row r="1117" spans="1:5" x14ac:dyDescent="0.25">
      <c r="A1117" s="21" t="s">
        <v>287</v>
      </c>
      <c r="B1117" s="18">
        <v>44881</v>
      </c>
      <c r="C1117" s="19" t="s">
        <v>33</v>
      </c>
      <c r="D1117" t="s">
        <v>37</v>
      </c>
      <c r="E1117" t="s">
        <v>35</v>
      </c>
    </row>
    <row r="1118" spans="1:5" x14ac:dyDescent="0.25">
      <c r="A1118" s="21" t="s">
        <v>261</v>
      </c>
      <c r="B1118" s="18">
        <v>44881</v>
      </c>
      <c r="C1118" s="19" t="s">
        <v>33</v>
      </c>
      <c r="D1118" t="s">
        <v>67</v>
      </c>
      <c r="E1118" t="s">
        <v>68</v>
      </c>
    </row>
    <row r="1119" spans="1:5" x14ac:dyDescent="0.25">
      <c r="A1119" s="21" t="s">
        <v>59</v>
      </c>
      <c r="B1119" s="18">
        <v>44881</v>
      </c>
      <c r="C1119" s="19" t="s">
        <v>33</v>
      </c>
      <c r="D1119" t="s">
        <v>37</v>
      </c>
      <c r="E1119" t="s">
        <v>57</v>
      </c>
    </row>
    <row r="1120" spans="1:5" x14ac:dyDescent="0.25">
      <c r="A1120" s="21" t="s">
        <v>51</v>
      </c>
      <c r="B1120" s="18">
        <v>44881</v>
      </c>
      <c r="C1120" s="19" t="s">
        <v>33</v>
      </c>
      <c r="D1120" t="s">
        <v>34</v>
      </c>
      <c r="E1120" t="s">
        <v>35</v>
      </c>
    </row>
    <row r="1121" spans="1:6" x14ac:dyDescent="0.25">
      <c r="A1121" s="21" t="s">
        <v>177</v>
      </c>
      <c r="B1121" s="18">
        <v>44881</v>
      </c>
      <c r="C1121" s="19" t="s">
        <v>33</v>
      </c>
      <c r="D1121" t="s">
        <v>67</v>
      </c>
      <c r="E1121" t="s">
        <v>68</v>
      </c>
    </row>
    <row r="1122" spans="1:6" x14ac:dyDescent="0.25">
      <c r="A1122" s="21" t="s">
        <v>62</v>
      </c>
      <c r="B1122" s="18">
        <v>44881</v>
      </c>
      <c r="C1122" s="19" t="s">
        <v>33</v>
      </c>
      <c r="D1122" t="s">
        <v>34</v>
      </c>
      <c r="E1122" t="s">
        <v>35</v>
      </c>
    </row>
    <row r="1123" spans="1:6" x14ac:dyDescent="0.25">
      <c r="A1123" s="21" t="s">
        <v>258</v>
      </c>
      <c r="B1123" s="18">
        <v>44881</v>
      </c>
      <c r="C1123" s="19" t="s">
        <v>33</v>
      </c>
      <c r="D1123" t="s">
        <v>34</v>
      </c>
      <c r="E1123" t="s">
        <v>35</v>
      </c>
    </row>
    <row r="1124" spans="1:6" x14ac:dyDescent="0.25">
      <c r="A1124" s="21" t="s">
        <v>135</v>
      </c>
      <c r="B1124" s="18">
        <v>44881</v>
      </c>
      <c r="C1124" s="19" t="s">
        <v>33</v>
      </c>
      <c r="D1124" t="s">
        <v>34</v>
      </c>
      <c r="E1124" t="s">
        <v>35</v>
      </c>
    </row>
    <row r="1125" spans="1:6" x14ac:dyDescent="0.25">
      <c r="A1125" s="21" t="s">
        <v>72</v>
      </c>
      <c r="B1125" s="18">
        <v>44881</v>
      </c>
      <c r="C1125" s="19" t="s">
        <v>33</v>
      </c>
      <c r="D1125" t="s">
        <v>34</v>
      </c>
      <c r="E1125" t="s">
        <v>45</v>
      </c>
    </row>
    <row r="1126" spans="1:6" x14ac:dyDescent="0.25">
      <c r="A1126" s="21" t="s">
        <v>246</v>
      </c>
      <c r="B1126" s="18">
        <v>44881</v>
      </c>
      <c r="C1126" s="19" t="s">
        <v>33</v>
      </c>
      <c r="D1126" t="s">
        <v>37</v>
      </c>
      <c r="E1126" t="s">
        <v>64</v>
      </c>
    </row>
    <row r="1127" spans="1:6" x14ac:dyDescent="0.25">
      <c r="A1127" s="21" t="s">
        <v>223</v>
      </c>
      <c r="B1127" s="22"/>
      <c r="C1127" s="19" t="s">
        <v>33</v>
      </c>
      <c r="D1127" t="s">
        <v>34</v>
      </c>
      <c r="E1127" t="s">
        <v>39</v>
      </c>
      <c r="F1127" t="s">
        <v>390</v>
      </c>
    </row>
    <row r="1128" spans="1:6" x14ac:dyDescent="0.25">
      <c r="A1128" s="21" t="s">
        <v>163</v>
      </c>
      <c r="B1128" s="18">
        <v>44881</v>
      </c>
      <c r="C1128" s="19" t="s">
        <v>33</v>
      </c>
      <c r="D1128" t="s">
        <v>34</v>
      </c>
      <c r="E1128" t="s">
        <v>35</v>
      </c>
    </row>
    <row r="1129" spans="1:6" x14ac:dyDescent="0.25">
      <c r="A1129" s="21" t="s">
        <v>53</v>
      </c>
      <c r="B1129" s="18">
        <v>44881</v>
      </c>
      <c r="C1129" s="19" t="s">
        <v>33</v>
      </c>
      <c r="D1129" t="s">
        <v>34</v>
      </c>
      <c r="E1129" t="s">
        <v>35</v>
      </c>
    </row>
    <row r="1130" spans="1:6" x14ac:dyDescent="0.25">
      <c r="A1130" s="21" t="s">
        <v>391</v>
      </c>
      <c r="B1130" s="18">
        <v>44881</v>
      </c>
      <c r="C1130" s="19" t="s">
        <v>33</v>
      </c>
      <c r="D1130" t="s">
        <v>37</v>
      </c>
      <c r="E1130" t="s">
        <v>189</v>
      </c>
    </row>
    <row r="1131" spans="1:6" x14ac:dyDescent="0.25">
      <c r="A1131" s="21" t="s">
        <v>239</v>
      </c>
      <c r="B1131" s="18">
        <v>44881</v>
      </c>
      <c r="C1131" s="19" t="s">
        <v>33</v>
      </c>
      <c r="D1131" t="s">
        <v>67</v>
      </c>
      <c r="E1131" t="s">
        <v>68</v>
      </c>
    </row>
    <row r="1132" spans="1:6" x14ac:dyDescent="0.25">
      <c r="A1132" s="21" t="s">
        <v>61</v>
      </c>
      <c r="B1132" s="18">
        <v>44881</v>
      </c>
      <c r="C1132" s="19" t="s">
        <v>33</v>
      </c>
      <c r="D1132" t="s">
        <v>34</v>
      </c>
      <c r="E1132" t="s">
        <v>35</v>
      </c>
    </row>
    <row r="1133" spans="1:6" x14ac:dyDescent="0.25">
      <c r="A1133" s="21" t="s">
        <v>127</v>
      </c>
      <c r="B1133" s="18">
        <v>44881</v>
      </c>
      <c r="C1133" s="19" t="s">
        <v>33</v>
      </c>
      <c r="D1133" t="s">
        <v>34</v>
      </c>
      <c r="E1133" t="s">
        <v>35</v>
      </c>
    </row>
    <row r="1134" spans="1:6" x14ac:dyDescent="0.25">
      <c r="A1134" s="21" t="s">
        <v>362</v>
      </c>
      <c r="B1134" s="18">
        <v>44881</v>
      </c>
      <c r="C1134" s="19" t="s">
        <v>33</v>
      </c>
      <c r="D1134" t="s">
        <v>37</v>
      </c>
      <c r="E1134" t="s">
        <v>64</v>
      </c>
    </row>
    <row r="1135" spans="1:6" x14ac:dyDescent="0.25">
      <c r="A1135" s="21" t="s">
        <v>187</v>
      </c>
      <c r="B1135" s="18">
        <v>44881</v>
      </c>
      <c r="C1135" s="19" t="s">
        <v>33</v>
      </c>
      <c r="D1135" t="s">
        <v>34</v>
      </c>
      <c r="E1135" t="s">
        <v>35</v>
      </c>
    </row>
    <row r="1136" spans="1:6" x14ac:dyDescent="0.25">
      <c r="A1136" s="21" t="s">
        <v>96</v>
      </c>
      <c r="B1136" s="18">
        <v>44881</v>
      </c>
      <c r="C1136" s="19" t="s">
        <v>33</v>
      </c>
      <c r="D1136" t="s">
        <v>34</v>
      </c>
      <c r="E1136" t="s">
        <v>35</v>
      </c>
    </row>
    <row r="1137" spans="1:5" x14ac:dyDescent="0.25">
      <c r="A1137" s="21" t="s">
        <v>71</v>
      </c>
      <c r="B1137" s="18">
        <v>44881</v>
      </c>
      <c r="C1137" s="19" t="s">
        <v>33</v>
      </c>
      <c r="D1137" t="s">
        <v>67</v>
      </c>
      <c r="E1137" t="s">
        <v>68</v>
      </c>
    </row>
    <row r="1138" spans="1:5" x14ac:dyDescent="0.25">
      <c r="A1138" s="21" t="s">
        <v>346</v>
      </c>
      <c r="B1138" s="18">
        <v>44881</v>
      </c>
      <c r="C1138" s="19" t="s">
        <v>33</v>
      </c>
      <c r="D1138" t="s">
        <v>34</v>
      </c>
      <c r="E1138" t="s">
        <v>47</v>
      </c>
    </row>
    <row r="1139" spans="1:5" x14ac:dyDescent="0.25">
      <c r="A1139" s="21" t="s">
        <v>369</v>
      </c>
      <c r="B1139" s="18">
        <v>44881</v>
      </c>
      <c r="C1139" s="19" t="s">
        <v>33</v>
      </c>
      <c r="D1139" t="s">
        <v>67</v>
      </c>
      <c r="E1139" t="s">
        <v>68</v>
      </c>
    </row>
    <row r="1140" spans="1:5" x14ac:dyDescent="0.25">
      <c r="A1140" s="21" t="s">
        <v>243</v>
      </c>
      <c r="B1140" s="18">
        <v>44881</v>
      </c>
      <c r="C1140" s="19" t="s">
        <v>33</v>
      </c>
      <c r="D1140" t="s">
        <v>34</v>
      </c>
      <c r="E1140" t="s">
        <v>35</v>
      </c>
    </row>
    <row r="1141" spans="1:5" x14ac:dyDescent="0.25">
      <c r="A1141" s="21" t="s">
        <v>98</v>
      </c>
      <c r="B1141" s="18">
        <v>44881</v>
      </c>
      <c r="C1141" s="19" t="s">
        <v>33</v>
      </c>
      <c r="D1141" t="s">
        <v>37</v>
      </c>
      <c r="E1141" t="s">
        <v>57</v>
      </c>
    </row>
    <row r="1142" spans="1:5" x14ac:dyDescent="0.25">
      <c r="A1142" s="21" t="s">
        <v>283</v>
      </c>
      <c r="B1142" s="18">
        <v>44881</v>
      </c>
      <c r="C1142" s="19" t="s">
        <v>33</v>
      </c>
      <c r="D1142" t="s">
        <v>67</v>
      </c>
      <c r="E1142" t="s">
        <v>68</v>
      </c>
    </row>
    <row r="1143" spans="1:5" x14ac:dyDescent="0.25">
      <c r="A1143" s="21" t="s">
        <v>141</v>
      </c>
      <c r="B1143" s="18">
        <v>44881</v>
      </c>
      <c r="C1143" s="19" t="s">
        <v>33</v>
      </c>
      <c r="D1143" t="s">
        <v>34</v>
      </c>
      <c r="E1143" t="s">
        <v>35</v>
      </c>
    </row>
    <row r="1144" spans="1:5" x14ac:dyDescent="0.25">
      <c r="A1144" s="21" t="s">
        <v>288</v>
      </c>
      <c r="B1144" s="18">
        <v>44881</v>
      </c>
      <c r="C1144" s="19" t="s">
        <v>33</v>
      </c>
      <c r="D1144" t="s">
        <v>34</v>
      </c>
      <c r="E1144" t="s">
        <v>47</v>
      </c>
    </row>
    <row r="1145" spans="1:5" x14ac:dyDescent="0.25">
      <c r="A1145" s="21" t="s">
        <v>363</v>
      </c>
      <c r="B1145" s="18">
        <v>44881</v>
      </c>
      <c r="C1145" s="19" t="s">
        <v>33</v>
      </c>
      <c r="D1145" t="s">
        <v>34</v>
      </c>
      <c r="E1145" t="s">
        <v>35</v>
      </c>
    </row>
    <row r="1146" spans="1:5" x14ac:dyDescent="0.25">
      <c r="A1146" s="21" t="s">
        <v>206</v>
      </c>
      <c r="B1146" s="18">
        <v>44881</v>
      </c>
      <c r="C1146" s="19" t="s">
        <v>33</v>
      </c>
      <c r="D1146" t="s">
        <v>34</v>
      </c>
      <c r="E1146" t="s">
        <v>35</v>
      </c>
    </row>
    <row r="1147" spans="1:5" x14ac:dyDescent="0.25">
      <c r="A1147" s="21" t="s">
        <v>56</v>
      </c>
      <c r="B1147" s="18">
        <v>44881</v>
      </c>
      <c r="C1147" s="19" t="s">
        <v>33</v>
      </c>
      <c r="D1147" t="s">
        <v>37</v>
      </c>
      <c r="E1147" t="s">
        <v>57</v>
      </c>
    </row>
    <row r="1148" spans="1:5" x14ac:dyDescent="0.25">
      <c r="A1148" s="21" t="s">
        <v>77</v>
      </c>
      <c r="B1148" s="18">
        <v>44881</v>
      </c>
      <c r="C1148" s="19" t="s">
        <v>33</v>
      </c>
      <c r="D1148" t="s">
        <v>67</v>
      </c>
      <c r="E1148" t="s">
        <v>68</v>
      </c>
    </row>
    <row r="1149" spans="1:5" x14ac:dyDescent="0.25">
      <c r="A1149" s="21" t="s">
        <v>76</v>
      </c>
      <c r="B1149" s="18">
        <v>44881</v>
      </c>
      <c r="C1149" s="19" t="s">
        <v>33</v>
      </c>
      <c r="D1149" t="s">
        <v>37</v>
      </c>
      <c r="E1149" t="s">
        <v>57</v>
      </c>
    </row>
    <row r="1150" spans="1:5" x14ac:dyDescent="0.25">
      <c r="A1150" s="21" t="s">
        <v>381</v>
      </c>
      <c r="B1150" s="18">
        <v>44881</v>
      </c>
      <c r="C1150" s="19" t="s">
        <v>33</v>
      </c>
      <c r="D1150" t="s">
        <v>37</v>
      </c>
      <c r="E1150" t="s">
        <v>189</v>
      </c>
    </row>
    <row r="1151" spans="1:5" x14ac:dyDescent="0.25">
      <c r="A1151" s="21" t="s">
        <v>295</v>
      </c>
      <c r="B1151" s="18">
        <v>44881</v>
      </c>
      <c r="C1151" s="19" t="s">
        <v>33</v>
      </c>
      <c r="D1151" t="s">
        <v>34</v>
      </c>
      <c r="E1151" t="s">
        <v>35</v>
      </c>
    </row>
    <row r="1152" spans="1:5" x14ac:dyDescent="0.25">
      <c r="A1152" s="21" t="s">
        <v>365</v>
      </c>
      <c r="B1152" s="18">
        <v>44881</v>
      </c>
      <c r="C1152" s="19" t="s">
        <v>33</v>
      </c>
      <c r="D1152" t="s">
        <v>67</v>
      </c>
      <c r="E1152" t="s">
        <v>68</v>
      </c>
    </row>
    <row r="1153" spans="1:5" x14ac:dyDescent="0.25">
      <c r="A1153" s="21" t="s">
        <v>137</v>
      </c>
      <c r="B1153" s="18">
        <v>44881</v>
      </c>
      <c r="C1153" s="19" t="s">
        <v>33</v>
      </c>
      <c r="D1153" t="s">
        <v>34</v>
      </c>
      <c r="E1153" t="s">
        <v>138</v>
      </c>
    </row>
    <row r="1154" spans="1:5" x14ac:dyDescent="0.25">
      <c r="A1154" s="21" t="s">
        <v>377</v>
      </c>
      <c r="B1154" s="18">
        <v>44881</v>
      </c>
      <c r="C1154" s="19" t="s">
        <v>33</v>
      </c>
      <c r="D1154" t="s">
        <v>34</v>
      </c>
      <c r="E1154" t="s">
        <v>35</v>
      </c>
    </row>
    <row r="1155" spans="1:5" x14ac:dyDescent="0.25">
      <c r="A1155" s="21" t="s">
        <v>74</v>
      </c>
      <c r="B1155" s="18">
        <v>44881</v>
      </c>
      <c r="C1155" s="19" t="s">
        <v>33</v>
      </c>
      <c r="D1155" t="s">
        <v>37</v>
      </c>
      <c r="E1155" t="s">
        <v>57</v>
      </c>
    </row>
    <row r="1156" spans="1:5" x14ac:dyDescent="0.25">
      <c r="A1156" s="21" t="s">
        <v>160</v>
      </c>
      <c r="B1156" s="18">
        <v>44881</v>
      </c>
      <c r="C1156" s="19" t="s">
        <v>33</v>
      </c>
      <c r="D1156" t="s">
        <v>49</v>
      </c>
      <c r="E1156" t="s">
        <v>361</v>
      </c>
    </row>
    <row r="1157" spans="1:5" x14ac:dyDescent="0.25">
      <c r="A1157" s="21" t="s">
        <v>58</v>
      </c>
      <c r="B1157" s="18">
        <v>44881</v>
      </c>
      <c r="C1157" s="19" t="s">
        <v>33</v>
      </c>
      <c r="D1157" t="s">
        <v>34</v>
      </c>
      <c r="E1157" t="s">
        <v>39</v>
      </c>
    </row>
    <row r="1158" spans="1:5" x14ac:dyDescent="0.25">
      <c r="A1158" s="21" t="s">
        <v>226</v>
      </c>
      <c r="B1158" s="18">
        <v>44881</v>
      </c>
      <c r="C1158" s="19" t="s">
        <v>33</v>
      </c>
      <c r="D1158" t="s">
        <v>34</v>
      </c>
      <c r="E1158" t="s">
        <v>35</v>
      </c>
    </row>
    <row r="1159" spans="1:5" x14ac:dyDescent="0.25">
      <c r="A1159" s="21" t="s">
        <v>392</v>
      </c>
      <c r="B1159" s="18">
        <v>44881</v>
      </c>
      <c r="C1159" s="19" t="s">
        <v>33</v>
      </c>
      <c r="D1159" t="s">
        <v>37</v>
      </c>
      <c r="E1159" t="s">
        <v>57</v>
      </c>
    </row>
    <row r="1160" spans="1:5" x14ac:dyDescent="0.25">
      <c r="A1160" s="21" t="s">
        <v>123</v>
      </c>
      <c r="B1160" s="18">
        <v>44881</v>
      </c>
      <c r="C1160" s="19" t="s">
        <v>33</v>
      </c>
      <c r="D1160" t="s">
        <v>34</v>
      </c>
      <c r="E1160" t="s">
        <v>35</v>
      </c>
    </row>
    <row r="1161" spans="1:5" x14ac:dyDescent="0.25">
      <c r="A1161" s="21" t="s">
        <v>85</v>
      </c>
      <c r="B1161" s="18">
        <v>44881</v>
      </c>
      <c r="C1161" s="19" t="s">
        <v>33</v>
      </c>
      <c r="D1161" t="s">
        <v>34</v>
      </c>
      <c r="E1161" t="s">
        <v>70</v>
      </c>
    </row>
    <row r="1162" spans="1:5" x14ac:dyDescent="0.25">
      <c r="A1162" s="21" t="s">
        <v>253</v>
      </c>
      <c r="B1162" s="18">
        <v>44881</v>
      </c>
      <c r="C1162" s="19" t="s">
        <v>33</v>
      </c>
      <c r="D1162" t="s">
        <v>34</v>
      </c>
      <c r="E1162" t="s">
        <v>57</v>
      </c>
    </row>
    <row r="1163" spans="1:5" x14ac:dyDescent="0.25">
      <c r="A1163" s="21" t="s">
        <v>255</v>
      </c>
      <c r="B1163" s="18">
        <v>44881</v>
      </c>
      <c r="C1163" s="19" t="s">
        <v>33</v>
      </c>
      <c r="D1163" t="s">
        <v>34</v>
      </c>
      <c r="E1163" t="s">
        <v>57</v>
      </c>
    </row>
    <row r="1164" spans="1:5" x14ac:dyDescent="0.25">
      <c r="A1164" s="21" t="s">
        <v>317</v>
      </c>
      <c r="B1164" s="18">
        <v>44881</v>
      </c>
      <c r="C1164" s="19" t="s">
        <v>33</v>
      </c>
      <c r="D1164" t="s">
        <v>34</v>
      </c>
      <c r="E1164" t="s">
        <v>138</v>
      </c>
    </row>
    <row r="1165" spans="1:5" x14ac:dyDescent="0.25">
      <c r="A1165" s="21" t="s">
        <v>120</v>
      </c>
      <c r="B1165" s="18">
        <v>44881</v>
      </c>
      <c r="C1165" s="19" t="s">
        <v>33</v>
      </c>
      <c r="D1165" t="s">
        <v>34</v>
      </c>
      <c r="E1165" t="s">
        <v>57</v>
      </c>
    </row>
    <row r="1166" spans="1:5" x14ac:dyDescent="0.25">
      <c r="A1166" s="21" t="s">
        <v>293</v>
      </c>
      <c r="B1166" s="18">
        <v>44881</v>
      </c>
      <c r="C1166" s="19" t="s">
        <v>33</v>
      </c>
      <c r="D1166" t="s">
        <v>34</v>
      </c>
      <c r="E1166" t="s">
        <v>70</v>
      </c>
    </row>
    <row r="1167" spans="1:5" x14ac:dyDescent="0.25">
      <c r="A1167" s="21" t="s">
        <v>209</v>
      </c>
      <c r="B1167" s="18">
        <v>44881</v>
      </c>
      <c r="C1167" s="19" t="s">
        <v>33</v>
      </c>
      <c r="D1167" t="s">
        <v>34</v>
      </c>
      <c r="E1167" t="s">
        <v>39</v>
      </c>
    </row>
    <row r="1168" spans="1:5" x14ac:dyDescent="0.25">
      <c r="A1168" s="21" t="s">
        <v>213</v>
      </c>
      <c r="B1168" s="18">
        <v>44881</v>
      </c>
      <c r="C1168" s="19" t="s">
        <v>33</v>
      </c>
      <c r="D1168" t="s">
        <v>37</v>
      </c>
      <c r="E1168" t="s">
        <v>57</v>
      </c>
    </row>
    <row r="1169" spans="1:5" x14ac:dyDescent="0.25">
      <c r="A1169" s="21" t="s">
        <v>212</v>
      </c>
      <c r="B1169" s="18">
        <v>44881</v>
      </c>
      <c r="C1169" s="19" t="s">
        <v>33</v>
      </c>
      <c r="D1169" t="s">
        <v>34</v>
      </c>
      <c r="E1169" t="s">
        <v>151</v>
      </c>
    </row>
    <row r="1170" spans="1:5" x14ac:dyDescent="0.25">
      <c r="A1170" s="21" t="s">
        <v>370</v>
      </c>
      <c r="B1170" s="18">
        <v>44881</v>
      </c>
      <c r="C1170" s="19" t="s">
        <v>33</v>
      </c>
      <c r="D1170" t="s">
        <v>34</v>
      </c>
      <c r="E1170" t="s">
        <v>35</v>
      </c>
    </row>
    <row r="1171" spans="1:5" x14ac:dyDescent="0.25">
      <c r="A1171" s="21" t="s">
        <v>256</v>
      </c>
      <c r="B1171" s="18">
        <v>44881</v>
      </c>
      <c r="C1171" s="19" t="s">
        <v>33</v>
      </c>
      <c r="D1171" t="s">
        <v>67</v>
      </c>
      <c r="E1171" t="s">
        <v>68</v>
      </c>
    </row>
    <row r="1172" spans="1:5" x14ac:dyDescent="0.25">
      <c r="A1172" s="21" t="s">
        <v>393</v>
      </c>
      <c r="B1172" s="18">
        <v>44881</v>
      </c>
      <c r="C1172" s="19" t="s">
        <v>33</v>
      </c>
      <c r="D1172" t="s">
        <v>37</v>
      </c>
      <c r="E1172" t="s">
        <v>57</v>
      </c>
    </row>
    <row r="1173" spans="1:5" x14ac:dyDescent="0.25">
      <c r="A1173" s="21" t="s">
        <v>136</v>
      </c>
      <c r="B1173" s="18">
        <v>44881</v>
      </c>
      <c r="C1173" s="19" t="s">
        <v>33</v>
      </c>
      <c r="D1173" t="s">
        <v>34</v>
      </c>
      <c r="E1173" t="s">
        <v>47</v>
      </c>
    </row>
    <row r="1174" spans="1:5" x14ac:dyDescent="0.25">
      <c r="A1174" s="21" t="s">
        <v>344</v>
      </c>
      <c r="B1174" s="18">
        <v>44881</v>
      </c>
      <c r="C1174" s="19" t="s">
        <v>33</v>
      </c>
      <c r="D1174" t="s">
        <v>37</v>
      </c>
      <c r="E1174" t="s">
        <v>70</v>
      </c>
    </row>
    <row r="1175" spans="1:5" x14ac:dyDescent="0.25">
      <c r="A1175" s="21" t="s">
        <v>154</v>
      </c>
      <c r="B1175" s="18">
        <v>44881</v>
      </c>
      <c r="C1175" s="19" t="s">
        <v>33</v>
      </c>
      <c r="D1175" t="s">
        <v>37</v>
      </c>
      <c r="E1175" t="s">
        <v>57</v>
      </c>
    </row>
    <row r="1176" spans="1:5" x14ac:dyDescent="0.25">
      <c r="A1176" s="21" t="s">
        <v>140</v>
      </c>
      <c r="B1176" s="18">
        <v>44881</v>
      </c>
      <c r="C1176" s="19" t="s">
        <v>33</v>
      </c>
      <c r="D1176" t="s">
        <v>67</v>
      </c>
      <c r="E1176" t="s">
        <v>68</v>
      </c>
    </row>
    <row r="1177" spans="1:5" x14ac:dyDescent="0.25">
      <c r="A1177" s="21" t="s">
        <v>320</v>
      </c>
      <c r="B1177" s="18">
        <v>44881</v>
      </c>
      <c r="C1177" s="19" t="s">
        <v>33</v>
      </c>
      <c r="D1177" t="s">
        <v>34</v>
      </c>
      <c r="E1177" t="s">
        <v>103</v>
      </c>
    </row>
    <row r="1178" spans="1:5" x14ac:dyDescent="0.25">
      <c r="A1178" s="21" t="s">
        <v>372</v>
      </c>
      <c r="B1178" s="18">
        <v>44881</v>
      </c>
      <c r="C1178" s="19" t="s">
        <v>33</v>
      </c>
      <c r="D1178" t="s">
        <v>37</v>
      </c>
      <c r="E1178" t="s">
        <v>189</v>
      </c>
    </row>
    <row r="1179" spans="1:5" x14ac:dyDescent="0.25">
      <c r="A1179" s="21" t="s">
        <v>371</v>
      </c>
      <c r="B1179" s="18">
        <v>44881</v>
      </c>
      <c r="C1179" s="19" t="s">
        <v>33</v>
      </c>
      <c r="D1179" t="s">
        <v>34</v>
      </c>
      <c r="E1179" t="s">
        <v>35</v>
      </c>
    </row>
    <row r="1180" spans="1:5" x14ac:dyDescent="0.25">
      <c r="A1180" s="21" t="s">
        <v>297</v>
      </c>
      <c r="B1180" s="18">
        <v>44881</v>
      </c>
      <c r="C1180" s="19" t="s">
        <v>33</v>
      </c>
      <c r="D1180" t="s">
        <v>34</v>
      </c>
      <c r="E1180" t="s">
        <v>47</v>
      </c>
    </row>
    <row r="1181" spans="1:5" x14ac:dyDescent="0.25">
      <c r="A1181" s="21" t="s">
        <v>259</v>
      </c>
      <c r="B1181" s="18">
        <v>44881</v>
      </c>
      <c r="C1181" s="19" t="s">
        <v>33</v>
      </c>
      <c r="D1181" t="s">
        <v>37</v>
      </c>
      <c r="E1181" t="s">
        <v>64</v>
      </c>
    </row>
    <row r="1182" spans="1:5" x14ac:dyDescent="0.25">
      <c r="A1182" s="21" t="s">
        <v>194</v>
      </c>
      <c r="B1182" s="18">
        <v>44881</v>
      </c>
      <c r="C1182" s="19" t="s">
        <v>33</v>
      </c>
      <c r="D1182" t="s">
        <v>67</v>
      </c>
      <c r="E1182" t="s">
        <v>68</v>
      </c>
    </row>
    <row r="1183" spans="1:5" x14ac:dyDescent="0.25">
      <c r="A1183" s="21" t="s">
        <v>254</v>
      </c>
      <c r="B1183" s="18">
        <v>44881</v>
      </c>
      <c r="C1183" s="19" t="s">
        <v>33</v>
      </c>
      <c r="D1183" t="s">
        <v>67</v>
      </c>
      <c r="E1183" t="s">
        <v>68</v>
      </c>
    </row>
    <row r="1184" spans="1:5" x14ac:dyDescent="0.25">
      <c r="A1184" s="21" t="s">
        <v>221</v>
      </c>
      <c r="B1184" s="18">
        <v>44881</v>
      </c>
      <c r="C1184" s="19" t="s">
        <v>33</v>
      </c>
      <c r="D1184" t="s">
        <v>37</v>
      </c>
      <c r="E1184" t="s">
        <v>57</v>
      </c>
    </row>
    <row r="1185" spans="1:6" x14ac:dyDescent="0.25">
      <c r="A1185" s="21" t="s">
        <v>147</v>
      </c>
      <c r="B1185" s="18">
        <v>44881</v>
      </c>
      <c r="C1185" s="19" t="s">
        <v>33</v>
      </c>
      <c r="D1185" t="s">
        <v>49</v>
      </c>
      <c r="E1185" t="s">
        <v>50</v>
      </c>
    </row>
    <row r="1186" spans="1:6" x14ac:dyDescent="0.25">
      <c r="A1186" s="21" t="s">
        <v>146</v>
      </c>
      <c r="B1186" s="18">
        <v>44881</v>
      </c>
      <c r="C1186" s="19" t="s">
        <v>33</v>
      </c>
      <c r="D1186" t="s">
        <v>49</v>
      </c>
      <c r="E1186" t="s">
        <v>50</v>
      </c>
    </row>
    <row r="1187" spans="1:6" x14ac:dyDescent="0.25">
      <c r="A1187" s="21" t="s">
        <v>197</v>
      </c>
      <c r="B1187" s="18">
        <v>44881</v>
      </c>
      <c r="C1187" s="19" t="s">
        <v>33</v>
      </c>
      <c r="D1187" t="s">
        <v>67</v>
      </c>
      <c r="E1187" t="s">
        <v>68</v>
      </c>
    </row>
    <row r="1188" spans="1:6" x14ac:dyDescent="0.25">
      <c r="A1188" s="21" t="s">
        <v>196</v>
      </c>
      <c r="B1188" s="18">
        <v>44881</v>
      </c>
      <c r="C1188" s="19" t="s">
        <v>33</v>
      </c>
      <c r="D1188" t="s">
        <v>67</v>
      </c>
      <c r="E1188" t="s">
        <v>68</v>
      </c>
    </row>
    <row r="1189" spans="1:6" x14ac:dyDescent="0.25">
      <c r="A1189" s="21" t="s">
        <v>315</v>
      </c>
      <c r="B1189" s="18">
        <v>44881</v>
      </c>
      <c r="C1189" s="19" t="s">
        <v>33</v>
      </c>
      <c r="D1189" t="s">
        <v>67</v>
      </c>
      <c r="E1189" t="s">
        <v>68</v>
      </c>
    </row>
    <row r="1190" spans="1:6" x14ac:dyDescent="0.25">
      <c r="A1190" s="21" t="s">
        <v>159</v>
      </c>
      <c r="B1190" s="18">
        <v>44881</v>
      </c>
      <c r="C1190" s="19" t="s">
        <v>33</v>
      </c>
      <c r="D1190" t="s">
        <v>49</v>
      </c>
      <c r="E1190" t="s">
        <v>361</v>
      </c>
    </row>
    <row r="1191" spans="1:6" x14ac:dyDescent="0.25">
      <c r="A1191" s="21" t="s">
        <v>157</v>
      </c>
      <c r="B1191" s="18">
        <v>44881</v>
      </c>
      <c r="C1191" s="19" t="s">
        <v>33</v>
      </c>
      <c r="D1191" t="s">
        <v>49</v>
      </c>
      <c r="E1191" t="s">
        <v>361</v>
      </c>
    </row>
    <row r="1192" spans="1:6" x14ac:dyDescent="0.25">
      <c r="A1192" s="21" t="s">
        <v>299</v>
      </c>
      <c r="B1192" s="18">
        <v>44881</v>
      </c>
      <c r="C1192" s="19" t="s">
        <v>33</v>
      </c>
      <c r="D1192" t="s">
        <v>34</v>
      </c>
      <c r="E1192" t="s">
        <v>35</v>
      </c>
    </row>
    <row r="1193" spans="1:6" x14ac:dyDescent="0.25">
      <c r="A1193" s="21" t="s">
        <v>122</v>
      </c>
      <c r="B1193" s="18">
        <v>44881</v>
      </c>
      <c r="C1193" s="19" t="s">
        <v>33</v>
      </c>
      <c r="D1193" t="s">
        <v>67</v>
      </c>
      <c r="E1193" t="s">
        <v>68</v>
      </c>
    </row>
    <row r="1194" spans="1:6" x14ac:dyDescent="0.25">
      <c r="A1194" s="21" t="s">
        <v>364</v>
      </c>
      <c r="B1194" s="18">
        <v>44881</v>
      </c>
      <c r="C1194" s="19" t="s">
        <v>33</v>
      </c>
      <c r="D1194" t="s">
        <v>34</v>
      </c>
      <c r="E1194" t="s">
        <v>39</v>
      </c>
    </row>
    <row r="1195" spans="1:6" x14ac:dyDescent="0.25">
      <c r="A1195" s="21" t="s">
        <v>218</v>
      </c>
      <c r="B1195" s="18">
        <v>44881</v>
      </c>
      <c r="C1195" s="19" t="s">
        <v>33</v>
      </c>
      <c r="D1195" t="s">
        <v>34</v>
      </c>
      <c r="E1195" t="s">
        <v>103</v>
      </c>
    </row>
    <row r="1196" spans="1:6" x14ac:dyDescent="0.25">
      <c r="A1196" s="21" t="s">
        <v>329</v>
      </c>
      <c r="B1196" s="18">
        <v>44881</v>
      </c>
      <c r="C1196" s="19" t="s">
        <v>33</v>
      </c>
      <c r="D1196" t="s">
        <v>34</v>
      </c>
      <c r="E1196" t="s">
        <v>45</v>
      </c>
    </row>
    <row r="1197" spans="1:6" x14ac:dyDescent="0.25">
      <c r="A1197" s="21" t="s">
        <v>89</v>
      </c>
      <c r="B1197" s="18">
        <v>44881</v>
      </c>
      <c r="C1197" s="19" t="s">
        <v>33</v>
      </c>
      <c r="D1197" t="s">
        <v>34</v>
      </c>
      <c r="E1197" t="s">
        <v>45</v>
      </c>
    </row>
    <row r="1198" spans="1:6" x14ac:dyDescent="0.25">
      <c r="A1198" s="21" t="s">
        <v>229</v>
      </c>
      <c r="B1198" s="18">
        <v>44881</v>
      </c>
      <c r="C1198" s="19" t="s">
        <v>33</v>
      </c>
      <c r="D1198" t="s">
        <v>37</v>
      </c>
      <c r="E1198" t="s">
        <v>57</v>
      </c>
    </row>
    <row r="1199" spans="1:6" x14ac:dyDescent="0.25">
      <c r="A1199" s="21" t="s">
        <v>260</v>
      </c>
      <c r="B1199" s="18">
        <v>44881</v>
      </c>
      <c r="C1199" s="19" t="s">
        <v>33</v>
      </c>
      <c r="D1199" t="s">
        <v>67</v>
      </c>
      <c r="E1199" t="s">
        <v>68</v>
      </c>
    </row>
    <row r="1200" spans="1:6" x14ac:dyDescent="0.25">
      <c r="A1200" s="21" t="s">
        <v>379</v>
      </c>
      <c r="B1200" s="22"/>
      <c r="C1200" s="19" t="s">
        <v>33</v>
      </c>
      <c r="D1200" t="s">
        <v>34</v>
      </c>
      <c r="E1200" t="s">
        <v>39</v>
      </c>
      <c r="F1200" t="s">
        <v>394</v>
      </c>
    </row>
    <row r="1201" spans="1:5" x14ac:dyDescent="0.25">
      <c r="A1201" s="21" t="s">
        <v>75</v>
      </c>
      <c r="B1201" s="18">
        <v>44881</v>
      </c>
      <c r="C1201" s="19" t="s">
        <v>33</v>
      </c>
      <c r="D1201" t="s">
        <v>67</v>
      </c>
      <c r="E1201" t="s">
        <v>68</v>
      </c>
    </row>
    <row r="1202" spans="1:5" x14ac:dyDescent="0.25">
      <c r="A1202" s="21" t="s">
        <v>378</v>
      </c>
      <c r="B1202" s="18">
        <v>44881</v>
      </c>
      <c r="C1202" s="19" t="s">
        <v>33</v>
      </c>
      <c r="D1202" t="s">
        <v>34</v>
      </c>
      <c r="E1202" t="s">
        <v>35</v>
      </c>
    </row>
    <row r="1203" spans="1:5" x14ac:dyDescent="0.25">
      <c r="A1203" s="21" t="s">
        <v>211</v>
      </c>
      <c r="B1203" s="18">
        <v>44881</v>
      </c>
      <c r="C1203" s="19" t="s">
        <v>33</v>
      </c>
      <c r="D1203" t="s">
        <v>34</v>
      </c>
      <c r="E1203" t="s">
        <v>151</v>
      </c>
    </row>
    <row r="1204" spans="1:5" x14ac:dyDescent="0.25">
      <c r="A1204" s="21" t="s">
        <v>235</v>
      </c>
      <c r="B1204" s="18">
        <v>44881</v>
      </c>
      <c r="C1204" s="19" t="s">
        <v>33</v>
      </c>
      <c r="D1204" t="s">
        <v>49</v>
      </c>
      <c r="E1204" t="s">
        <v>361</v>
      </c>
    </row>
    <row r="1205" spans="1:5" x14ac:dyDescent="0.25">
      <c r="A1205" s="21" t="s">
        <v>110</v>
      </c>
      <c r="B1205" s="18">
        <v>44881</v>
      </c>
      <c r="C1205" s="19" t="s">
        <v>33</v>
      </c>
      <c r="D1205" t="s">
        <v>34</v>
      </c>
      <c r="E1205" t="s">
        <v>35</v>
      </c>
    </row>
    <row r="1206" spans="1:5" x14ac:dyDescent="0.25">
      <c r="A1206" s="21" t="s">
        <v>285</v>
      </c>
      <c r="B1206" s="18">
        <v>44881</v>
      </c>
      <c r="C1206" s="19" t="s">
        <v>33</v>
      </c>
      <c r="D1206" t="s">
        <v>34</v>
      </c>
      <c r="E1206" t="s">
        <v>64</v>
      </c>
    </row>
    <row r="1207" spans="1:5" x14ac:dyDescent="0.25">
      <c r="A1207" s="21" t="s">
        <v>131</v>
      </c>
      <c r="B1207" s="18">
        <v>44881</v>
      </c>
      <c r="C1207" s="19" t="s">
        <v>33</v>
      </c>
      <c r="D1207" t="s">
        <v>34</v>
      </c>
      <c r="E1207" t="s">
        <v>35</v>
      </c>
    </row>
    <row r="1208" spans="1:5" x14ac:dyDescent="0.25">
      <c r="A1208" s="21" t="s">
        <v>395</v>
      </c>
      <c r="B1208" s="18">
        <v>44881</v>
      </c>
      <c r="C1208" s="19" t="s">
        <v>33</v>
      </c>
      <c r="D1208" t="s">
        <v>34</v>
      </c>
      <c r="E1208" t="s">
        <v>138</v>
      </c>
    </row>
    <row r="1209" spans="1:5" x14ac:dyDescent="0.25">
      <c r="A1209" s="21" t="s">
        <v>368</v>
      </c>
      <c r="B1209" s="18">
        <v>44881</v>
      </c>
      <c r="C1209" s="19" t="s">
        <v>33</v>
      </c>
      <c r="D1209" t="s">
        <v>37</v>
      </c>
      <c r="E1209" t="s">
        <v>189</v>
      </c>
    </row>
    <row r="1210" spans="1:5" x14ac:dyDescent="0.25">
      <c r="A1210" s="21" t="s">
        <v>292</v>
      </c>
      <c r="B1210" s="18">
        <v>44881</v>
      </c>
      <c r="C1210" s="19" t="s">
        <v>33</v>
      </c>
      <c r="D1210" t="s">
        <v>34</v>
      </c>
      <c r="E1210" t="s">
        <v>138</v>
      </c>
    </row>
    <row r="1211" spans="1:5" x14ac:dyDescent="0.25">
      <c r="A1211" s="21" t="s">
        <v>383</v>
      </c>
      <c r="B1211" s="18">
        <v>44881</v>
      </c>
      <c r="C1211" s="19" t="s">
        <v>33</v>
      </c>
      <c r="D1211" t="s">
        <v>67</v>
      </c>
      <c r="E1211" t="s">
        <v>68</v>
      </c>
    </row>
    <row r="1212" spans="1:5" x14ac:dyDescent="0.25">
      <c r="A1212" s="21" t="s">
        <v>198</v>
      </c>
      <c r="B1212" s="18">
        <v>44881</v>
      </c>
      <c r="C1212" s="19" t="s">
        <v>33</v>
      </c>
      <c r="D1212" t="s">
        <v>67</v>
      </c>
      <c r="E1212" t="s">
        <v>68</v>
      </c>
    </row>
    <row r="1213" spans="1:5" x14ac:dyDescent="0.25">
      <c r="A1213" s="21" t="s">
        <v>349</v>
      </c>
      <c r="B1213" s="18">
        <v>44881</v>
      </c>
      <c r="C1213" s="19" t="s">
        <v>33</v>
      </c>
      <c r="D1213" t="s">
        <v>34</v>
      </c>
      <c r="E1213" t="s">
        <v>70</v>
      </c>
    </row>
    <row r="1214" spans="1:5" x14ac:dyDescent="0.25">
      <c r="A1214" s="21" t="s">
        <v>281</v>
      </c>
      <c r="B1214" s="18">
        <v>44881</v>
      </c>
      <c r="C1214" s="19" t="s">
        <v>33</v>
      </c>
      <c r="D1214" t="s">
        <v>34</v>
      </c>
      <c r="E1214" t="s">
        <v>35</v>
      </c>
    </row>
    <row r="1215" spans="1:5" x14ac:dyDescent="0.25">
      <c r="A1215" s="21" t="s">
        <v>166</v>
      </c>
      <c r="B1215" s="18">
        <v>44881</v>
      </c>
      <c r="C1215" s="19" t="s">
        <v>33</v>
      </c>
      <c r="D1215" t="s">
        <v>34</v>
      </c>
      <c r="E1215" t="s">
        <v>57</v>
      </c>
    </row>
    <row r="1216" spans="1:5" x14ac:dyDescent="0.25">
      <c r="A1216" s="21" t="s">
        <v>178</v>
      </c>
      <c r="B1216" s="18">
        <v>44881</v>
      </c>
      <c r="C1216" s="19" t="s">
        <v>33</v>
      </c>
      <c r="D1216" t="s">
        <v>67</v>
      </c>
      <c r="E1216" t="s">
        <v>68</v>
      </c>
    </row>
    <row r="1217" spans="1:5" x14ac:dyDescent="0.25">
      <c r="A1217" s="21" t="s">
        <v>367</v>
      </c>
      <c r="B1217" s="18">
        <v>44881</v>
      </c>
      <c r="C1217" s="19" t="s">
        <v>33</v>
      </c>
      <c r="D1217" t="s">
        <v>34</v>
      </c>
      <c r="E1217" t="s">
        <v>138</v>
      </c>
    </row>
    <row r="1218" spans="1:5" x14ac:dyDescent="0.25">
      <c r="A1218" s="21" t="s">
        <v>207</v>
      </c>
      <c r="B1218" s="18">
        <v>44881</v>
      </c>
      <c r="C1218" s="19" t="s">
        <v>33</v>
      </c>
      <c r="D1218" t="s">
        <v>67</v>
      </c>
      <c r="E1218" t="s">
        <v>68</v>
      </c>
    </row>
    <row r="1219" spans="1:5" x14ac:dyDescent="0.25">
      <c r="A1219" s="21" t="s">
        <v>195</v>
      </c>
      <c r="B1219" s="18">
        <v>44881</v>
      </c>
      <c r="C1219" s="19" t="s">
        <v>33</v>
      </c>
      <c r="D1219" t="s">
        <v>67</v>
      </c>
      <c r="E1219" t="s">
        <v>68</v>
      </c>
    </row>
    <row r="1220" spans="1:5" x14ac:dyDescent="0.25">
      <c r="A1220" s="21" t="s">
        <v>289</v>
      </c>
      <c r="B1220" s="18">
        <v>44881</v>
      </c>
      <c r="C1220" s="19" t="s">
        <v>33</v>
      </c>
      <c r="D1220" t="s">
        <v>67</v>
      </c>
      <c r="E1220" t="s">
        <v>68</v>
      </c>
    </row>
    <row r="1221" spans="1:5" x14ac:dyDescent="0.25">
      <c r="A1221" s="21" t="s">
        <v>380</v>
      </c>
      <c r="B1221" s="18">
        <v>44881</v>
      </c>
      <c r="C1221" s="19" t="s">
        <v>33</v>
      </c>
      <c r="D1221" t="s">
        <v>34</v>
      </c>
      <c r="E1221" t="s">
        <v>35</v>
      </c>
    </row>
    <row r="1222" spans="1:5" x14ac:dyDescent="0.25">
      <c r="A1222" s="21" t="s">
        <v>382</v>
      </c>
      <c r="B1222" s="18">
        <v>44881</v>
      </c>
      <c r="C1222" s="19" t="s">
        <v>33</v>
      </c>
      <c r="D1222" t="s">
        <v>34</v>
      </c>
      <c r="E1222" t="s">
        <v>47</v>
      </c>
    </row>
    <row r="1223" spans="1:5" x14ac:dyDescent="0.25">
      <c r="A1223" s="21" t="s">
        <v>396</v>
      </c>
      <c r="B1223" s="18">
        <v>44881</v>
      </c>
      <c r="C1223" s="19" t="s">
        <v>33</v>
      </c>
      <c r="D1223" t="s">
        <v>37</v>
      </c>
      <c r="E1223" t="s">
        <v>57</v>
      </c>
    </row>
    <row r="1224" spans="1:5" x14ac:dyDescent="0.25">
      <c r="A1224" s="21" t="s">
        <v>232</v>
      </c>
      <c r="B1224" s="18">
        <v>44881</v>
      </c>
      <c r="C1224" s="19" t="s">
        <v>33</v>
      </c>
      <c r="D1224" t="s">
        <v>37</v>
      </c>
      <c r="E1224" t="s">
        <v>57</v>
      </c>
    </row>
    <row r="1225" spans="1:5" x14ac:dyDescent="0.25">
      <c r="A1225" s="21" t="s">
        <v>374</v>
      </c>
      <c r="B1225" s="18">
        <v>44881</v>
      </c>
      <c r="C1225" s="19" t="s">
        <v>33</v>
      </c>
      <c r="D1225" t="s">
        <v>34</v>
      </c>
      <c r="E1225" t="s">
        <v>138</v>
      </c>
    </row>
    <row r="1226" spans="1:5" x14ac:dyDescent="0.25">
      <c r="A1226" s="21" t="s">
        <v>350</v>
      </c>
      <c r="B1226" s="18">
        <v>44881</v>
      </c>
      <c r="C1226" s="19" t="s">
        <v>33</v>
      </c>
      <c r="D1226" t="s">
        <v>34</v>
      </c>
      <c r="E1226" t="s">
        <v>70</v>
      </c>
    </row>
    <row r="1227" spans="1:5" x14ac:dyDescent="0.25">
      <c r="A1227" s="21" t="s">
        <v>352</v>
      </c>
      <c r="B1227" s="18">
        <v>44881</v>
      </c>
      <c r="C1227" s="19" t="s">
        <v>33</v>
      </c>
      <c r="D1227" t="s">
        <v>34</v>
      </c>
      <c r="E1227" t="s">
        <v>70</v>
      </c>
    </row>
    <row r="1228" spans="1:5" x14ac:dyDescent="0.25">
      <c r="A1228" s="21" t="s">
        <v>397</v>
      </c>
      <c r="B1228" s="18">
        <v>44881</v>
      </c>
      <c r="C1228" s="19" t="s">
        <v>33</v>
      </c>
      <c r="D1228" t="s">
        <v>34</v>
      </c>
      <c r="E1228" t="s">
        <v>47</v>
      </c>
    </row>
    <row r="1229" spans="1:5" x14ac:dyDescent="0.25">
      <c r="A1229" s="21" t="s">
        <v>262</v>
      </c>
      <c r="B1229" s="18">
        <v>44881</v>
      </c>
      <c r="C1229" s="19" t="s">
        <v>33</v>
      </c>
      <c r="D1229" t="s">
        <v>34</v>
      </c>
      <c r="E1229" t="s">
        <v>35</v>
      </c>
    </row>
    <row r="1230" spans="1:5" x14ac:dyDescent="0.25">
      <c r="A1230" s="21" t="s">
        <v>116</v>
      </c>
      <c r="B1230" s="18">
        <v>44881</v>
      </c>
      <c r="C1230" s="19" t="s">
        <v>33</v>
      </c>
      <c r="D1230" t="s">
        <v>34</v>
      </c>
      <c r="E1230" t="s">
        <v>39</v>
      </c>
    </row>
    <row r="1231" spans="1:5" x14ac:dyDescent="0.25">
      <c r="A1231" s="21" t="s">
        <v>219</v>
      </c>
      <c r="B1231" s="18">
        <v>44881</v>
      </c>
      <c r="C1231" s="19" t="s">
        <v>33</v>
      </c>
      <c r="D1231" t="s">
        <v>34</v>
      </c>
      <c r="E1231" t="s">
        <v>103</v>
      </c>
    </row>
    <row r="1232" spans="1:5" x14ac:dyDescent="0.25">
      <c r="A1232" s="21" t="s">
        <v>225</v>
      </c>
      <c r="B1232" s="18">
        <v>44881</v>
      </c>
      <c r="C1232" s="19" t="s">
        <v>33</v>
      </c>
      <c r="D1232" t="s">
        <v>34</v>
      </c>
      <c r="E1232" t="s">
        <v>35</v>
      </c>
    </row>
    <row r="1233" spans="1:5" x14ac:dyDescent="0.25">
      <c r="A1233" s="21" t="s">
        <v>230</v>
      </c>
      <c r="B1233" s="18">
        <v>44881</v>
      </c>
      <c r="C1233" s="19" t="s">
        <v>33</v>
      </c>
      <c r="D1233" t="s">
        <v>34</v>
      </c>
      <c r="E1233" t="s">
        <v>35</v>
      </c>
    </row>
    <row r="1234" spans="1:5" x14ac:dyDescent="0.25">
      <c r="A1234" s="21" t="s">
        <v>91</v>
      </c>
      <c r="B1234" s="18">
        <v>44881</v>
      </c>
      <c r="C1234" s="19" t="s">
        <v>33</v>
      </c>
      <c r="D1234" t="s">
        <v>34</v>
      </c>
      <c r="E1234" t="s">
        <v>39</v>
      </c>
    </row>
    <row r="1235" spans="1:5" x14ac:dyDescent="0.25">
      <c r="A1235" s="21" t="s">
        <v>298</v>
      </c>
      <c r="B1235" s="18">
        <v>44881</v>
      </c>
      <c r="C1235" s="19" t="s">
        <v>33</v>
      </c>
      <c r="D1235" t="s">
        <v>34</v>
      </c>
      <c r="E1235" t="s">
        <v>47</v>
      </c>
    </row>
    <row r="1236" spans="1:5" x14ac:dyDescent="0.25">
      <c r="A1236" s="21" t="s">
        <v>366</v>
      </c>
      <c r="B1236" s="18">
        <v>44881</v>
      </c>
      <c r="C1236" s="19" t="s">
        <v>33</v>
      </c>
      <c r="D1236" t="s">
        <v>34</v>
      </c>
      <c r="E1236" t="s">
        <v>57</v>
      </c>
    </row>
    <row r="1237" spans="1:5" x14ac:dyDescent="0.25">
      <c r="A1237" s="21" t="s">
        <v>247</v>
      </c>
      <c r="B1237" s="18">
        <v>44881</v>
      </c>
      <c r="C1237" s="19" t="s">
        <v>33</v>
      </c>
      <c r="D1237" t="s">
        <v>34</v>
      </c>
      <c r="E1237" t="s">
        <v>35</v>
      </c>
    </row>
    <row r="1238" spans="1:5" x14ac:dyDescent="0.25">
      <c r="A1238" s="21" t="s">
        <v>78</v>
      </c>
      <c r="B1238" s="18">
        <v>44881</v>
      </c>
      <c r="C1238" s="19" t="s">
        <v>33</v>
      </c>
      <c r="D1238" t="s">
        <v>67</v>
      </c>
      <c r="E1238" t="s">
        <v>68</v>
      </c>
    </row>
    <row r="1239" spans="1:5" x14ac:dyDescent="0.25">
      <c r="A1239" s="21" t="s">
        <v>294</v>
      </c>
      <c r="B1239" s="18">
        <v>44881</v>
      </c>
      <c r="C1239" s="19" t="s">
        <v>33</v>
      </c>
      <c r="D1239" t="s">
        <v>34</v>
      </c>
      <c r="E1239" t="s">
        <v>35</v>
      </c>
    </row>
    <row r="1240" spans="1:5" x14ac:dyDescent="0.25">
      <c r="A1240" s="21" t="s">
        <v>398</v>
      </c>
      <c r="B1240" s="18">
        <v>44881</v>
      </c>
      <c r="C1240" s="19" t="s">
        <v>33</v>
      </c>
      <c r="D1240" t="s">
        <v>34</v>
      </c>
      <c r="E1240" t="s">
        <v>35</v>
      </c>
    </row>
    <row r="1241" spans="1:5" x14ac:dyDescent="0.25">
      <c r="A1241" s="21" t="s">
        <v>399</v>
      </c>
      <c r="B1241" s="18">
        <v>44881</v>
      </c>
      <c r="C1241" s="19" t="s">
        <v>33</v>
      </c>
      <c r="D1241" t="s">
        <v>34</v>
      </c>
      <c r="E1241" t="s">
        <v>47</v>
      </c>
    </row>
    <row r="1242" spans="1:5" x14ac:dyDescent="0.25">
      <c r="A1242" s="21" t="s">
        <v>200</v>
      </c>
      <c r="B1242" s="18">
        <v>44881</v>
      </c>
      <c r="C1242" s="19" t="s">
        <v>33</v>
      </c>
      <c r="D1242" t="s">
        <v>37</v>
      </c>
      <c r="E1242" t="s">
        <v>57</v>
      </c>
    </row>
    <row r="1243" spans="1:5" x14ac:dyDescent="0.25">
      <c r="A1243" s="21" t="s">
        <v>307</v>
      </c>
      <c r="B1243" s="18">
        <v>44881</v>
      </c>
      <c r="C1243" s="19" t="s">
        <v>33</v>
      </c>
      <c r="D1243" t="s">
        <v>34</v>
      </c>
      <c r="E1243" t="s">
        <v>35</v>
      </c>
    </row>
    <row r="1244" spans="1:5" x14ac:dyDescent="0.25">
      <c r="A1244" s="21" t="s">
        <v>234</v>
      </c>
      <c r="B1244" s="18">
        <v>44881</v>
      </c>
      <c r="C1244" s="19" t="s">
        <v>33</v>
      </c>
      <c r="D1244" t="s">
        <v>34</v>
      </c>
      <c r="E1244" t="s">
        <v>35</v>
      </c>
    </row>
    <row r="1245" spans="1:5" x14ac:dyDescent="0.25">
      <c r="A1245" s="21" t="s">
        <v>115</v>
      </c>
      <c r="B1245" s="18">
        <v>44881</v>
      </c>
      <c r="C1245" s="19" t="s">
        <v>33</v>
      </c>
      <c r="D1245" t="s">
        <v>34</v>
      </c>
      <c r="E1245" t="s">
        <v>35</v>
      </c>
    </row>
    <row r="1246" spans="1:5" x14ac:dyDescent="0.25">
      <c r="A1246" s="21" t="s">
        <v>400</v>
      </c>
      <c r="B1246" s="18">
        <v>44881</v>
      </c>
      <c r="C1246" s="19" t="s">
        <v>33</v>
      </c>
      <c r="D1246" t="s">
        <v>34</v>
      </c>
      <c r="E1246" t="s">
        <v>138</v>
      </c>
    </row>
    <row r="1247" spans="1:5" x14ac:dyDescent="0.25">
      <c r="A1247" s="21" t="s">
        <v>265</v>
      </c>
      <c r="B1247" s="18">
        <v>44881</v>
      </c>
      <c r="C1247" s="19" t="s">
        <v>33</v>
      </c>
      <c r="D1247" t="s">
        <v>34</v>
      </c>
      <c r="E1247" t="s">
        <v>138</v>
      </c>
    </row>
    <row r="1248" spans="1:5" x14ac:dyDescent="0.25">
      <c r="A1248" s="21" t="s">
        <v>388</v>
      </c>
      <c r="B1248" s="18">
        <v>44881</v>
      </c>
      <c r="C1248" s="19" t="s">
        <v>33</v>
      </c>
      <c r="D1248" t="s">
        <v>34</v>
      </c>
      <c r="E1248" t="s">
        <v>35</v>
      </c>
    </row>
    <row r="1249" spans="1:5" x14ac:dyDescent="0.25">
      <c r="A1249" s="21" t="s">
        <v>300</v>
      </c>
      <c r="B1249" s="18">
        <v>44881</v>
      </c>
      <c r="C1249" s="19" t="s">
        <v>33</v>
      </c>
      <c r="D1249" t="s">
        <v>34</v>
      </c>
      <c r="E1249" t="s">
        <v>35</v>
      </c>
    </row>
    <row r="1250" spans="1:5" x14ac:dyDescent="0.25">
      <c r="A1250" s="21" t="s">
        <v>277</v>
      </c>
      <c r="B1250" s="18">
        <v>44881</v>
      </c>
      <c r="C1250" s="19" t="s">
        <v>33</v>
      </c>
      <c r="D1250" t="s">
        <v>34</v>
      </c>
      <c r="E1250" t="s">
        <v>47</v>
      </c>
    </row>
    <row r="1251" spans="1:5" x14ac:dyDescent="0.25">
      <c r="A1251" s="21" t="s">
        <v>309</v>
      </c>
      <c r="B1251" s="18">
        <v>44881</v>
      </c>
      <c r="C1251" s="19" t="s">
        <v>33</v>
      </c>
      <c r="D1251" t="s">
        <v>34</v>
      </c>
      <c r="E1251" t="s">
        <v>35</v>
      </c>
    </row>
    <row r="1252" spans="1:5" x14ac:dyDescent="0.25">
      <c r="A1252" s="21" t="s">
        <v>264</v>
      </c>
      <c r="B1252" s="18">
        <v>44881</v>
      </c>
      <c r="C1252" s="19" t="s">
        <v>33</v>
      </c>
      <c r="D1252" t="s">
        <v>34</v>
      </c>
      <c r="E1252" t="s">
        <v>138</v>
      </c>
    </row>
    <row r="1253" spans="1:5" x14ac:dyDescent="0.25">
      <c r="A1253" s="21" t="s">
        <v>318</v>
      </c>
      <c r="B1253" s="18">
        <v>44881</v>
      </c>
      <c r="C1253" s="19" t="s">
        <v>33</v>
      </c>
      <c r="D1253" t="s">
        <v>34</v>
      </c>
      <c r="E1253" t="s">
        <v>103</v>
      </c>
    </row>
    <row r="1254" spans="1:5" x14ac:dyDescent="0.25">
      <c r="A1254" s="21" t="s">
        <v>148</v>
      </c>
      <c r="B1254" s="18">
        <v>44881</v>
      </c>
      <c r="C1254" s="19" t="s">
        <v>33</v>
      </c>
      <c r="D1254" t="s">
        <v>67</v>
      </c>
      <c r="E1254" t="s">
        <v>68</v>
      </c>
    </row>
    <row r="1255" spans="1:5" x14ac:dyDescent="0.25">
      <c r="A1255" s="21" t="s">
        <v>305</v>
      </c>
      <c r="B1255" s="18">
        <v>44881</v>
      </c>
      <c r="C1255" s="19" t="s">
        <v>33</v>
      </c>
      <c r="D1255" t="s">
        <v>34</v>
      </c>
      <c r="E1255" t="s">
        <v>138</v>
      </c>
    </row>
    <row r="1256" spans="1:5" x14ac:dyDescent="0.25">
      <c r="A1256" s="21" t="s">
        <v>386</v>
      </c>
      <c r="B1256" s="18">
        <v>44881</v>
      </c>
      <c r="C1256" s="19" t="s">
        <v>33</v>
      </c>
      <c r="D1256" t="s">
        <v>37</v>
      </c>
      <c r="E1256" t="s">
        <v>138</v>
      </c>
    </row>
    <row r="1257" spans="1:5" x14ac:dyDescent="0.25">
      <c r="A1257" s="21" t="s">
        <v>304</v>
      </c>
      <c r="B1257" s="18">
        <v>44881</v>
      </c>
      <c r="C1257" s="19" t="s">
        <v>33</v>
      </c>
      <c r="D1257" t="s">
        <v>37</v>
      </c>
      <c r="E1257" t="s">
        <v>138</v>
      </c>
    </row>
    <row r="1258" spans="1:5" x14ac:dyDescent="0.25">
      <c r="A1258" s="21" t="s">
        <v>129</v>
      </c>
      <c r="B1258" s="18">
        <v>44881</v>
      </c>
      <c r="C1258" s="19" t="s">
        <v>33</v>
      </c>
      <c r="D1258" t="s">
        <v>34</v>
      </c>
      <c r="E1258" t="s">
        <v>39</v>
      </c>
    </row>
    <row r="1259" spans="1:5" x14ac:dyDescent="0.25">
      <c r="A1259" s="21" t="s">
        <v>202</v>
      </c>
      <c r="B1259" s="18">
        <v>44881</v>
      </c>
      <c r="C1259" s="19" t="s">
        <v>33</v>
      </c>
      <c r="D1259" t="s">
        <v>37</v>
      </c>
      <c r="E1259" t="s">
        <v>57</v>
      </c>
    </row>
    <row r="1260" spans="1:5" x14ac:dyDescent="0.25">
      <c r="A1260" s="21" t="s">
        <v>224</v>
      </c>
      <c r="B1260" s="18">
        <v>44881</v>
      </c>
      <c r="C1260" s="19" t="s">
        <v>33</v>
      </c>
      <c r="D1260" t="s">
        <v>37</v>
      </c>
      <c r="E1260" t="s">
        <v>57</v>
      </c>
    </row>
    <row r="1261" spans="1:5" x14ac:dyDescent="0.25">
      <c r="A1261" s="21" t="s">
        <v>236</v>
      </c>
      <c r="B1261" s="18">
        <v>44881</v>
      </c>
      <c r="C1261" s="19" t="s">
        <v>33</v>
      </c>
      <c r="D1261" t="s">
        <v>67</v>
      </c>
      <c r="E1261" t="s">
        <v>68</v>
      </c>
    </row>
    <row r="1262" spans="1:5" x14ac:dyDescent="0.25">
      <c r="A1262" s="21" t="s">
        <v>303</v>
      </c>
      <c r="B1262" s="18">
        <v>44881</v>
      </c>
      <c r="C1262" s="19" t="s">
        <v>33</v>
      </c>
      <c r="D1262" t="s">
        <v>34</v>
      </c>
      <c r="E1262" t="s">
        <v>35</v>
      </c>
    </row>
    <row r="1263" spans="1:5" x14ac:dyDescent="0.25">
      <c r="A1263" s="21" t="s">
        <v>338</v>
      </c>
      <c r="B1263" s="18">
        <v>44881</v>
      </c>
      <c r="C1263" s="19" t="s">
        <v>33</v>
      </c>
      <c r="D1263" t="s">
        <v>34</v>
      </c>
      <c r="E1263" t="s">
        <v>35</v>
      </c>
    </row>
    <row r="1264" spans="1:5" x14ac:dyDescent="0.25">
      <c r="A1264" s="21" t="s">
        <v>348</v>
      </c>
      <c r="B1264" s="18">
        <v>44881</v>
      </c>
      <c r="C1264" s="19" t="s">
        <v>33</v>
      </c>
      <c r="D1264" t="s">
        <v>34</v>
      </c>
      <c r="E1264" t="s">
        <v>70</v>
      </c>
    </row>
    <row r="1265" spans="1:5" x14ac:dyDescent="0.25">
      <c r="A1265" s="21" t="s">
        <v>306</v>
      </c>
      <c r="B1265" s="18">
        <v>44881</v>
      </c>
      <c r="C1265" s="19" t="s">
        <v>33</v>
      </c>
      <c r="D1265" t="s">
        <v>34</v>
      </c>
      <c r="E1265" t="s">
        <v>138</v>
      </c>
    </row>
    <row r="1266" spans="1:5" x14ac:dyDescent="0.25">
      <c r="A1266" s="21" t="s">
        <v>227</v>
      </c>
      <c r="B1266" s="18">
        <v>44881</v>
      </c>
      <c r="C1266" s="19" t="s">
        <v>33</v>
      </c>
      <c r="D1266" t="s">
        <v>37</v>
      </c>
      <c r="E1266" t="s">
        <v>57</v>
      </c>
    </row>
    <row r="1267" spans="1:5" x14ac:dyDescent="0.25">
      <c r="A1267" s="21" t="s">
        <v>330</v>
      </c>
      <c r="B1267" s="18">
        <v>44881</v>
      </c>
      <c r="C1267" s="19" t="s">
        <v>33</v>
      </c>
      <c r="D1267" t="s">
        <v>34</v>
      </c>
      <c r="E1267" t="s">
        <v>70</v>
      </c>
    </row>
    <row r="1268" spans="1:5" x14ac:dyDescent="0.25">
      <c r="A1268" s="21" t="s">
        <v>291</v>
      </c>
      <c r="B1268" s="18">
        <v>44881</v>
      </c>
      <c r="C1268" s="19" t="s">
        <v>33</v>
      </c>
      <c r="D1268" t="s">
        <v>34</v>
      </c>
      <c r="E1268" t="s">
        <v>57</v>
      </c>
    </row>
    <row r="1269" spans="1:5" x14ac:dyDescent="0.25">
      <c r="A1269" s="21" t="s">
        <v>331</v>
      </c>
      <c r="B1269" s="18">
        <v>44881</v>
      </c>
      <c r="C1269" s="19" t="s">
        <v>33</v>
      </c>
      <c r="D1269" t="s">
        <v>34</v>
      </c>
      <c r="E1269" t="s">
        <v>138</v>
      </c>
    </row>
    <row r="1270" spans="1:5" x14ac:dyDescent="0.25">
      <c r="A1270" s="21" t="s">
        <v>282</v>
      </c>
      <c r="B1270" s="18">
        <v>44881</v>
      </c>
      <c r="C1270" s="19" t="s">
        <v>33</v>
      </c>
      <c r="D1270" t="s">
        <v>49</v>
      </c>
      <c r="E1270" t="s">
        <v>361</v>
      </c>
    </row>
    <row r="1271" spans="1:5" x14ac:dyDescent="0.25">
      <c r="A1271" s="21" t="s">
        <v>132</v>
      </c>
      <c r="B1271" s="18">
        <v>44882</v>
      </c>
      <c r="C1271" s="19" t="s">
        <v>33</v>
      </c>
      <c r="D1271" t="s">
        <v>34</v>
      </c>
      <c r="E1271" t="s">
        <v>35</v>
      </c>
    </row>
    <row r="1272" spans="1:5" x14ac:dyDescent="0.25">
      <c r="A1272" s="21" t="s">
        <v>334</v>
      </c>
      <c r="B1272" s="18">
        <v>44882</v>
      </c>
      <c r="C1272" s="19" t="s">
        <v>33</v>
      </c>
      <c r="D1272" t="s">
        <v>34</v>
      </c>
      <c r="E1272" t="s">
        <v>35</v>
      </c>
    </row>
    <row r="1273" spans="1:5" x14ac:dyDescent="0.25">
      <c r="A1273" s="21" t="s">
        <v>208</v>
      </c>
      <c r="B1273" s="18">
        <v>44882</v>
      </c>
      <c r="C1273" s="19" t="s">
        <v>33</v>
      </c>
      <c r="D1273" t="s">
        <v>37</v>
      </c>
      <c r="E1273" t="s">
        <v>35</v>
      </c>
    </row>
    <row r="1274" spans="1:5" x14ac:dyDescent="0.25">
      <c r="A1274" s="21" t="s">
        <v>230</v>
      </c>
      <c r="B1274" s="18">
        <v>44882</v>
      </c>
      <c r="C1274" s="19" t="s">
        <v>33</v>
      </c>
      <c r="D1274" t="s">
        <v>34</v>
      </c>
      <c r="E1274" t="s">
        <v>35</v>
      </c>
    </row>
    <row r="1275" spans="1:5" x14ac:dyDescent="0.25">
      <c r="A1275" s="21" t="s">
        <v>333</v>
      </c>
      <c r="B1275" s="18">
        <v>44882</v>
      </c>
      <c r="C1275" s="19" t="s">
        <v>33</v>
      </c>
      <c r="D1275" t="s">
        <v>37</v>
      </c>
      <c r="E1275" t="s">
        <v>64</v>
      </c>
    </row>
    <row r="1276" spans="1:5" x14ac:dyDescent="0.25">
      <c r="A1276" s="21" t="s">
        <v>38</v>
      </c>
      <c r="B1276" s="18">
        <v>44882</v>
      </c>
      <c r="C1276" s="19" t="s">
        <v>33</v>
      </c>
      <c r="D1276" t="s">
        <v>34</v>
      </c>
      <c r="E1276" t="s">
        <v>39</v>
      </c>
    </row>
    <row r="1277" spans="1:5" x14ac:dyDescent="0.25">
      <c r="A1277" s="21" t="s">
        <v>271</v>
      </c>
      <c r="B1277" s="18">
        <v>44882</v>
      </c>
      <c r="C1277" s="19" t="s">
        <v>33</v>
      </c>
      <c r="D1277" t="s">
        <v>34</v>
      </c>
      <c r="E1277" t="s">
        <v>47</v>
      </c>
    </row>
    <row r="1278" spans="1:5" x14ac:dyDescent="0.25">
      <c r="A1278" s="21" t="s">
        <v>288</v>
      </c>
      <c r="B1278" s="18">
        <v>44882</v>
      </c>
      <c r="C1278" s="19" t="s">
        <v>33</v>
      </c>
      <c r="D1278" t="s">
        <v>34</v>
      </c>
      <c r="E1278" t="s">
        <v>47</v>
      </c>
    </row>
    <row r="1279" spans="1:5" x14ac:dyDescent="0.25">
      <c r="A1279" s="21" t="s">
        <v>272</v>
      </c>
      <c r="B1279" s="18">
        <v>44882</v>
      </c>
      <c r="C1279" s="19" t="s">
        <v>33</v>
      </c>
      <c r="D1279" t="s">
        <v>37</v>
      </c>
      <c r="E1279" t="s">
        <v>64</v>
      </c>
    </row>
    <row r="1280" spans="1:5" x14ac:dyDescent="0.25">
      <c r="A1280" s="21" t="s">
        <v>269</v>
      </c>
      <c r="B1280" s="18">
        <v>44882</v>
      </c>
      <c r="C1280" s="19" t="s">
        <v>33</v>
      </c>
      <c r="D1280" t="s">
        <v>37</v>
      </c>
      <c r="E1280" t="s">
        <v>35</v>
      </c>
    </row>
    <row r="1281" spans="1:6" x14ac:dyDescent="0.25">
      <c r="A1281" s="21" t="s">
        <v>163</v>
      </c>
      <c r="B1281" s="18">
        <v>44882</v>
      </c>
      <c r="C1281" s="19" t="s">
        <v>33</v>
      </c>
      <c r="D1281" t="s">
        <v>34</v>
      </c>
      <c r="E1281" t="s">
        <v>35</v>
      </c>
    </row>
    <row r="1282" spans="1:6" x14ac:dyDescent="0.25">
      <c r="A1282" s="21" t="s">
        <v>58</v>
      </c>
      <c r="B1282" s="18">
        <v>44882</v>
      </c>
      <c r="C1282" s="19" t="s">
        <v>33</v>
      </c>
      <c r="D1282" t="s">
        <v>34</v>
      </c>
      <c r="E1282" t="s">
        <v>39</v>
      </c>
    </row>
    <row r="1283" spans="1:6" x14ac:dyDescent="0.25">
      <c r="A1283" s="21" t="s">
        <v>91</v>
      </c>
      <c r="B1283" s="22"/>
      <c r="C1283" s="19" t="s">
        <v>33</v>
      </c>
      <c r="D1283" t="s">
        <v>34</v>
      </c>
      <c r="E1283" t="s">
        <v>39</v>
      </c>
      <c r="F1283" t="s">
        <v>401</v>
      </c>
    </row>
    <row r="1284" spans="1:6" x14ac:dyDescent="0.25">
      <c r="A1284" s="21" t="s">
        <v>274</v>
      </c>
      <c r="B1284" s="18">
        <v>44882</v>
      </c>
      <c r="C1284" s="19" t="s">
        <v>33</v>
      </c>
      <c r="D1284" t="s">
        <v>37</v>
      </c>
      <c r="E1284" t="s">
        <v>64</v>
      </c>
    </row>
    <row r="1285" spans="1:6" x14ac:dyDescent="0.25">
      <c r="A1285" s="21" t="s">
        <v>36</v>
      </c>
      <c r="B1285" s="18">
        <v>44882</v>
      </c>
      <c r="C1285" s="19" t="s">
        <v>33</v>
      </c>
      <c r="D1285" t="s">
        <v>37</v>
      </c>
      <c r="E1285" t="s">
        <v>35</v>
      </c>
    </row>
    <row r="1286" spans="1:6" x14ac:dyDescent="0.25">
      <c r="A1286" s="21" t="s">
        <v>273</v>
      </c>
      <c r="B1286" s="18">
        <v>44882</v>
      </c>
      <c r="C1286" s="19" t="s">
        <v>33</v>
      </c>
      <c r="D1286" t="s">
        <v>37</v>
      </c>
      <c r="E1286" t="s">
        <v>64</v>
      </c>
    </row>
    <row r="1287" spans="1:6" x14ac:dyDescent="0.25">
      <c r="A1287" s="21" t="s">
        <v>275</v>
      </c>
      <c r="B1287" s="18">
        <v>44882</v>
      </c>
      <c r="C1287" s="19" t="s">
        <v>33</v>
      </c>
      <c r="D1287" t="s">
        <v>37</v>
      </c>
      <c r="E1287" t="s">
        <v>64</v>
      </c>
    </row>
    <row r="1288" spans="1:6" x14ac:dyDescent="0.25">
      <c r="A1288" s="21" t="s">
        <v>336</v>
      </c>
      <c r="B1288" s="18">
        <v>44882</v>
      </c>
      <c r="C1288" s="19" t="s">
        <v>33</v>
      </c>
      <c r="D1288" t="s">
        <v>37</v>
      </c>
      <c r="E1288" t="s">
        <v>106</v>
      </c>
    </row>
    <row r="1289" spans="1:6" x14ac:dyDescent="0.25">
      <c r="A1289" s="21" t="s">
        <v>242</v>
      </c>
      <c r="B1289" s="18">
        <v>44882</v>
      </c>
      <c r="C1289" s="19" t="s">
        <v>33</v>
      </c>
      <c r="D1289" t="s">
        <v>37</v>
      </c>
      <c r="E1289" t="s">
        <v>64</v>
      </c>
    </row>
    <row r="1290" spans="1:6" x14ac:dyDescent="0.25">
      <c r="A1290" s="21" t="s">
        <v>259</v>
      </c>
      <c r="B1290" s="18">
        <v>44882</v>
      </c>
      <c r="C1290" s="19" t="s">
        <v>33</v>
      </c>
      <c r="D1290" t="s">
        <v>37</v>
      </c>
      <c r="E1290" t="s">
        <v>64</v>
      </c>
    </row>
    <row r="1291" spans="1:6" x14ac:dyDescent="0.25">
      <c r="A1291" s="21" t="s">
        <v>121</v>
      </c>
      <c r="B1291" s="18">
        <v>44882</v>
      </c>
      <c r="C1291" s="19" t="s">
        <v>33</v>
      </c>
      <c r="D1291" t="s">
        <v>34</v>
      </c>
      <c r="E1291" t="s">
        <v>64</v>
      </c>
    </row>
    <row r="1292" spans="1:6" x14ac:dyDescent="0.25">
      <c r="A1292" s="21" t="s">
        <v>285</v>
      </c>
      <c r="B1292" s="18">
        <v>44882</v>
      </c>
      <c r="C1292" s="19" t="s">
        <v>33</v>
      </c>
      <c r="D1292" t="s">
        <v>34</v>
      </c>
      <c r="E1292" t="s">
        <v>64</v>
      </c>
    </row>
    <row r="1293" spans="1:6" x14ac:dyDescent="0.25">
      <c r="A1293" s="21" t="s">
        <v>286</v>
      </c>
      <c r="B1293" s="18">
        <v>44882</v>
      </c>
      <c r="C1293" s="19" t="s">
        <v>33</v>
      </c>
      <c r="D1293" t="s">
        <v>34</v>
      </c>
      <c r="E1293" t="s">
        <v>64</v>
      </c>
    </row>
    <row r="1294" spans="1:6" x14ac:dyDescent="0.25">
      <c r="A1294" s="21" t="s">
        <v>192</v>
      </c>
      <c r="B1294" s="18">
        <v>44882</v>
      </c>
      <c r="C1294" s="19" t="s">
        <v>33</v>
      </c>
      <c r="D1294" t="s">
        <v>34</v>
      </c>
      <c r="E1294" t="s">
        <v>35</v>
      </c>
    </row>
    <row r="1295" spans="1:6" x14ac:dyDescent="0.25">
      <c r="A1295" s="21" t="s">
        <v>83</v>
      </c>
      <c r="B1295" s="18">
        <v>44882</v>
      </c>
      <c r="C1295" s="19" t="s">
        <v>33</v>
      </c>
      <c r="D1295" t="s">
        <v>37</v>
      </c>
      <c r="E1295" t="s">
        <v>64</v>
      </c>
    </row>
    <row r="1296" spans="1:6" x14ac:dyDescent="0.25">
      <c r="A1296" s="21" t="s">
        <v>335</v>
      </c>
      <c r="B1296" s="18">
        <v>44882</v>
      </c>
      <c r="C1296" s="19" t="s">
        <v>33</v>
      </c>
      <c r="D1296" t="s">
        <v>37</v>
      </c>
      <c r="E1296" t="s">
        <v>64</v>
      </c>
    </row>
    <row r="1297" spans="1:5" x14ac:dyDescent="0.25">
      <c r="A1297" s="21" t="s">
        <v>169</v>
      </c>
      <c r="B1297" s="18">
        <v>44882</v>
      </c>
      <c r="C1297" s="19" t="s">
        <v>33</v>
      </c>
      <c r="D1297" t="s">
        <v>37</v>
      </c>
      <c r="E1297" t="s">
        <v>106</v>
      </c>
    </row>
    <row r="1298" spans="1:5" x14ac:dyDescent="0.25">
      <c r="A1298" s="21" t="s">
        <v>105</v>
      </c>
      <c r="B1298" s="18">
        <v>44882</v>
      </c>
      <c r="C1298" s="19" t="s">
        <v>33</v>
      </c>
      <c r="D1298" t="s">
        <v>37</v>
      </c>
      <c r="E1298" t="s">
        <v>106</v>
      </c>
    </row>
    <row r="1299" spans="1:5" x14ac:dyDescent="0.25">
      <c r="A1299" s="21" t="s">
        <v>248</v>
      </c>
      <c r="B1299" s="18">
        <v>44882</v>
      </c>
      <c r="C1299" s="19" t="s">
        <v>33</v>
      </c>
      <c r="D1299" t="s">
        <v>37</v>
      </c>
      <c r="E1299" t="s">
        <v>106</v>
      </c>
    </row>
    <row r="1300" spans="1:5" x14ac:dyDescent="0.25">
      <c r="A1300" s="21" t="s">
        <v>402</v>
      </c>
      <c r="B1300" s="18">
        <v>44882</v>
      </c>
      <c r="C1300" s="19" t="s">
        <v>33</v>
      </c>
      <c r="D1300" t="s">
        <v>37</v>
      </c>
      <c r="E1300" t="s">
        <v>106</v>
      </c>
    </row>
    <row r="1301" spans="1:5" x14ac:dyDescent="0.25">
      <c r="A1301" s="21" t="s">
        <v>44</v>
      </c>
      <c r="B1301" s="18">
        <v>44882</v>
      </c>
      <c r="C1301" s="19" t="s">
        <v>33</v>
      </c>
      <c r="D1301" t="s">
        <v>34</v>
      </c>
      <c r="E1301" t="s">
        <v>45</v>
      </c>
    </row>
    <row r="1302" spans="1:5" x14ac:dyDescent="0.25">
      <c r="A1302" s="21" t="s">
        <v>125</v>
      </c>
      <c r="B1302" s="18">
        <v>44882</v>
      </c>
      <c r="C1302" s="19" t="s">
        <v>33</v>
      </c>
      <c r="D1302" t="s">
        <v>34</v>
      </c>
      <c r="E1302" t="s">
        <v>47</v>
      </c>
    </row>
    <row r="1303" spans="1:5" x14ac:dyDescent="0.25">
      <c r="A1303" s="21" t="s">
        <v>133</v>
      </c>
      <c r="B1303" s="18">
        <v>44882</v>
      </c>
      <c r="C1303" s="19" t="s">
        <v>33</v>
      </c>
      <c r="D1303" t="s">
        <v>34</v>
      </c>
      <c r="E1303" t="s">
        <v>35</v>
      </c>
    </row>
    <row r="1304" spans="1:5" x14ac:dyDescent="0.25">
      <c r="A1304" s="21" t="s">
        <v>61</v>
      </c>
      <c r="B1304" s="18">
        <v>44882</v>
      </c>
      <c r="C1304" s="19" t="s">
        <v>33</v>
      </c>
      <c r="D1304" t="s">
        <v>34</v>
      </c>
      <c r="E1304" t="s">
        <v>35</v>
      </c>
    </row>
    <row r="1305" spans="1:5" x14ac:dyDescent="0.25">
      <c r="A1305" s="21" t="s">
        <v>226</v>
      </c>
      <c r="B1305" s="18">
        <v>44882</v>
      </c>
      <c r="C1305" s="19" t="s">
        <v>33</v>
      </c>
      <c r="D1305" t="s">
        <v>34</v>
      </c>
      <c r="E1305" t="s">
        <v>35</v>
      </c>
    </row>
    <row r="1306" spans="1:5" x14ac:dyDescent="0.25">
      <c r="A1306" s="21" t="s">
        <v>388</v>
      </c>
      <c r="B1306" s="18">
        <v>44882</v>
      </c>
      <c r="C1306" s="19" t="s">
        <v>33</v>
      </c>
      <c r="D1306" t="s">
        <v>34</v>
      </c>
      <c r="E1306" t="s">
        <v>35</v>
      </c>
    </row>
    <row r="1307" spans="1:5" x14ac:dyDescent="0.25">
      <c r="A1307" s="21" t="s">
        <v>378</v>
      </c>
      <c r="B1307" s="18">
        <v>44882</v>
      </c>
      <c r="C1307" s="19" t="s">
        <v>33</v>
      </c>
      <c r="D1307" t="s">
        <v>34</v>
      </c>
      <c r="E1307" t="s">
        <v>35</v>
      </c>
    </row>
    <row r="1308" spans="1:5" x14ac:dyDescent="0.25">
      <c r="A1308" s="21" t="s">
        <v>295</v>
      </c>
      <c r="B1308" s="18">
        <v>44882</v>
      </c>
      <c r="C1308" s="19" t="s">
        <v>33</v>
      </c>
      <c r="D1308" t="s">
        <v>34</v>
      </c>
      <c r="E1308" t="s">
        <v>35</v>
      </c>
    </row>
    <row r="1309" spans="1:5" x14ac:dyDescent="0.25">
      <c r="A1309" s="21" t="s">
        <v>48</v>
      </c>
      <c r="B1309" s="18">
        <v>44882</v>
      </c>
      <c r="C1309" s="19" t="s">
        <v>33</v>
      </c>
      <c r="D1309" t="s">
        <v>49</v>
      </c>
      <c r="E1309" t="s">
        <v>50</v>
      </c>
    </row>
    <row r="1310" spans="1:5" x14ac:dyDescent="0.25">
      <c r="A1310" s="21" t="s">
        <v>160</v>
      </c>
      <c r="B1310" s="18">
        <v>44882</v>
      </c>
      <c r="C1310" s="19" t="s">
        <v>33</v>
      </c>
      <c r="D1310" t="s">
        <v>49</v>
      </c>
      <c r="E1310" t="s">
        <v>361</v>
      </c>
    </row>
    <row r="1311" spans="1:5" x14ac:dyDescent="0.25">
      <c r="A1311" s="21" t="s">
        <v>371</v>
      </c>
      <c r="B1311" s="18">
        <v>44882</v>
      </c>
      <c r="C1311" s="19" t="s">
        <v>33</v>
      </c>
      <c r="D1311" t="s">
        <v>34</v>
      </c>
      <c r="E1311" t="s">
        <v>35</v>
      </c>
    </row>
    <row r="1312" spans="1:5" x14ac:dyDescent="0.25">
      <c r="A1312" s="21" t="s">
        <v>144</v>
      </c>
      <c r="B1312" s="18">
        <v>44882</v>
      </c>
      <c r="C1312" s="19" t="s">
        <v>33</v>
      </c>
      <c r="D1312" t="s">
        <v>34</v>
      </c>
      <c r="E1312" t="s">
        <v>47</v>
      </c>
    </row>
    <row r="1313" spans="1:6" x14ac:dyDescent="0.25">
      <c r="A1313" s="21" t="s">
        <v>243</v>
      </c>
      <c r="B1313" s="18">
        <v>44882</v>
      </c>
      <c r="C1313" s="19" t="s">
        <v>33</v>
      </c>
      <c r="D1313" t="s">
        <v>34</v>
      </c>
      <c r="E1313" t="s">
        <v>35</v>
      </c>
    </row>
    <row r="1314" spans="1:6" x14ac:dyDescent="0.25">
      <c r="A1314" s="21" t="s">
        <v>135</v>
      </c>
      <c r="B1314" s="18">
        <v>44882</v>
      </c>
      <c r="C1314" s="19" t="s">
        <v>33</v>
      </c>
      <c r="D1314" t="s">
        <v>34</v>
      </c>
      <c r="E1314" t="s">
        <v>35</v>
      </c>
    </row>
    <row r="1315" spans="1:6" x14ac:dyDescent="0.25">
      <c r="A1315" s="21" t="s">
        <v>389</v>
      </c>
      <c r="B1315" s="18">
        <v>44882</v>
      </c>
      <c r="C1315" s="19" t="s">
        <v>33</v>
      </c>
      <c r="D1315" t="s">
        <v>37</v>
      </c>
      <c r="E1315" t="s">
        <v>189</v>
      </c>
    </row>
    <row r="1316" spans="1:6" x14ac:dyDescent="0.25">
      <c r="A1316" s="21" t="s">
        <v>223</v>
      </c>
      <c r="B1316" s="22"/>
      <c r="C1316" s="19" t="s">
        <v>33</v>
      </c>
      <c r="D1316" t="s">
        <v>34</v>
      </c>
      <c r="E1316" t="s">
        <v>39</v>
      </c>
      <c r="F1316" t="s">
        <v>390</v>
      </c>
    </row>
    <row r="1317" spans="1:6" x14ac:dyDescent="0.25">
      <c r="A1317" s="21" t="s">
        <v>196</v>
      </c>
      <c r="B1317" s="18">
        <v>44882</v>
      </c>
      <c r="C1317" s="19" t="s">
        <v>33</v>
      </c>
      <c r="D1317" t="s">
        <v>67</v>
      </c>
      <c r="E1317" t="s">
        <v>68</v>
      </c>
    </row>
    <row r="1318" spans="1:6" x14ac:dyDescent="0.25">
      <c r="A1318" s="21" t="s">
        <v>136</v>
      </c>
      <c r="B1318" s="18">
        <v>44882</v>
      </c>
      <c r="C1318" s="19" t="s">
        <v>33</v>
      </c>
      <c r="D1318" t="s">
        <v>34</v>
      </c>
      <c r="E1318" t="s">
        <v>47</v>
      </c>
    </row>
    <row r="1319" spans="1:6" x14ac:dyDescent="0.25">
      <c r="A1319" s="21" t="s">
        <v>369</v>
      </c>
      <c r="B1319" s="18">
        <v>44882</v>
      </c>
      <c r="C1319" s="19" t="s">
        <v>33</v>
      </c>
      <c r="D1319" t="s">
        <v>67</v>
      </c>
      <c r="E1319" t="s">
        <v>68</v>
      </c>
    </row>
    <row r="1320" spans="1:6" x14ac:dyDescent="0.25">
      <c r="A1320" s="21" t="s">
        <v>403</v>
      </c>
      <c r="B1320" s="18">
        <v>44882</v>
      </c>
      <c r="C1320" s="19" t="s">
        <v>33</v>
      </c>
      <c r="D1320" t="s">
        <v>37</v>
      </c>
      <c r="E1320" t="s">
        <v>189</v>
      </c>
    </row>
    <row r="1321" spans="1:6" x14ac:dyDescent="0.25">
      <c r="A1321" s="21" t="s">
        <v>303</v>
      </c>
      <c r="B1321" s="18">
        <v>44882</v>
      </c>
      <c r="C1321" s="19" t="s">
        <v>33</v>
      </c>
      <c r="D1321" t="s">
        <v>34</v>
      </c>
      <c r="E1321" t="s">
        <v>35</v>
      </c>
    </row>
    <row r="1322" spans="1:6" x14ac:dyDescent="0.25">
      <c r="A1322" s="21" t="s">
        <v>404</v>
      </c>
      <c r="B1322" s="18">
        <v>44882</v>
      </c>
      <c r="C1322" s="19" t="s">
        <v>33</v>
      </c>
      <c r="D1322" t="s">
        <v>37</v>
      </c>
      <c r="E1322" t="s">
        <v>189</v>
      </c>
    </row>
    <row r="1323" spans="1:6" x14ac:dyDescent="0.25">
      <c r="A1323" s="21" t="s">
        <v>99</v>
      </c>
      <c r="B1323" s="18">
        <v>44882</v>
      </c>
      <c r="C1323" s="19" t="s">
        <v>33</v>
      </c>
      <c r="D1323" t="s">
        <v>49</v>
      </c>
      <c r="E1323" t="s">
        <v>100</v>
      </c>
    </row>
    <row r="1324" spans="1:6" x14ac:dyDescent="0.25">
      <c r="A1324" s="21" t="s">
        <v>384</v>
      </c>
      <c r="B1324" s="18">
        <v>44882</v>
      </c>
      <c r="C1324" s="19" t="s">
        <v>33</v>
      </c>
      <c r="D1324" t="s">
        <v>34</v>
      </c>
      <c r="E1324" t="s">
        <v>35</v>
      </c>
    </row>
    <row r="1325" spans="1:6" x14ac:dyDescent="0.25">
      <c r="A1325" s="21" t="s">
        <v>79</v>
      </c>
      <c r="B1325" s="18">
        <v>44882</v>
      </c>
      <c r="C1325" s="19" t="s">
        <v>33</v>
      </c>
      <c r="D1325" t="s">
        <v>67</v>
      </c>
      <c r="E1325" t="s">
        <v>68</v>
      </c>
    </row>
    <row r="1326" spans="1:6" x14ac:dyDescent="0.25">
      <c r="A1326" s="21" t="s">
        <v>177</v>
      </c>
      <c r="B1326" s="18">
        <v>44882</v>
      </c>
      <c r="C1326" s="19" t="s">
        <v>33</v>
      </c>
      <c r="D1326" t="s">
        <v>67</v>
      </c>
      <c r="E1326" t="s">
        <v>68</v>
      </c>
    </row>
    <row r="1327" spans="1:6" x14ac:dyDescent="0.25">
      <c r="A1327" s="21" t="s">
        <v>346</v>
      </c>
      <c r="B1327" s="18">
        <v>44882</v>
      </c>
      <c r="C1327" s="19" t="s">
        <v>33</v>
      </c>
      <c r="D1327" t="s">
        <v>34</v>
      </c>
      <c r="E1327" t="s">
        <v>47</v>
      </c>
    </row>
    <row r="1328" spans="1:6" x14ac:dyDescent="0.25">
      <c r="A1328" s="21" t="s">
        <v>311</v>
      </c>
      <c r="B1328" s="18">
        <v>44882</v>
      </c>
      <c r="C1328" s="19" t="s">
        <v>33</v>
      </c>
      <c r="D1328" t="s">
        <v>34</v>
      </c>
      <c r="E1328" t="s">
        <v>35</v>
      </c>
    </row>
    <row r="1329" spans="1:5" x14ac:dyDescent="0.25">
      <c r="A1329" s="21" t="s">
        <v>405</v>
      </c>
      <c r="B1329" s="18">
        <v>44882</v>
      </c>
      <c r="C1329" s="19" t="s">
        <v>33</v>
      </c>
      <c r="D1329" t="s">
        <v>34</v>
      </c>
      <c r="E1329" t="s">
        <v>35</v>
      </c>
    </row>
    <row r="1330" spans="1:5" x14ac:dyDescent="0.25">
      <c r="A1330" s="21" t="s">
        <v>65</v>
      </c>
      <c r="B1330" s="18">
        <v>44882</v>
      </c>
      <c r="C1330" s="19" t="s">
        <v>33</v>
      </c>
      <c r="D1330" t="s">
        <v>34</v>
      </c>
      <c r="E1330" t="s">
        <v>35</v>
      </c>
    </row>
    <row r="1331" spans="1:5" x14ac:dyDescent="0.25">
      <c r="A1331" s="21" t="s">
        <v>363</v>
      </c>
      <c r="B1331" s="18">
        <v>44882</v>
      </c>
      <c r="C1331" s="19" t="s">
        <v>33</v>
      </c>
      <c r="D1331" t="s">
        <v>34</v>
      </c>
      <c r="E1331" t="s">
        <v>35</v>
      </c>
    </row>
    <row r="1332" spans="1:5" x14ac:dyDescent="0.25">
      <c r="A1332" s="21" t="s">
        <v>139</v>
      </c>
      <c r="B1332" s="18">
        <v>44882</v>
      </c>
      <c r="C1332" s="19" t="s">
        <v>33</v>
      </c>
      <c r="D1332" t="s">
        <v>67</v>
      </c>
      <c r="E1332" t="s">
        <v>68</v>
      </c>
    </row>
    <row r="1333" spans="1:5" x14ac:dyDescent="0.25">
      <c r="A1333" s="21" t="s">
        <v>343</v>
      </c>
      <c r="B1333" s="18">
        <v>44882</v>
      </c>
      <c r="C1333" s="19" t="s">
        <v>33</v>
      </c>
      <c r="D1333" t="s">
        <v>34</v>
      </c>
      <c r="E1333" t="s">
        <v>70</v>
      </c>
    </row>
    <row r="1334" spans="1:5" x14ac:dyDescent="0.25">
      <c r="A1334" s="21" t="s">
        <v>398</v>
      </c>
      <c r="B1334" s="18">
        <v>44882</v>
      </c>
      <c r="C1334" s="19" t="s">
        <v>33</v>
      </c>
      <c r="D1334" t="s">
        <v>34</v>
      </c>
      <c r="E1334" t="s">
        <v>35</v>
      </c>
    </row>
    <row r="1335" spans="1:5" x14ac:dyDescent="0.25">
      <c r="A1335" s="21" t="s">
        <v>66</v>
      </c>
      <c r="B1335" s="18">
        <v>44882</v>
      </c>
      <c r="C1335" s="19" t="s">
        <v>33</v>
      </c>
      <c r="D1335" t="s">
        <v>67</v>
      </c>
      <c r="E1335" t="s">
        <v>68</v>
      </c>
    </row>
    <row r="1336" spans="1:5" x14ac:dyDescent="0.25">
      <c r="A1336" s="21" t="s">
        <v>256</v>
      </c>
      <c r="B1336" s="18">
        <v>44882</v>
      </c>
      <c r="C1336" s="19" t="s">
        <v>33</v>
      </c>
      <c r="D1336" t="s">
        <v>67</v>
      </c>
      <c r="E1336" t="s">
        <v>68</v>
      </c>
    </row>
    <row r="1337" spans="1:5" x14ac:dyDescent="0.25">
      <c r="A1337" s="21" t="s">
        <v>385</v>
      </c>
      <c r="B1337" s="18">
        <v>44882</v>
      </c>
      <c r="C1337" s="19" t="s">
        <v>33</v>
      </c>
      <c r="D1337" t="s">
        <v>37</v>
      </c>
      <c r="E1337" t="s">
        <v>189</v>
      </c>
    </row>
    <row r="1338" spans="1:5" x14ac:dyDescent="0.25">
      <c r="A1338" s="21" t="s">
        <v>164</v>
      </c>
      <c r="B1338" s="18">
        <v>44882</v>
      </c>
      <c r="C1338" s="19" t="s">
        <v>33</v>
      </c>
      <c r="D1338" t="s">
        <v>34</v>
      </c>
      <c r="E1338" t="s">
        <v>103</v>
      </c>
    </row>
    <row r="1339" spans="1:5" x14ac:dyDescent="0.25">
      <c r="A1339" s="21" t="s">
        <v>137</v>
      </c>
      <c r="B1339" s="18">
        <v>44882</v>
      </c>
      <c r="C1339" s="19" t="s">
        <v>33</v>
      </c>
      <c r="D1339" t="s">
        <v>34</v>
      </c>
      <c r="E1339" t="s">
        <v>138</v>
      </c>
    </row>
    <row r="1340" spans="1:5" x14ac:dyDescent="0.25">
      <c r="A1340" s="21" t="s">
        <v>406</v>
      </c>
      <c r="B1340" s="18">
        <v>44882</v>
      </c>
      <c r="C1340" s="19" t="s">
        <v>33</v>
      </c>
      <c r="D1340" t="s">
        <v>37</v>
      </c>
      <c r="E1340" t="s">
        <v>189</v>
      </c>
    </row>
    <row r="1341" spans="1:5" x14ac:dyDescent="0.25">
      <c r="A1341" s="21" t="s">
        <v>377</v>
      </c>
      <c r="B1341" s="18">
        <v>44882</v>
      </c>
      <c r="C1341" s="19" t="s">
        <v>33</v>
      </c>
      <c r="D1341" t="s">
        <v>34</v>
      </c>
      <c r="E1341" t="s">
        <v>35</v>
      </c>
    </row>
    <row r="1342" spans="1:5" x14ac:dyDescent="0.25">
      <c r="A1342" s="21" t="s">
        <v>339</v>
      </c>
      <c r="B1342" s="18">
        <v>44882</v>
      </c>
      <c r="C1342" s="19" t="s">
        <v>33</v>
      </c>
      <c r="D1342" t="s">
        <v>67</v>
      </c>
      <c r="E1342" t="s">
        <v>68</v>
      </c>
    </row>
    <row r="1343" spans="1:5" x14ac:dyDescent="0.25">
      <c r="A1343" s="21" t="s">
        <v>307</v>
      </c>
      <c r="B1343" s="18">
        <v>44882</v>
      </c>
      <c r="C1343" s="19" t="s">
        <v>33</v>
      </c>
      <c r="D1343" t="s">
        <v>34</v>
      </c>
      <c r="E1343" t="s">
        <v>35</v>
      </c>
    </row>
    <row r="1344" spans="1:5" x14ac:dyDescent="0.25">
      <c r="A1344" s="21" t="s">
        <v>63</v>
      </c>
      <c r="B1344" s="18">
        <v>44882</v>
      </c>
      <c r="C1344" s="19" t="s">
        <v>33</v>
      </c>
      <c r="D1344" t="s">
        <v>34</v>
      </c>
      <c r="E1344" t="s">
        <v>64</v>
      </c>
    </row>
    <row r="1345" spans="1:5" x14ac:dyDescent="0.25">
      <c r="A1345" s="21" t="s">
        <v>341</v>
      </c>
      <c r="B1345" s="18">
        <v>44882</v>
      </c>
      <c r="C1345" s="19" t="s">
        <v>33</v>
      </c>
      <c r="D1345" t="s">
        <v>34</v>
      </c>
      <c r="E1345" t="s">
        <v>151</v>
      </c>
    </row>
    <row r="1346" spans="1:5" x14ac:dyDescent="0.25">
      <c r="A1346" s="21" t="s">
        <v>380</v>
      </c>
      <c r="B1346" s="18">
        <v>44882</v>
      </c>
      <c r="C1346" s="19" t="s">
        <v>33</v>
      </c>
      <c r="D1346" t="s">
        <v>34</v>
      </c>
      <c r="E1346" t="s">
        <v>35</v>
      </c>
    </row>
    <row r="1347" spans="1:5" x14ac:dyDescent="0.25">
      <c r="A1347" s="21" t="s">
        <v>281</v>
      </c>
      <c r="B1347" s="18">
        <v>44882</v>
      </c>
      <c r="C1347" s="19" t="s">
        <v>33</v>
      </c>
      <c r="D1347" t="s">
        <v>34</v>
      </c>
      <c r="E1347" t="s">
        <v>35</v>
      </c>
    </row>
    <row r="1348" spans="1:5" x14ac:dyDescent="0.25">
      <c r="A1348" s="21" t="s">
        <v>407</v>
      </c>
      <c r="B1348" s="18">
        <v>44882</v>
      </c>
      <c r="C1348" s="19" t="s">
        <v>33</v>
      </c>
      <c r="D1348" t="s">
        <v>34</v>
      </c>
      <c r="E1348" t="s">
        <v>70</v>
      </c>
    </row>
    <row r="1349" spans="1:5" x14ac:dyDescent="0.25">
      <c r="A1349" s="21" t="s">
        <v>146</v>
      </c>
      <c r="B1349" s="18">
        <v>44882</v>
      </c>
      <c r="C1349" s="19" t="s">
        <v>33</v>
      </c>
      <c r="D1349" t="s">
        <v>49</v>
      </c>
      <c r="E1349" t="s">
        <v>50</v>
      </c>
    </row>
    <row r="1350" spans="1:5" x14ac:dyDescent="0.25">
      <c r="A1350" s="21" t="s">
        <v>96</v>
      </c>
      <c r="B1350" s="18">
        <v>44882</v>
      </c>
      <c r="C1350" s="19" t="s">
        <v>33</v>
      </c>
      <c r="D1350" t="s">
        <v>34</v>
      </c>
      <c r="E1350" t="s">
        <v>35</v>
      </c>
    </row>
    <row r="1351" spans="1:5" x14ac:dyDescent="0.25">
      <c r="A1351" s="21" t="s">
        <v>197</v>
      </c>
      <c r="B1351" s="18">
        <v>44882</v>
      </c>
      <c r="C1351" s="19" t="s">
        <v>33</v>
      </c>
      <c r="D1351" t="s">
        <v>67</v>
      </c>
      <c r="E1351" t="s">
        <v>68</v>
      </c>
    </row>
    <row r="1352" spans="1:5" x14ac:dyDescent="0.25">
      <c r="A1352" s="21" t="s">
        <v>319</v>
      </c>
      <c r="B1352" s="18">
        <v>44882</v>
      </c>
      <c r="C1352" s="19" t="s">
        <v>33</v>
      </c>
      <c r="D1352" t="s">
        <v>34</v>
      </c>
      <c r="E1352" t="s">
        <v>35</v>
      </c>
    </row>
    <row r="1353" spans="1:5" x14ac:dyDescent="0.25">
      <c r="A1353" s="21" t="s">
        <v>150</v>
      </c>
      <c r="B1353" s="18">
        <v>44882</v>
      </c>
      <c r="C1353" s="19" t="s">
        <v>33</v>
      </c>
      <c r="D1353" t="s">
        <v>34</v>
      </c>
      <c r="E1353" t="s">
        <v>151</v>
      </c>
    </row>
    <row r="1354" spans="1:5" x14ac:dyDescent="0.25">
      <c r="A1354" s="21" t="s">
        <v>77</v>
      </c>
      <c r="B1354" s="18">
        <v>44882</v>
      </c>
      <c r="C1354" s="19" t="s">
        <v>33</v>
      </c>
      <c r="D1354" t="s">
        <v>67</v>
      </c>
      <c r="E1354" t="s">
        <v>68</v>
      </c>
    </row>
    <row r="1355" spans="1:5" x14ac:dyDescent="0.25">
      <c r="A1355" s="21" t="s">
        <v>80</v>
      </c>
      <c r="B1355" s="18">
        <v>44882</v>
      </c>
      <c r="C1355" s="19" t="s">
        <v>33</v>
      </c>
      <c r="D1355" t="s">
        <v>67</v>
      </c>
      <c r="E1355" t="s">
        <v>68</v>
      </c>
    </row>
    <row r="1356" spans="1:5" x14ac:dyDescent="0.25">
      <c r="A1356" s="21" t="s">
        <v>145</v>
      </c>
      <c r="B1356" s="18">
        <v>44882</v>
      </c>
      <c r="C1356" s="19" t="s">
        <v>33</v>
      </c>
      <c r="D1356" t="s">
        <v>34</v>
      </c>
      <c r="E1356" t="s">
        <v>35</v>
      </c>
    </row>
    <row r="1357" spans="1:5" x14ac:dyDescent="0.25">
      <c r="A1357" s="21" t="s">
        <v>277</v>
      </c>
      <c r="B1357" s="18">
        <v>44882</v>
      </c>
      <c r="C1357" s="19" t="s">
        <v>33</v>
      </c>
      <c r="D1357" t="s">
        <v>34</v>
      </c>
      <c r="E1357" t="s">
        <v>47</v>
      </c>
    </row>
    <row r="1358" spans="1:5" x14ac:dyDescent="0.25">
      <c r="A1358" s="21" t="s">
        <v>258</v>
      </c>
      <c r="B1358" s="18">
        <v>44882</v>
      </c>
      <c r="C1358" s="19" t="s">
        <v>33</v>
      </c>
      <c r="D1358" t="s">
        <v>34</v>
      </c>
      <c r="E1358" t="s">
        <v>35</v>
      </c>
    </row>
    <row r="1359" spans="1:5" x14ac:dyDescent="0.25">
      <c r="A1359" s="21" t="s">
        <v>127</v>
      </c>
      <c r="B1359" s="18">
        <v>44882</v>
      </c>
      <c r="C1359" s="19" t="s">
        <v>33</v>
      </c>
      <c r="D1359" t="s">
        <v>34</v>
      </c>
      <c r="E1359" t="s">
        <v>35</v>
      </c>
    </row>
    <row r="1360" spans="1:5" x14ac:dyDescent="0.25">
      <c r="A1360" s="21" t="s">
        <v>90</v>
      </c>
      <c r="B1360" s="18">
        <v>44882</v>
      </c>
      <c r="C1360" s="19" t="s">
        <v>33</v>
      </c>
      <c r="D1360" t="s">
        <v>34</v>
      </c>
      <c r="E1360" t="s">
        <v>39</v>
      </c>
    </row>
    <row r="1361" spans="1:6" x14ac:dyDescent="0.25">
      <c r="A1361" s="21" t="s">
        <v>313</v>
      </c>
      <c r="B1361" s="18">
        <v>44882</v>
      </c>
      <c r="C1361" s="19" t="s">
        <v>33</v>
      </c>
      <c r="D1361" t="s">
        <v>34</v>
      </c>
      <c r="E1361" t="s">
        <v>151</v>
      </c>
    </row>
    <row r="1362" spans="1:6" x14ac:dyDescent="0.25">
      <c r="A1362" s="21" t="s">
        <v>101</v>
      </c>
      <c r="B1362" s="18">
        <v>44882</v>
      </c>
      <c r="C1362" s="19" t="s">
        <v>33</v>
      </c>
      <c r="D1362" t="s">
        <v>34</v>
      </c>
      <c r="E1362" t="s">
        <v>35</v>
      </c>
    </row>
    <row r="1363" spans="1:6" x14ac:dyDescent="0.25">
      <c r="A1363" s="21" t="s">
        <v>347</v>
      </c>
      <c r="B1363" s="18">
        <v>44882</v>
      </c>
      <c r="C1363" s="19" t="s">
        <v>33</v>
      </c>
      <c r="D1363" t="s">
        <v>34</v>
      </c>
      <c r="E1363" t="s">
        <v>35</v>
      </c>
    </row>
    <row r="1364" spans="1:6" x14ac:dyDescent="0.25">
      <c r="A1364" s="21" t="s">
        <v>154</v>
      </c>
      <c r="B1364" s="18">
        <v>44882</v>
      </c>
      <c r="C1364" s="19" t="s">
        <v>33</v>
      </c>
      <c r="D1364" t="s">
        <v>37</v>
      </c>
      <c r="E1364" t="s">
        <v>57</v>
      </c>
    </row>
    <row r="1365" spans="1:6" x14ac:dyDescent="0.25">
      <c r="A1365" s="21" t="s">
        <v>88</v>
      </c>
      <c r="B1365" s="22"/>
      <c r="C1365" s="19" t="s">
        <v>33</v>
      </c>
      <c r="D1365" t="s">
        <v>34</v>
      </c>
      <c r="E1365" t="s">
        <v>39</v>
      </c>
      <c r="F1365" t="s">
        <v>408</v>
      </c>
    </row>
    <row r="1366" spans="1:6" x14ac:dyDescent="0.25">
      <c r="A1366" s="21" t="s">
        <v>148</v>
      </c>
      <c r="B1366" s="18">
        <v>44882</v>
      </c>
      <c r="C1366" s="19" t="s">
        <v>33</v>
      </c>
      <c r="D1366" t="s">
        <v>67</v>
      </c>
      <c r="E1366" t="s">
        <v>68</v>
      </c>
    </row>
    <row r="1367" spans="1:6" x14ac:dyDescent="0.25">
      <c r="A1367" s="21" t="s">
        <v>220</v>
      </c>
      <c r="B1367" s="18">
        <v>44882</v>
      </c>
      <c r="C1367" s="19" t="s">
        <v>33</v>
      </c>
      <c r="D1367" t="s">
        <v>34</v>
      </c>
      <c r="E1367" t="s">
        <v>151</v>
      </c>
    </row>
    <row r="1368" spans="1:6" x14ac:dyDescent="0.25">
      <c r="A1368" s="21" t="s">
        <v>78</v>
      </c>
      <c r="B1368" s="18">
        <v>44882</v>
      </c>
      <c r="C1368" s="19" t="s">
        <v>33</v>
      </c>
      <c r="D1368" t="s">
        <v>67</v>
      </c>
      <c r="E1368" t="s">
        <v>68</v>
      </c>
    </row>
    <row r="1369" spans="1:6" x14ac:dyDescent="0.25">
      <c r="A1369" s="21" t="s">
        <v>257</v>
      </c>
      <c r="B1369" s="18">
        <v>44882</v>
      </c>
      <c r="C1369" s="19" t="s">
        <v>33</v>
      </c>
      <c r="D1369" t="s">
        <v>67</v>
      </c>
      <c r="E1369" t="s">
        <v>68</v>
      </c>
    </row>
    <row r="1370" spans="1:6" x14ac:dyDescent="0.25">
      <c r="A1370" s="21" t="s">
        <v>328</v>
      </c>
      <c r="B1370" s="18">
        <v>44882</v>
      </c>
      <c r="C1370" s="19" t="s">
        <v>33</v>
      </c>
      <c r="D1370" t="s">
        <v>34</v>
      </c>
      <c r="E1370" t="s">
        <v>151</v>
      </c>
    </row>
    <row r="1371" spans="1:6" x14ac:dyDescent="0.25">
      <c r="A1371" s="21" t="s">
        <v>327</v>
      </c>
      <c r="B1371" s="18">
        <v>44882</v>
      </c>
      <c r="C1371" s="19" t="s">
        <v>33</v>
      </c>
      <c r="D1371" t="s">
        <v>34</v>
      </c>
      <c r="E1371" t="s">
        <v>151</v>
      </c>
    </row>
    <row r="1372" spans="1:6" x14ac:dyDescent="0.25">
      <c r="A1372" s="21" t="s">
        <v>110</v>
      </c>
      <c r="B1372" s="18">
        <v>44882</v>
      </c>
      <c r="C1372" s="19" t="s">
        <v>33</v>
      </c>
      <c r="D1372" t="s">
        <v>34</v>
      </c>
      <c r="E1372" t="s">
        <v>35</v>
      </c>
    </row>
    <row r="1373" spans="1:6" x14ac:dyDescent="0.25">
      <c r="A1373" s="21" t="s">
        <v>365</v>
      </c>
      <c r="B1373" s="18">
        <v>44882</v>
      </c>
      <c r="C1373" s="19" t="s">
        <v>33</v>
      </c>
      <c r="D1373" t="s">
        <v>67</v>
      </c>
      <c r="E1373" t="s">
        <v>68</v>
      </c>
    </row>
    <row r="1374" spans="1:6" x14ac:dyDescent="0.25">
      <c r="A1374" s="21" t="s">
        <v>236</v>
      </c>
      <c r="B1374" s="18">
        <v>44882</v>
      </c>
      <c r="C1374" s="19" t="s">
        <v>33</v>
      </c>
      <c r="D1374" t="s">
        <v>67</v>
      </c>
      <c r="E1374" t="s">
        <v>68</v>
      </c>
    </row>
    <row r="1375" spans="1:6" x14ac:dyDescent="0.25">
      <c r="A1375" s="21" t="s">
        <v>293</v>
      </c>
      <c r="B1375" s="18">
        <v>44882</v>
      </c>
      <c r="C1375" s="19" t="s">
        <v>33</v>
      </c>
      <c r="D1375" t="s">
        <v>34</v>
      </c>
      <c r="E1375" t="s">
        <v>70</v>
      </c>
    </row>
    <row r="1376" spans="1:6" x14ac:dyDescent="0.25">
      <c r="A1376" s="21" t="s">
        <v>344</v>
      </c>
      <c r="B1376" s="18">
        <v>44882</v>
      </c>
      <c r="C1376" s="19" t="s">
        <v>33</v>
      </c>
      <c r="D1376" t="s">
        <v>37</v>
      </c>
      <c r="E1376" t="s">
        <v>70</v>
      </c>
    </row>
    <row r="1377" spans="1:6" x14ac:dyDescent="0.25">
      <c r="A1377" s="21" t="s">
        <v>227</v>
      </c>
      <c r="B1377" s="18">
        <v>44882</v>
      </c>
      <c r="C1377" s="19" t="s">
        <v>33</v>
      </c>
      <c r="D1377" t="s">
        <v>37</v>
      </c>
      <c r="E1377" t="s">
        <v>57</v>
      </c>
    </row>
    <row r="1378" spans="1:6" x14ac:dyDescent="0.25">
      <c r="A1378" s="21" t="s">
        <v>253</v>
      </c>
      <c r="B1378" s="18">
        <v>44882</v>
      </c>
      <c r="C1378" s="19" t="s">
        <v>33</v>
      </c>
      <c r="D1378" t="s">
        <v>34</v>
      </c>
      <c r="E1378" t="s">
        <v>57</v>
      </c>
    </row>
    <row r="1379" spans="1:6" x14ac:dyDescent="0.25">
      <c r="A1379" s="21" t="s">
        <v>315</v>
      </c>
      <c r="B1379" s="18">
        <v>44882</v>
      </c>
      <c r="C1379" s="19" t="s">
        <v>33</v>
      </c>
      <c r="D1379" t="s">
        <v>67</v>
      </c>
      <c r="E1379" t="s">
        <v>68</v>
      </c>
    </row>
    <row r="1380" spans="1:6" x14ac:dyDescent="0.25">
      <c r="A1380" s="21" t="s">
        <v>122</v>
      </c>
      <c r="B1380" s="18">
        <v>44882</v>
      </c>
      <c r="C1380" s="19" t="s">
        <v>33</v>
      </c>
      <c r="D1380" t="s">
        <v>67</v>
      </c>
      <c r="E1380" t="s">
        <v>68</v>
      </c>
    </row>
    <row r="1381" spans="1:6" x14ac:dyDescent="0.25">
      <c r="A1381" s="21" t="s">
        <v>322</v>
      </c>
      <c r="B1381" s="18">
        <v>44882</v>
      </c>
      <c r="C1381" s="19" t="s">
        <v>33</v>
      </c>
      <c r="D1381" t="s">
        <v>34</v>
      </c>
      <c r="E1381" t="s">
        <v>35</v>
      </c>
    </row>
    <row r="1382" spans="1:6" x14ac:dyDescent="0.25">
      <c r="A1382" s="21" t="s">
        <v>260</v>
      </c>
      <c r="B1382" s="18">
        <v>44882</v>
      </c>
      <c r="C1382" s="19" t="s">
        <v>33</v>
      </c>
      <c r="D1382" t="s">
        <v>67</v>
      </c>
      <c r="E1382" t="s">
        <v>68</v>
      </c>
    </row>
    <row r="1383" spans="1:6" x14ac:dyDescent="0.25">
      <c r="A1383" s="21" t="s">
        <v>247</v>
      </c>
      <c r="B1383" s="18">
        <v>44882</v>
      </c>
      <c r="C1383" s="19" t="s">
        <v>33</v>
      </c>
      <c r="D1383" t="s">
        <v>34</v>
      </c>
      <c r="E1383" t="s">
        <v>35</v>
      </c>
    </row>
    <row r="1384" spans="1:6" x14ac:dyDescent="0.25">
      <c r="A1384" s="21" t="s">
        <v>349</v>
      </c>
      <c r="B1384" s="22"/>
      <c r="C1384" s="19" t="s">
        <v>33</v>
      </c>
      <c r="D1384" t="s">
        <v>34</v>
      </c>
      <c r="E1384" t="s">
        <v>70</v>
      </c>
      <c r="F1384" t="s">
        <v>409</v>
      </c>
    </row>
    <row r="1385" spans="1:6" x14ac:dyDescent="0.25">
      <c r="A1385" s="21" t="s">
        <v>350</v>
      </c>
      <c r="B1385" s="18">
        <v>44882</v>
      </c>
      <c r="C1385" s="19" t="s">
        <v>33</v>
      </c>
      <c r="D1385" t="s">
        <v>34</v>
      </c>
      <c r="E1385" t="s">
        <v>70</v>
      </c>
    </row>
    <row r="1386" spans="1:6" x14ac:dyDescent="0.25">
      <c r="A1386" s="21" t="s">
        <v>165</v>
      </c>
      <c r="B1386" s="18">
        <v>44882</v>
      </c>
      <c r="C1386" s="19" t="s">
        <v>33</v>
      </c>
      <c r="D1386" t="s">
        <v>34</v>
      </c>
      <c r="E1386" t="s">
        <v>39</v>
      </c>
    </row>
    <row r="1387" spans="1:6" x14ac:dyDescent="0.25">
      <c r="A1387" s="21" t="s">
        <v>233</v>
      </c>
      <c r="B1387" s="18">
        <v>44882</v>
      </c>
      <c r="C1387" s="19" t="s">
        <v>33</v>
      </c>
      <c r="D1387" t="s">
        <v>37</v>
      </c>
      <c r="E1387" t="s">
        <v>57</v>
      </c>
    </row>
    <row r="1388" spans="1:6" x14ac:dyDescent="0.25">
      <c r="A1388" s="21" t="s">
        <v>360</v>
      </c>
      <c r="B1388" s="18">
        <v>44882</v>
      </c>
      <c r="C1388" s="19" t="s">
        <v>33</v>
      </c>
      <c r="D1388" t="s">
        <v>37</v>
      </c>
      <c r="E1388" t="s">
        <v>151</v>
      </c>
    </row>
    <row r="1389" spans="1:6" x14ac:dyDescent="0.25">
      <c r="A1389" s="21" t="s">
        <v>198</v>
      </c>
      <c r="B1389" s="18">
        <v>44882</v>
      </c>
      <c r="C1389" s="19" t="s">
        <v>33</v>
      </c>
      <c r="D1389" t="s">
        <v>67</v>
      </c>
      <c r="E1389" t="s">
        <v>68</v>
      </c>
    </row>
    <row r="1390" spans="1:6" x14ac:dyDescent="0.25">
      <c r="A1390" s="21" t="s">
        <v>75</v>
      </c>
      <c r="B1390" s="18">
        <v>44882</v>
      </c>
      <c r="C1390" s="19" t="s">
        <v>33</v>
      </c>
      <c r="D1390" t="s">
        <v>67</v>
      </c>
      <c r="E1390" t="s">
        <v>68</v>
      </c>
    </row>
    <row r="1391" spans="1:6" x14ac:dyDescent="0.25">
      <c r="A1391" s="21" t="s">
        <v>62</v>
      </c>
      <c r="B1391" s="18">
        <v>44882</v>
      </c>
      <c r="C1391" s="19" t="s">
        <v>33</v>
      </c>
      <c r="D1391" t="s">
        <v>34</v>
      </c>
      <c r="E1391" t="s">
        <v>35</v>
      </c>
    </row>
    <row r="1392" spans="1:6" x14ac:dyDescent="0.25">
      <c r="A1392" s="21" t="s">
        <v>381</v>
      </c>
      <c r="B1392" s="18">
        <v>44882</v>
      </c>
      <c r="C1392" s="19" t="s">
        <v>33</v>
      </c>
      <c r="D1392" t="s">
        <v>37</v>
      </c>
      <c r="E1392" t="s">
        <v>189</v>
      </c>
    </row>
    <row r="1393" spans="1:6" x14ac:dyDescent="0.25">
      <c r="A1393" s="21" t="s">
        <v>321</v>
      </c>
      <c r="B1393" s="18">
        <v>44882</v>
      </c>
      <c r="C1393" s="19" t="s">
        <v>33</v>
      </c>
      <c r="D1393" t="s">
        <v>34</v>
      </c>
      <c r="E1393" t="s">
        <v>151</v>
      </c>
    </row>
    <row r="1394" spans="1:6" x14ac:dyDescent="0.25">
      <c r="A1394" s="21" t="s">
        <v>173</v>
      </c>
      <c r="B1394" s="18">
        <v>44882</v>
      </c>
      <c r="C1394" s="19" t="s">
        <v>33</v>
      </c>
      <c r="D1394" t="s">
        <v>34</v>
      </c>
      <c r="E1394" t="s">
        <v>39</v>
      </c>
    </row>
    <row r="1395" spans="1:6" x14ac:dyDescent="0.25">
      <c r="A1395" s="21" t="s">
        <v>172</v>
      </c>
      <c r="B1395" s="18">
        <v>44882</v>
      </c>
      <c r="C1395" s="19" t="s">
        <v>33</v>
      </c>
      <c r="D1395" t="s">
        <v>34</v>
      </c>
      <c r="E1395" t="s">
        <v>103</v>
      </c>
    </row>
    <row r="1396" spans="1:6" x14ac:dyDescent="0.25">
      <c r="A1396" s="21" t="s">
        <v>399</v>
      </c>
      <c r="B1396" s="18">
        <v>44882</v>
      </c>
      <c r="C1396" s="19" t="s">
        <v>33</v>
      </c>
      <c r="D1396" t="s">
        <v>34</v>
      </c>
      <c r="E1396" t="s">
        <v>47</v>
      </c>
    </row>
    <row r="1397" spans="1:6" x14ac:dyDescent="0.25">
      <c r="A1397" s="21" t="s">
        <v>225</v>
      </c>
      <c r="B1397" s="18">
        <v>44882</v>
      </c>
      <c r="C1397" s="19" t="s">
        <v>33</v>
      </c>
      <c r="D1397" t="s">
        <v>34</v>
      </c>
      <c r="E1397" t="s">
        <v>35</v>
      </c>
    </row>
    <row r="1398" spans="1:6" x14ac:dyDescent="0.25">
      <c r="A1398" s="21" t="s">
        <v>309</v>
      </c>
      <c r="B1398" s="18">
        <v>44882</v>
      </c>
      <c r="C1398" s="19" t="s">
        <v>33</v>
      </c>
      <c r="D1398" t="s">
        <v>34</v>
      </c>
      <c r="E1398" t="s">
        <v>35</v>
      </c>
    </row>
    <row r="1399" spans="1:6" x14ac:dyDescent="0.25">
      <c r="A1399" s="21" t="s">
        <v>92</v>
      </c>
      <c r="B1399" s="18">
        <v>44882</v>
      </c>
      <c r="C1399" s="19" t="s">
        <v>33</v>
      </c>
      <c r="D1399" t="s">
        <v>34</v>
      </c>
      <c r="E1399" t="s">
        <v>39</v>
      </c>
    </row>
    <row r="1400" spans="1:6" x14ac:dyDescent="0.25">
      <c r="A1400" s="21" t="s">
        <v>352</v>
      </c>
      <c r="B1400" s="18">
        <v>44882</v>
      </c>
      <c r="C1400" s="19" t="s">
        <v>33</v>
      </c>
      <c r="D1400" t="s">
        <v>34</v>
      </c>
      <c r="E1400" t="s">
        <v>70</v>
      </c>
    </row>
    <row r="1401" spans="1:6" x14ac:dyDescent="0.25">
      <c r="A1401" s="21" t="s">
        <v>348</v>
      </c>
      <c r="B1401" s="22"/>
      <c r="C1401" s="19" t="s">
        <v>33</v>
      </c>
      <c r="D1401" t="s">
        <v>34</v>
      </c>
      <c r="E1401" t="s">
        <v>70</v>
      </c>
      <c r="F1401" t="s">
        <v>410</v>
      </c>
    </row>
    <row r="1402" spans="1:6" x14ac:dyDescent="0.25">
      <c r="A1402" s="21" t="s">
        <v>367</v>
      </c>
      <c r="B1402" s="18">
        <v>44882</v>
      </c>
      <c r="C1402" s="19" t="s">
        <v>33</v>
      </c>
      <c r="D1402" t="s">
        <v>34</v>
      </c>
      <c r="E1402" t="s">
        <v>138</v>
      </c>
    </row>
    <row r="1403" spans="1:6" x14ac:dyDescent="0.25">
      <c r="A1403" s="21" t="s">
        <v>323</v>
      </c>
      <c r="B1403" s="18">
        <v>44882</v>
      </c>
      <c r="C1403" s="19" t="s">
        <v>33</v>
      </c>
      <c r="D1403" t="s">
        <v>34</v>
      </c>
      <c r="E1403" t="s">
        <v>35</v>
      </c>
    </row>
    <row r="1404" spans="1:6" x14ac:dyDescent="0.25">
      <c r="A1404" s="21" t="s">
        <v>383</v>
      </c>
      <c r="B1404" s="18">
        <v>44882</v>
      </c>
      <c r="C1404" s="19" t="s">
        <v>33</v>
      </c>
      <c r="D1404" t="s">
        <v>67</v>
      </c>
      <c r="E1404" t="s">
        <v>68</v>
      </c>
    </row>
    <row r="1405" spans="1:6" x14ac:dyDescent="0.25">
      <c r="A1405" s="21" t="s">
        <v>364</v>
      </c>
      <c r="B1405" s="18">
        <v>44882</v>
      </c>
      <c r="C1405" s="19" t="s">
        <v>33</v>
      </c>
      <c r="D1405" t="s">
        <v>34</v>
      </c>
      <c r="E1405" t="s">
        <v>39</v>
      </c>
    </row>
    <row r="1406" spans="1:6" x14ac:dyDescent="0.25">
      <c r="A1406" s="21" t="s">
        <v>115</v>
      </c>
      <c r="B1406" s="18">
        <v>44882</v>
      </c>
      <c r="C1406" s="19" t="s">
        <v>33</v>
      </c>
      <c r="D1406" t="s">
        <v>34</v>
      </c>
      <c r="E1406" t="s">
        <v>35</v>
      </c>
    </row>
    <row r="1407" spans="1:6" x14ac:dyDescent="0.25">
      <c r="A1407" s="21" t="s">
        <v>71</v>
      </c>
      <c r="B1407" s="18">
        <v>44882</v>
      </c>
      <c r="C1407" s="19" t="s">
        <v>33</v>
      </c>
      <c r="D1407" t="s">
        <v>67</v>
      </c>
      <c r="E1407" t="s">
        <v>68</v>
      </c>
    </row>
    <row r="1408" spans="1:6" x14ac:dyDescent="0.25">
      <c r="A1408" s="21" t="s">
        <v>171</v>
      </c>
      <c r="B1408" s="18">
        <v>44882</v>
      </c>
      <c r="C1408" s="19" t="s">
        <v>33</v>
      </c>
      <c r="D1408" t="s">
        <v>34</v>
      </c>
      <c r="E1408" t="s">
        <v>151</v>
      </c>
    </row>
    <row r="1409" spans="1:5" x14ac:dyDescent="0.25">
      <c r="A1409" s="21" t="s">
        <v>231</v>
      </c>
      <c r="B1409" s="18">
        <v>44882</v>
      </c>
      <c r="C1409" s="19" t="s">
        <v>33</v>
      </c>
      <c r="D1409" t="s">
        <v>34</v>
      </c>
      <c r="E1409" t="s">
        <v>35</v>
      </c>
    </row>
    <row r="1410" spans="1:5" x14ac:dyDescent="0.25">
      <c r="A1410" s="21" t="s">
        <v>149</v>
      </c>
      <c r="B1410" s="18">
        <v>44882</v>
      </c>
      <c r="C1410" s="19" t="s">
        <v>33</v>
      </c>
      <c r="D1410" t="s">
        <v>67</v>
      </c>
      <c r="E1410" t="s">
        <v>68</v>
      </c>
    </row>
    <row r="1411" spans="1:5" x14ac:dyDescent="0.25">
      <c r="A1411" s="21" t="s">
        <v>178</v>
      </c>
      <c r="B1411" s="18">
        <v>44882</v>
      </c>
      <c r="C1411" s="19" t="s">
        <v>33</v>
      </c>
      <c r="D1411" t="s">
        <v>67</v>
      </c>
      <c r="E1411" t="s">
        <v>68</v>
      </c>
    </row>
    <row r="1412" spans="1:5" x14ac:dyDescent="0.25">
      <c r="A1412" s="21" t="s">
        <v>330</v>
      </c>
      <c r="B1412" s="18">
        <v>44882</v>
      </c>
      <c r="C1412" s="19" t="s">
        <v>33</v>
      </c>
      <c r="D1412" t="s">
        <v>34</v>
      </c>
      <c r="E1412" t="s">
        <v>70</v>
      </c>
    </row>
    <row r="1413" spans="1:5" x14ac:dyDescent="0.25">
      <c r="A1413" s="21" t="s">
        <v>411</v>
      </c>
      <c r="B1413" s="18">
        <v>44882</v>
      </c>
      <c r="C1413" s="19" t="s">
        <v>33</v>
      </c>
      <c r="D1413" t="s">
        <v>37</v>
      </c>
      <c r="E1413" t="s">
        <v>64</v>
      </c>
    </row>
    <row r="1414" spans="1:5" x14ac:dyDescent="0.25">
      <c r="A1414" s="21" t="s">
        <v>304</v>
      </c>
      <c r="B1414" s="18">
        <v>44882</v>
      </c>
      <c r="C1414" s="19" t="s">
        <v>33</v>
      </c>
      <c r="D1414" t="s">
        <v>37</v>
      </c>
      <c r="E1414" t="s">
        <v>138</v>
      </c>
    </row>
    <row r="1415" spans="1:5" x14ac:dyDescent="0.25">
      <c r="A1415" s="21" t="s">
        <v>239</v>
      </c>
      <c r="B1415" s="18">
        <v>44882</v>
      </c>
      <c r="C1415" s="19" t="s">
        <v>33</v>
      </c>
      <c r="D1415" t="s">
        <v>67</v>
      </c>
      <c r="E1415" t="s">
        <v>68</v>
      </c>
    </row>
    <row r="1416" spans="1:5" x14ac:dyDescent="0.25">
      <c r="A1416" s="21" t="s">
        <v>180</v>
      </c>
      <c r="B1416" s="18">
        <v>44882</v>
      </c>
      <c r="C1416" s="19" t="s">
        <v>33</v>
      </c>
      <c r="D1416" t="s">
        <v>37</v>
      </c>
      <c r="E1416" t="s">
        <v>35</v>
      </c>
    </row>
    <row r="1417" spans="1:5" x14ac:dyDescent="0.25">
      <c r="A1417" s="17" t="s">
        <v>36</v>
      </c>
      <c r="B1417" s="18">
        <v>44883</v>
      </c>
      <c r="C1417" s="19" t="s">
        <v>33</v>
      </c>
      <c r="D1417" t="s">
        <v>37</v>
      </c>
      <c r="E1417" t="s">
        <v>35</v>
      </c>
    </row>
    <row r="1418" spans="1:5" x14ac:dyDescent="0.25">
      <c r="A1418" s="17" t="s">
        <v>412</v>
      </c>
      <c r="B1418" s="18">
        <v>44883</v>
      </c>
      <c r="C1418" s="19" t="s">
        <v>33</v>
      </c>
      <c r="D1418" t="s">
        <v>37</v>
      </c>
      <c r="E1418" t="s">
        <v>35</v>
      </c>
    </row>
    <row r="1419" spans="1:5" x14ac:dyDescent="0.25">
      <c r="A1419" s="17" t="s">
        <v>267</v>
      </c>
      <c r="B1419" s="18">
        <v>44883</v>
      </c>
      <c r="C1419" s="19" t="s">
        <v>33</v>
      </c>
      <c r="D1419" t="s">
        <v>37</v>
      </c>
      <c r="E1419" t="s">
        <v>35</v>
      </c>
    </row>
    <row r="1420" spans="1:5" x14ac:dyDescent="0.25">
      <c r="A1420" s="17" t="s">
        <v>132</v>
      </c>
      <c r="B1420" s="18">
        <v>44883</v>
      </c>
      <c r="C1420" s="19" t="s">
        <v>33</v>
      </c>
      <c r="D1420" t="s">
        <v>34</v>
      </c>
      <c r="E1420" t="s">
        <v>35</v>
      </c>
    </row>
    <row r="1421" spans="1:5" x14ac:dyDescent="0.25">
      <c r="A1421" s="17" t="s">
        <v>133</v>
      </c>
      <c r="B1421" s="18">
        <v>44883</v>
      </c>
      <c r="C1421" s="19" t="s">
        <v>33</v>
      </c>
      <c r="D1421" t="s">
        <v>34</v>
      </c>
      <c r="E1421" t="s">
        <v>35</v>
      </c>
    </row>
    <row r="1422" spans="1:5" x14ac:dyDescent="0.25">
      <c r="A1422" s="17" t="s">
        <v>180</v>
      </c>
      <c r="B1422" s="18">
        <v>44883</v>
      </c>
      <c r="C1422" s="19" t="s">
        <v>33</v>
      </c>
      <c r="D1422" t="s">
        <v>37</v>
      </c>
      <c r="E1422" t="s">
        <v>35</v>
      </c>
    </row>
    <row r="1423" spans="1:5" x14ac:dyDescent="0.25">
      <c r="A1423" s="17" t="s">
        <v>179</v>
      </c>
      <c r="B1423" s="18">
        <v>44883</v>
      </c>
      <c r="C1423" s="19" t="s">
        <v>33</v>
      </c>
      <c r="D1423" t="s">
        <v>37</v>
      </c>
      <c r="E1423" t="s">
        <v>35</v>
      </c>
    </row>
    <row r="1424" spans="1:5" x14ac:dyDescent="0.25">
      <c r="A1424" s="17" t="s">
        <v>42</v>
      </c>
      <c r="B1424" s="18">
        <v>44883</v>
      </c>
      <c r="C1424" s="19" t="s">
        <v>33</v>
      </c>
      <c r="D1424" t="s">
        <v>37</v>
      </c>
      <c r="E1424" t="s">
        <v>35</v>
      </c>
    </row>
    <row r="1425" spans="1:5" x14ac:dyDescent="0.25">
      <c r="A1425" s="17" t="s">
        <v>275</v>
      </c>
      <c r="B1425" s="18">
        <v>44883</v>
      </c>
      <c r="C1425" s="19" t="s">
        <v>33</v>
      </c>
      <c r="D1425" t="s">
        <v>37</v>
      </c>
      <c r="E1425" t="s">
        <v>64</v>
      </c>
    </row>
    <row r="1426" spans="1:5" x14ac:dyDescent="0.25">
      <c r="A1426" s="17" t="s">
        <v>276</v>
      </c>
      <c r="B1426" s="18">
        <v>44883</v>
      </c>
      <c r="C1426" s="19" t="s">
        <v>33</v>
      </c>
      <c r="D1426" t="s">
        <v>34</v>
      </c>
      <c r="E1426" t="s">
        <v>35</v>
      </c>
    </row>
    <row r="1427" spans="1:5" x14ac:dyDescent="0.25">
      <c r="A1427" s="17" t="s">
        <v>203</v>
      </c>
      <c r="B1427" s="18">
        <v>44883</v>
      </c>
      <c r="C1427" s="19" t="s">
        <v>33</v>
      </c>
      <c r="D1427" t="s">
        <v>37</v>
      </c>
      <c r="E1427" t="s">
        <v>35</v>
      </c>
    </row>
    <row r="1428" spans="1:5" x14ac:dyDescent="0.25">
      <c r="A1428" s="17" t="s">
        <v>334</v>
      </c>
      <c r="B1428" s="18">
        <v>44883</v>
      </c>
      <c r="C1428" s="19" t="s">
        <v>33</v>
      </c>
      <c r="D1428" t="s">
        <v>34</v>
      </c>
      <c r="E1428" t="s">
        <v>35</v>
      </c>
    </row>
    <row r="1429" spans="1:5" x14ac:dyDescent="0.25">
      <c r="A1429" s="17" t="s">
        <v>273</v>
      </c>
      <c r="B1429" s="18">
        <v>44883</v>
      </c>
      <c r="C1429" s="19" t="s">
        <v>33</v>
      </c>
      <c r="D1429" t="s">
        <v>37</v>
      </c>
      <c r="E1429" t="s">
        <v>64</v>
      </c>
    </row>
    <row r="1430" spans="1:5" x14ac:dyDescent="0.25">
      <c r="A1430" s="17" t="s">
        <v>268</v>
      </c>
      <c r="B1430" s="18">
        <v>44883</v>
      </c>
      <c r="C1430" s="19" t="s">
        <v>33</v>
      </c>
      <c r="D1430" t="s">
        <v>37</v>
      </c>
      <c r="E1430" t="s">
        <v>35</v>
      </c>
    </row>
    <row r="1431" spans="1:5" x14ac:dyDescent="0.25">
      <c r="A1431" s="17" t="s">
        <v>272</v>
      </c>
      <c r="B1431" s="18">
        <v>44883</v>
      </c>
      <c r="C1431" s="19" t="s">
        <v>33</v>
      </c>
      <c r="D1431" t="s">
        <v>37</v>
      </c>
      <c r="E1431" t="s">
        <v>64</v>
      </c>
    </row>
    <row r="1432" spans="1:5" x14ac:dyDescent="0.25">
      <c r="A1432" s="17" t="s">
        <v>40</v>
      </c>
      <c r="B1432" s="18">
        <v>44883</v>
      </c>
      <c r="C1432" s="19" t="s">
        <v>33</v>
      </c>
      <c r="D1432" t="s">
        <v>37</v>
      </c>
      <c r="E1432" t="s">
        <v>35</v>
      </c>
    </row>
    <row r="1433" spans="1:5" x14ac:dyDescent="0.25">
      <c r="A1433" s="17" t="s">
        <v>274</v>
      </c>
      <c r="B1433" s="18">
        <v>44883</v>
      </c>
      <c r="C1433" s="19" t="s">
        <v>33</v>
      </c>
      <c r="D1433" t="s">
        <v>37</v>
      </c>
      <c r="E1433" t="s">
        <v>64</v>
      </c>
    </row>
    <row r="1434" spans="1:5" x14ac:dyDescent="0.25">
      <c r="A1434" s="17" t="s">
        <v>210</v>
      </c>
      <c r="B1434" s="18">
        <v>44883</v>
      </c>
      <c r="C1434" s="19" t="s">
        <v>33</v>
      </c>
      <c r="D1434" t="s">
        <v>37</v>
      </c>
      <c r="E1434" t="s">
        <v>70</v>
      </c>
    </row>
    <row r="1435" spans="1:5" x14ac:dyDescent="0.25">
      <c r="A1435" s="17" t="s">
        <v>87</v>
      </c>
      <c r="B1435" s="18">
        <v>44883</v>
      </c>
      <c r="C1435" s="19" t="s">
        <v>33</v>
      </c>
      <c r="D1435" t="s">
        <v>34</v>
      </c>
      <c r="E1435" t="s">
        <v>35</v>
      </c>
    </row>
    <row r="1436" spans="1:5" x14ac:dyDescent="0.25">
      <c r="A1436" s="17" t="s">
        <v>94</v>
      </c>
      <c r="B1436" s="18">
        <v>44883</v>
      </c>
      <c r="C1436" s="19" t="s">
        <v>33</v>
      </c>
      <c r="D1436" t="s">
        <v>34</v>
      </c>
      <c r="E1436" t="s">
        <v>35</v>
      </c>
    </row>
    <row r="1437" spans="1:5" x14ac:dyDescent="0.25">
      <c r="A1437" s="17" t="s">
        <v>62</v>
      </c>
      <c r="B1437" s="18">
        <v>44883</v>
      </c>
      <c r="C1437" s="19" t="s">
        <v>33</v>
      </c>
      <c r="D1437" t="s">
        <v>34</v>
      </c>
      <c r="E1437" t="s">
        <v>35</v>
      </c>
    </row>
    <row r="1438" spans="1:5" x14ac:dyDescent="0.25">
      <c r="A1438" s="17" t="s">
        <v>183</v>
      </c>
      <c r="B1438" s="18">
        <v>44883</v>
      </c>
      <c r="C1438" s="19" t="s">
        <v>33</v>
      </c>
      <c r="D1438" t="s">
        <v>37</v>
      </c>
      <c r="E1438" t="s">
        <v>35</v>
      </c>
    </row>
    <row r="1439" spans="1:5" x14ac:dyDescent="0.25">
      <c r="A1439" s="17" t="s">
        <v>41</v>
      </c>
      <c r="B1439" s="18">
        <v>44883</v>
      </c>
      <c r="C1439" s="19" t="s">
        <v>33</v>
      </c>
      <c r="D1439" t="s">
        <v>37</v>
      </c>
      <c r="E1439" t="s">
        <v>35</v>
      </c>
    </row>
    <row r="1440" spans="1:5" x14ac:dyDescent="0.25">
      <c r="A1440" s="17" t="s">
        <v>205</v>
      </c>
      <c r="B1440" s="18">
        <v>44883</v>
      </c>
      <c r="C1440" s="19" t="s">
        <v>33</v>
      </c>
      <c r="D1440" t="s">
        <v>37</v>
      </c>
      <c r="E1440" t="s">
        <v>35</v>
      </c>
    </row>
    <row r="1441" spans="1:5" x14ac:dyDescent="0.25">
      <c r="A1441" s="17" t="s">
        <v>204</v>
      </c>
      <c r="B1441" s="18">
        <v>44883</v>
      </c>
      <c r="C1441" s="19" t="s">
        <v>33</v>
      </c>
      <c r="D1441" t="s">
        <v>37</v>
      </c>
      <c r="E1441" t="s">
        <v>35</v>
      </c>
    </row>
    <row r="1442" spans="1:5" x14ac:dyDescent="0.25">
      <c r="A1442" s="17" t="s">
        <v>354</v>
      </c>
      <c r="B1442" s="18">
        <v>44883</v>
      </c>
      <c r="C1442" s="19" t="s">
        <v>33</v>
      </c>
      <c r="D1442" t="s">
        <v>37</v>
      </c>
      <c r="E1442" t="s">
        <v>35</v>
      </c>
    </row>
    <row r="1443" spans="1:5" x14ac:dyDescent="0.25">
      <c r="A1443" s="17" t="s">
        <v>280</v>
      </c>
      <c r="B1443" s="18">
        <v>44883</v>
      </c>
      <c r="C1443" s="19" t="s">
        <v>33</v>
      </c>
      <c r="D1443" t="s">
        <v>37</v>
      </c>
      <c r="E1443" t="s">
        <v>35</v>
      </c>
    </row>
    <row r="1444" spans="1:5" x14ac:dyDescent="0.25">
      <c r="A1444" s="17" t="s">
        <v>340</v>
      </c>
      <c r="B1444" s="18">
        <v>44883</v>
      </c>
      <c r="C1444" s="19" t="s">
        <v>33</v>
      </c>
      <c r="D1444" t="s">
        <v>34</v>
      </c>
      <c r="E1444" t="s">
        <v>35</v>
      </c>
    </row>
    <row r="1445" spans="1:5" x14ac:dyDescent="0.25">
      <c r="A1445" s="17" t="s">
        <v>185</v>
      </c>
      <c r="B1445" s="18">
        <v>44883</v>
      </c>
      <c r="C1445" s="19" t="s">
        <v>33</v>
      </c>
      <c r="D1445" t="s">
        <v>37</v>
      </c>
      <c r="E1445" t="s">
        <v>35</v>
      </c>
    </row>
    <row r="1446" spans="1:5" x14ac:dyDescent="0.25">
      <c r="A1446" s="17" t="s">
        <v>43</v>
      </c>
      <c r="B1446" s="18">
        <v>44883</v>
      </c>
      <c r="C1446" s="19" t="s">
        <v>33</v>
      </c>
      <c r="D1446" t="s">
        <v>37</v>
      </c>
      <c r="E1446" t="s">
        <v>35</v>
      </c>
    </row>
    <row r="1447" spans="1:5" x14ac:dyDescent="0.25">
      <c r="A1447" s="17" t="s">
        <v>48</v>
      </c>
      <c r="B1447" s="18">
        <v>44883</v>
      </c>
      <c r="C1447" s="19" t="s">
        <v>33</v>
      </c>
      <c r="D1447" t="s">
        <v>49</v>
      </c>
      <c r="E1447" t="s">
        <v>50</v>
      </c>
    </row>
    <row r="1448" spans="1:5" x14ac:dyDescent="0.25">
      <c r="A1448" s="17" t="s">
        <v>147</v>
      </c>
      <c r="B1448" s="18">
        <v>44883</v>
      </c>
      <c r="C1448" s="19" t="s">
        <v>33</v>
      </c>
      <c r="D1448" t="s">
        <v>49</v>
      </c>
      <c r="E1448" t="s">
        <v>50</v>
      </c>
    </row>
    <row r="1449" spans="1:5" x14ac:dyDescent="0.25">
      <c r="A1449" s="17" t="s">
        <v>127</v>
      </c>
      <c r="B1449" s="18">
        <v>44883</v>
      </c>
      <c r="C1449" s="19" t="s">
        <v>33</v>
      </c>
      <c r="D1449" t="s">
        <v>34</v>
      </c>
      <c r="E1449" t="s">
        <v>35</v>
      </c>
    </row>
    <row r="1450" spans="1:5" x14ac:dyDescent="0.25">
      <c r="A1450" s="17" t="s">
        <v>289</v>
      </c>
      <c r="B1450" s="18">
        <v>44883</v>
      </c>
      <c r="C1450" s="19" t="s">
        <v>33</v>
      </c>
      <c r="D1450" t="s">
        <v>67</v>
      </c>
      <c r="E1450" t="s">
        <v>68</v>
      </c>
    </row>
    <row r="1451" spans="1:5" x14ac:dyDescent="0.25">
      <c r="A1451" s="17" t="s">
        <v>187</v>
      </c>
      <c r="B1451" s="18">
        <v>44883</v>
      </c>
      <c r="C1451" s="19" t="s">
        <v>33</v>
      </c>
      <c r="D1451" t="s">
        <v>34</v>
      </c>
      <c r="E1451" t="s">
        <v>35</v>
      </c>
    </row>
    <row r="1452" spans="1:5" x14ac:dyDescent="0.25">
      <c r="A1452" s="17" t="s">
        <v>336</v>
      </c>
      <c r="B1452" s="18">
        <v>44883</v>
      </c>
      <c r="C1452" s="19" t="s">
        <v>33</v>
      </c>
      <c r="D1452" t="s">
        <v>37</v>
      </c>
      <c r="E1452" t="s">
        <v>106</v>
      </c>
    </row>
    <row r="1453" spans="1:5" x14ac:dyDescent="0.25">
      <c r="A1453" s="17" t="s">
        <v>192</v>
      </c>
      <c r="B1453" s="18">
        <v>44883</v>
      </c>
      <c r="C1453" s="19" t="s">
        <v>33</v>
      </c>
      <c r="D1453" t="s">
        <v>34</v>
      </c>
      <c r="E1453" t="s">
        <v>35</v>
      </c>
    </row>
    <row r="1454" spans="1:5" x14ac:dyDescent="0.25">
      <c r="A1454" s="17" t="s">
        <v>413</v>
      </c>
      <c r="B1454" s="18">
        <v>44883</v>
      </c>
      <c r="C1454" s="19" t="s">
        <v>33</v>
      </c>
      <c r="D1454" t="s">
        <v>34</v>
      </c>
      <c r="E1454" t="s">
        <v>35</v>
      </c>
    </row>
    <row r="1455" spans="1:5" x14ac:dyDescent="0.25">
      <c r="A1455" s="17" t="s">
        <v>315</v>
      </c>
      <c r="B1455" s="18">
        <v>44883</v>
      </c>
      <c r="C1455" s="19" t="s">
        <v>33</v>
      </c>
      <c r="D1455" t="s">
        <v>67</v>
      </c>
      <c r="E1455" t="s">
        <v>68</v>
      </c>
    </row>
    <row r="1456" spans="1:5" x14ac:dyDescent="0.25">
      <c r="A1456" s="17" t="s">
        <v>337</v>
      </c>
      <c r="B1456" s="18">
        <v>44883</v>
      </c>
      <c r="C1456" s="19" t="s">
        <v>33</v>
      </c>
      <c r="D1456" t="s">
        <v>34</v>
      </c>
      <c r="E1456" t="s">
        <v>47</v>
      </c>
    </row>
    <row r="1457" spans="1:6" x14ac:dyDescent="0.25">
      <c r="A1457" s="17" t="s">
        <v>92</v>
      </c>
      <c r="B1457" s="18">
        <v>44883</v>
      </c>
      <c r="C1457" s="19" t="s">
        <v>33</v>
      </c>
      <c r="D1457" t="s">
        <v>34</v>
      </c>
      <c r="E1457" t="s">
        <v>39</v>
      </c>
    </row>
    <row r="1458" spans="1:6" x14ac:dyDescent="0.25">
      <c r="A1458" s="17" t="s">
        <v>56</v>
      </c>
      <c r="B1458" s="18">
        <v>44883</v>
      </c>
      <c r="C1458" s="19" t="s">
        <v>33</v>
      </c>
      <c r="D1458" t="s">
        <v>37</v>
      </c>
      <c r="E1458" t="s">
        <v>57</v>
      </c>
    </row>
    <row r="1459" spans="1:6" x14ac:dyDescent="0.25">
      <c r="A1459" s="17" t="s">
        <v>90</v>
      </c>
      <c r="B1459" s="18">
        <v>44883</v>
      </c>
      <c r="C1459" s="19" t="s">
        <v>33</v>
      </c>
      <c r="D1459" t="s">
        <v>34</v>
      </c>
      <c r="E1459" t="s">
        <v>39</v>
      </c>
    </row>
    <row r="1460" spans="1:6" x14ac:dyDescent="0.25">
      <c r="A1460" s="17" t="s">
        <v>223</v>
      </c>
      <c r="B1460" s="22"/>
      <c r="C1460" s="19" t="s">
        <v>33</v>
      </c>
      <c r="D1460" t="s">
        <v>34</v>
      </c>
      <c r="E1460" t="s">
        <v>39</v>
      </c>
      <c r="F1460" t="s">
        <v>390</v>
      </c>
    </row>
    <row r="1461" spans="1:6" x14ac:dyDescent="0.25">
      <c r="A1461" s="17" t="s">
        <v>91</v>
      </c>
      <c r="B1461" s="22"/>
      <c r="C1461" s="19" t="s">
        <v>33</v>
      </c>
      <c r="D1461" t="s">
        <v>34</v>
      </c>
      <c r="E1461" t="s">
        <v>39</v>
      </c>
      <c r="F1461" t="s">
        <v>401</v>
      </c>
    </row>
    <row r="1462" spans="1:6" x14ac:dyDescent="0.25">
      <c r="A1462" s="17" t="s">
        <v>369</v>
      </c>
      <c r="B1462" s="18">
        <v>44883</v>
      </c>
      <c r="C1462" s="19" t="s">
        <v>33</v>
      </c>
      <c r="D1462" t="s">
        <v>67</v>
      </c>
      <c r="E1462" t="s">
        <v>68</v>
      </c>
    </row>
    <row r="1463" spans="1:6" x14ac:dyDescent="0.25">
      <c r="A1463" s="17" t="s">
        <v>365</v>
      </c>
      <c r="B1463" s="18">
        <v>44883</v>
      </c>
      <c r="C1463" s="19" t="s">
        <v>33</v>
      </c>
      <c r="D1463" t="s">
        <v>67</v>
      </c>
      <c r="E1463" t="s">
        <v>68</v>
      </c>
    </row>
    <row r="1464" spans="1:6" x14ac:dyDescent="0.25">
      <c r="A1464" s="17" t="s">
        <v>184</v>
      </c>
      <c r="B1464" s="18">
        <v>44883</v>
      </c>
      <c r="C1464" s="19" t="s">
        <v>33</v>
      </c>
      <c r="D1464" t="s">
        <v>34</v>
      </c>
      <c r="E1464" t="s">
        <v>35</v>
      </c>
    </row>
    <row r="1465" spans="1:6" x14ac:dyDescent="0.25">
      <c r="A1465" s="17" t="s">
        <v>228</v>
      </c>
      <c r="B1465" s="18">
        <v>44883</v>
      </c>
      <c r="C1465" s="19" t="s">
        <v>33</v>
      </c>
      <c r="D1465" t="s">
        <v>34</v>
      </c>
      <c r="E1465" t="s">
        <v>35</v>
      </c>
    </row>
    <row r="1466" spans="1:6" x14ac:dyDescent="0.25">
      <c r="A1466" s="17" t="s">
        <v>83</v>
      </c>
      <c r="B1466" s="18">
        <v>44883</v>
      </c>
      <c r="C1466" s="19" t="s">
        <v>33</v>
      </c>
      <c r="D1466" t="s">
        <v>37</v>
      </c>
      <c r="E1466" t="s">
        <v>64</v>
      </c>
    </row>
    <row r="1467" spans="1:6" x14ac:dyDescent="0.25">
      <c r="A1467" s="17" t="s">
        <v>283</v>
      </c>
      <c r="B1467" s="18">
        <v>44883</v>
      </c>
      <c r="C1467" s="19" t="s">
        <v>33</v>
      </c>
      <c r="D1467" t="s">
        <v>67</v>
      </c>
      <c r="E1467" t="s">
        <v>68</v>
      </c>
    </row>
    <row r="1468" spans="1:6" x14ac:dyDescent="0.25">
      <c r="A1468" s="17" t="s">
        <v>344</v>
      </c>
      <c r="B1468" s="22"/>
      <c r="C1468" s="19" t="s">
        <v>33</v>
      </c>
      <c r="D1468" t="s">
        <v>37</v>
      </c>
      <c r="E1468" t="s">
        <v>70</v>
      </c>
      <c r="F1468" t="s">
        <v>414</v>
      </c>
    </row>
    <row r="1469" spans="1:6" x14ac:dyDescent="0.25">
      <c r="A1469" s="17" t="s">
        <v>243</v>
      </c>
      <c r="B1469" s="18">
        <v>44883</v>
      </c>
      <c r="C1469" s="19" t="s">
        <v>33</v>
      </c>
      <c r="D1469" t="s">
        <v>34</v>
      </c>
      <c r="E1469" t="s">
        <v>35</v>
      </c>
    </row>
    <row r="1470" spans="1:6" x14ac:dyDescent="0.25">
      <c r="A1470" s="17" t="s">
        <v>363</v>
      </c>
      <c r="B1470" s="18">
        <v>44883</v>
      </c>
      <c r="C1470" s="19" t="s">
        <v>33</v>
      </c>
      <c r="D1470" t="s">
        <v>34</v>
      </c>
      <c r="E1470" t="s">
        <v>35</v>
      </c>
    </row>
    <row r="1471" spans="1:6" x14ac:dyDescent="0.25">
      <c r="A1471" s="17" t="s">
        <v>352</v>
      </c>
      <c r="B1471" s="22"/>
      <c r="C1471" s="19" t="s">
        <v>33</v>
      </c>
      <c r="D1471" t="s">
        <v>34</v>
      </c>
      <c r="E1471" t="s">
        <v>70</v>
      </c>
      <c r="F1471" t="s">
        <v>410</v>
      </c>
    </row>
    <row r="1472" spans="1:6" x14ac:dyDescent="0.25">
      <c r="A1472" s="17" t="s">
        <v>79</v>
      </c>
      <c r="B1472" s="18">
        <v>44883</v>
      </c>
      <c r="C1472" s="19" t="s">
        <v>33</v>
      </c>
      <c r="D1472" t="s">
        <v>67</v>
      </c>
      <c r="E1472" t="s">
        <v>68</v>
      </c>
    </row>
    <row r="1473" spans="1:5" x14ac:dyDescent="0.25">
      <c r="A1473" s="17" t="s">
        <v>415</v>
      </c>
      <c r="B1473" s="18">
        <v>44883</v>
      </c>
      <c r="C1473" s="19" t="s">
        <v>33</v>
      </c>
      <c r="D1473" t="s">
        <v>34</v>
      </c>
      <c r="E1473" t="s">
        <v>35</v>
      </c>
    </row>
    <row r="1474" spans="1:5" x14ac:dyDescent="0.25">
      <c r="A1474" s="17" t="s">
        <v>378</v>
      </c>
      <c r="B1474" s="18">
        <v>44883</v>
      </c>
      <c r="C1474" s="19" t="s">
        <v>33</v>
      </c>
      <c r="D1474" t="s">
        <v>34</v>
      </c>
      <c r="E1474" t="s">
        <v>35</v>
      </c>
    </row>
    <row r="1475" spans="1:5" x14ac:dyDescent="0.25">
      <c r="A1475" s="17" t="s">
        <v>377</v>
      </c>
      <c r="B1475" s="18">
        <v>44883</v>
      </c>
      <c r="C1475" s="19" t="s">
        <v>33</v>
      </c>
      <c r="D1475" t="s">
        <v>34</v>
      </c>
      <c r="E1475" t="s">
        <v>35</v>
      </c>
    </row>
    <row r="1476" spans="1:5" x14ac:dyDescent="0.25">
      <c r="A1476" s="17" t="s">
        <v>299</v>
      </c>
      <c r="B1476" s="18">
        <v>44883</v>
      </c>
      <c r="C1476" s="19" t="s">
        <v>33</v>
      </c>
      <c r="D1476" t="s">
        <v>34</v>
      </c>
      <c r="E1476" t="s">
        <v>35</v>
      </c>
    </row>
    <row r="1477" spans="1:5" x14ac:dyDescent="0.25">
      <c r="A1477" s="17" t="s">
        <v>247</v>
      </c>
      <c r="B1477" s="18">
        <v>44883</v>
      </c>
      <c r="C1477" s="19" t="s">
        <v>33</v>
      </c>
      <c r="D1477" t="s">
        <v>34</v>
      </c>
      <c r="E1477" t="s">
        <v>35</v>
      </c>
    </row>
    <row r="1478" spans="1:5" x14ac:dyDescent="0.25">
      <c r="A1478" s="17" t="s">
        <v>416</v>
      </c>
      <c r="B1478" s="18">
        <v>44883</v>
      </c>
      <c r="C1478" s="19" t="s">
        <v>33</v>
      </c>
      <c r="D1478" t="s">
        <v>37</v>
      </c>
      <c r="E1478" t="s">
        <v>189</v>
      </c>
    </row>
    <row r="1479" spans="1:5" x14ac:dyDescent="0.25">
      <c r="A1479" s="17" t="s">
        <v>339</v>
      </c>
      <c r="B1479" s="18">
        <v>44883</v>
      </c>
      <c r="C1479" s="19" t="s">
        <v>33</v>
      </c>
      <c r="D1479" t="s">
        <v>67</v>
      </c>
      <c r="E1479" t="s">
        <v>68</v>
      </c>
    </row>
    <row r="1480" spans="1:5" x14ac:dyDescent="0.25">
      <c r="A1480" s="17" t="s">
        <v>343</v>
      </c>
      <c r="B1480" s="18">
        <v>44883</v>
      </c>
      <c r="C1480" s="19" t="s">
        <v>33</v>
      </c>
      <c r="D1480" t="s">
        <v>34</v>
      </c>
      <c r="E1480" t="s">
        <v>70</v>
      </c>
    </row>
    <row r="1481" spans="1:5" x14ac:dyDescent="0.25">
      <c r="A1481" s="17" t="s">
        <v>406</v>
      </c>
      <c r="B1481" s="18">
        <v>44883</v>
      </c>
      <c r="C1481" s="19" t="s">
        <v>33</v>
      </c>
      <c r="D1481" t="s">
        <v>37</v>
      </c>
      <c r="E1481" t="s">
        <v>189</v>
      </c>
    </row>
    <row r="1482" spans="1:5" x14ac:dyDescent="0.25">
      <c r="A1482" s="17" t="s">
        <v>389</v>
      </c>
      <c r="B1482" s="18">
        <v>44883</v>
      </c>
      <c r="C1482" s="19" t="s">
        <v>33</v>
      </c>
      <c r="D1482" t="s">
        <v>37</v>
      </c>
      <c r="E1482" t="s">
        <v>189</v>
      </c>
    </row>
    <row r="1483" spans="1:5" x14ac:dyDescent="0.25">
      <c r="A1483" s="17" t="s">
        <v>262</v>
      </c>
      <c r="B1483" s="18">
        <v>44883</v>
      </c>
      <c r="C1483" s="19" t="s">
        <v>33</v>
      </c>
      <c r="D1483" t="s">
        <v>34</v>
      </c>
      <c r="E1483" t="s">
        <v>35</v>
      </c>
    </row>
    <row r="1484" spans="1:5" x14ac:dyDescent="0.25">
      <c r="A1484" s="17" t="s">
        <v>318</v>
      </c>
      <c r="B1484" s="18">
        <v>44883</v>
      </c>
      <c r="C1484" s="19" t="s">
        <v>33</v>
      </c>
      <c r="D1484" t="s">
        <v>34</v>
      </c>
      <c r="E1484" t="s">
        <v>103</v>
      </c>
    </row>
    <row r="1485" spans="1:5" x14ac:dyDescent="0.25">
      <c r="A1485" s="17" t="s">
        <v>101</v>
      </c>
      <c r="B1485" s="18">
        <v>44883</v>
      </c>
      <c r="C1485" s="19" t="s">
        <v>33</v>
      </c>
      <c r="D1485" t="s">
        <v>34</v>
      </c>
      <c r="E1485" t="s">
        <v>35</v>
      </c>
    </row>
    <row r="1486" spans="1:5" x14ac:dyDescent="0.25">
      <c r="A1486" s="17" t="s">
        <v>417</v>
      </c>
      <c r="B1486" s="18">
        <v>44883</v>
      </c>
      <c r="C1486" s="19" t="s">
        <v>33</v>
      </c>
      <c r="D1486" t="s">
        <v>34</v>
      </c>
      <c r="E1486" t="s">
        <v>39</v>
      </c>
    </row>
    <row r="1487" spans="1:5" x14ac:dyDescent="0.25">
      <c r="A1487" s="17" t="s">
        <v>82</v>
      </c>
      <c r="B1487" s="18">
        <v>44883</v>
      </c>
      <c r="C1487" s="19" t="s">
        <v>33</v>
      </c>
      <c r="D1487" t="s">
        <v>34</v>
      </c>
      <c r="E1487" t="s">
        <v>35</v>
      </c>
    </row>
    <row r="1488" spans="1:5" x14ac:dyDescent="0.25">
      <c r="A1488" s="17" t="s">
        <v>381</v>
      </c>
      <c r="B1488" s="18">
        <v>44883</v>
      </c>
      <c r="C1488" s="19" t="s">
        <v>33</v>
      </c>
      <c r="D1488" t="s">
        <v>37</v>
      </c>
      <c r="E1488" t="s">
        <v>189</v>
      </c>
    </row>
    <row r="1489" spans="1:6" x14ac:dyDescent="0.25">
      <c r="A1489" s="17" t="s">
        <v>162</v>
      </c>
      <c r="B1489" s="18">
        <v>44883</v>
      </c>
      <c r="C1489" s="19" t="s">
        <v>33</v>
      </c>
      <c r="D1489" t="s">
        <v>418</v>
      </c>
      <c r="E1489" t="s">
        <v>361</v>
      </c>
    </row>
    <row r="1490" spans="1:6" x14ac:dyDescent="0.25">
      <c r="A1490" s="17" t="s">
        <v>58</v>
      </c>
      <c r="B1490" s="18">
        <v>44883</v>
      </c>
      <c r="C1490" s="19" t="s">
        <v>33</v>
      </c>
      <c r="D1490" t="s">
        <v>34</v>
      </c>
      <c r="E1490" t="s">
        <v>39</v>
      </c>
    </row>
    <row r="1491" spans="1:6" x14ac:dyDescent="0.25">
      <c r="A1491" s="17" t="s">
        <v>160</v>
      </c>
      <c r="B1491" s="18">
        <v>44883</v>
      </c>
      <c r="C1491" s="19" t="s">
        <v>33</v>
      </c>
      <c r="D1491" t="s">
        <v>49</v>
      </c>
      <c r="E1491" t="s">
        <v>361</v>
      </c>
    </row>
    <row r="1492" spans="1:6" x14ac:dyDescent="0.25">
      <c r="A1492" s="17" t="s">
        <v>372</v>
      </c>
      <c r="B1492" s="18">
        <v>44883</v>
      </c>
      <c r="C1492" s="19" t="s">
        <v>33</v>
      </c>
      <c r="D1492" t="s">
        <v>37</v>
      </c>
      <c r="E1492" t="s">
        <v>189</v>
      </c>
    </row>
    <row r="1493" spans="1:6" x14ac:dyDescent="0.25">
      <c r="A1493" s="17" t="s">
        <v>395</v>
      </c>
      <c r="B1493" s="18">
        <v>44883</v>
      </c>
      <c r="C1493" s="19" t="s">
        <v>33</v>
      </c>
      <c r="D1493" t="s">
        <v>34</v>
      </c>
      <c r="E1493" t="s">
        <v>138</v>
      </c>
    </row>
    <row r="1494" spans="1:6" x14ac:dyDescent="0.25">
      <c r="A1494" s="17" t="s">
        <v>379</v>
      </c>
      <c r="B1494" s="22"/>
      <c r="C1494" s="19" t="s">
        <v>33</v>
      </c>
      <c r="D1494" t="s">
        <v>34</v>
      </c>
      <c r="E1494" t="s">
        <v>39</v>
      </c>
      <c r="F1494" t="s">
        <v>394</v>
      </c>
    </row>
    <row r="1495" spans="1:6" x14ac:dyDescent="0.25">
      <c r="A1495" s="17" t="s">
        <v>86</v>
      </c>
      <c r="B1495" s="18">
        <v>44883</v>
      </c>
      <c r="C1495" s="19" t="s">
        <v>33</v>
      </c>
      <c r="D1495" t="s">
        <v>67</v>
      </c>
      <c r="E1495" t="s">
        <v>68</v>
      </c>
    </row>
    <row r="1496" spans="1:6" x14ac:dyDescent="0.25">
      <c r="A1496" s="17" t="s">
        <v>317</v>
      </c>
      <c r="B1496" s="18">
        <v>44883</v>
      </c>
      <c r="C1496" s="19" t="s">
        <v>33</v>
      </c>
      <c r="D1496" t="s">
        <v>34</v>
      </c>
      <c r="E1496" t="s">
        <v>138</v>
      </c>
    </row>
    <row r="1497" spans="1:6" x14ac:dyDescent="0.25">
      <c r="A1497" s="17" t="s">
        <v>159</v>
      </c>
      <c r="B1497" s="18">
        <v>44883</v>
      </c>
      <c r="C1497" s="19" t="s">
        <v>33</v>
      </c>
      <c r="D1497" t="s">
        <v>49</v>
      </c>
      <c r="E1497" t="s">
        <v>361</v>
      </c>
    </row>
    <row r="1498" spans="1:6" x14ac:dyDescent="0.25">
      <c r="A1498" s="17" t="s">
        <v>55</v>
      </c>
      <c r="B1498" s="18">
        <v>44883</v>
      </c>
      <c r="C1498" s="19" t="s">
        <v>33</v>
      </c>
      <c r="D1498" t="s">
        <v>34</v>
      </c>
      <c r="E1498" t="s">
        <v>35</v>
      </c>
    </row>
    <row r="1499" spans="1:6" x14ac:dyDescent="0.25">
      <c r="A1499" s="17" t="s">
        <v>404</v>
      </c>
      <c r="B1499" s="18">
        <v>44883</v>
      </c>
      <c r="C1499" s="19" t="s">
        <v>33</v>
      </c>
      <c r="D1499" t="s">
        <v>37</v>
      </c>
      <c r="E1499" t="s">
        <v>189</v>
      </c>
    </row>
    <row r="1500" spans="1:6" x14ac:dyDescent="0.25">
      <c r="A1500" s="17" t="s">
        <v>300</v>
      </c>
      <c r="B1500" s="18">
        <v>44883</v>
      </c>
      <c r="C1500" s="19" t="s">
        <v>33</v>
      </c>
      <c r="D1500" t="s">
        <v>34</v>
      </c>
      <c r="E1500" t="s">
        <v>35</v>
      </c>
    </row>
    <row r="1501" spans="1:6" x14ac:dyDescent="0.25">
      <c r="A1501" s="17" t="s">
        <v>294</v>
      </c>
      <c r="B1501" s="18">
        <v>44883</v>
      </c>
      <c r="C1501" s="19" t="s">
        <v>33</v>
      </c>
      <c r="D1501" t="s">
        <v>34</v>
      </c>
      <c r="E1501" t="s">
        <v>35</v>
      </c>
    </row>
    <row r="1502" spans="1:6" x14ac:dyDescent="0.25">
      <c r="A1502" s="17" t="s">
        <v>181</v>
      </c>
      <c r="B1502" s="18">
        <v>44883</v>
      </c>
      <c r="C1502" s="19" t="s">
        <v>33</v>
      </c>
      <c r="D1502" t="s">
        <v>34</v>
      </c>
      <c r="E1502" t="s">
        <v>35</v>
      </c>
    </row>
    <row r="1503" spans="1:6" x14ac:dyDescent="0.25">
      <c r="A1503" s="17" t="s">
        <v>356</v>
      </c>
      <c r="B1503" s="18">
        <v>44883</v>
      </c>
      <c r="C1503" s="19" t="s">
        <v>33</v>
      </c>
      <c r="D1503" t="s">
        <v>34</v>
      </c>
      <c r="E1503" t="s">
        <v>35</v>
      </c>
    </row>
    <row r="1504" spans="1:6" x14ac:dyDescent="0.25">
      <c r="A1504" s="17" t="s">
        <v>80</v>
      </c>
      <c r="B1504" s="18">
        <v>44883</v>
      </c>
      <c r="C1504" s="19" t="s">
        <v>33</v>
      </c>
      <c r="D1504" t="s">
        <v>67</v>
      </c>
      <c r="E1504" t="s">
        <v>68</v>
      </c>
    </row>
    <row r="1505" spans="1:5" x14ac:dyDescent="0.25">
      <c r="A1505" s="17" t="s">
        <v>157</v>
      </c>
      <c r="B1505" s="18">
        <v>44883</v>
      </c>
      <c r="C1505" s="19" t="s">
        <v>33</v>
      </c>
      <c r="D1505" t="s">
        <v>49</v>
      </c>
      <c r="E1505" t="s">
        <v>361</v>
      </c>
    </row>
    <row r="1506" spans="1:5" x14ac:dyDescent="0.25">
      <c r="A1506" s="17" t="s">
        <v>371</v>
      </c>
      <c r="B1506" s="18">
        <v>44883</v>
      </c>
      <c r="C1506" s="19" t="s">
        <v>33</v>
      </c>
      <c r="D1506" t="s">
        <v>34</v>
      </c>
      <c r="E1506" t="s">
        <v>35</v>
      </c>
    </row>
    <row r="1507" spans="1:5" x14ac:dyDescent="0.25">
      <c r="A1507" s="17" t="s">
        <v>97</v>
      </c>
      <c r="B1507" s="18">
        <v>44883</v>
      </c>
      <c r="C1507" s="19" t="s">
        <v>33</v>
      </c>
      <c r="D1507" t="s">
        <v>67</v>
      </c>
      <c r="E1507" t="s">
        <v>68</v>
      </c>
    </row>
    <row r="1508" spans="1:5" x14ac:dyDescent="0.25">
      <c r="A1508" s="17" t="s">
        <v>384</v>
      </c>
      <c r="B1508" s="18">
        <v>44883</v>
      </c>
      <c r="C1508" s="19" t="s">
        <v>33</v>
      </c>
      <c r="D1508" t="s">
        <v>34</v>
      </c>
      <c r="E1508" t="s">
        <v>35</v>
      </c>
    </row>
    <row r="1509" spans="1:5" x14ac:dyDescent="0.25">
      <c r="A1509" s="17" t="s">
        <v>211</v>
      </c>
      <c r="B1509" s="18">
        <v>44883</v>
      </c>
      <c r="C1509" s="19" t="s">
        <v>33</v>
      </c>
      <c r="D1509" t="s">
        <v>34</v>
      </c>
      <c r="E1509" t="s">
        <v>151</v>
      </c>
    </row>
    <row r="1510" spans="1:5" x14ac:dyDescent="0.25">
      <c r="A1510" s="17" t="s">
        <v>212</v>
      </c>
      <c r="B1510" s="18">
        <v>44883</v>
      </c>
      <c r="C1510" s="19" t="s">
        <v>33</v>
      </c>
      <c r="D1510" t="s">
        <v>34</v>
      </c>
      <c r="E1510" t="s">
        <v>151</v>
      </c>
    </row>
    <row r="1511" spans="1:5" x14ac:dyDescent="0.25">
      <c r="A1511" s="17" t="s">
        <v>398</v>
      </c>
      <c r="B1511" s="18">
        <v>44883</v>
      </c>
      <c r="C1511" s="19" t="s">
        <v>33</v>
      </c>
      <c r="D1511" t="s">
        <v>34</v>
      </c>
      <c r="E1511" t="s">
        <v>35</v>
      </c>
    </row>
    <row r="1512" spans="1:5" x14ac:dyDescent="0.25">
      <c r="A1512" s="17" t="s">
        <v>385</v>
      </c>
      <c r="B1512" s="18">
        <v>44883</v>
      </c>
      <c r="C1512" s="19" t="s">
        <v>33</v>
      </c>
      <c r="D1512" t="s">
        <v>37</v>
      </c>
      <c r="E1512" t="s">
        <v>189</v>
      </c>
    </row>
    <row r="1513" spans="1:5" x14ac:dyDescent="0.25">
      <c r="A1513" s="17" t="s">
        <v>52</v>
      </c>
      <c r="B1513" s="18">
        <v>44883</v>
      </c>
      <c r="C1513" s="19" t="s">
        <v>33</v>
      </c>
      <c r="D1513" t="s">
        <v>34</v>
      </c>
      <c r="E1513" t="s">
        <v>35</v>
      </c>
    </row>
    <row r="1514" spans="1:5" x14ac:dyDescent="0.25">
      <c r="A1514" s="17" t="s">
        <v>53</v>
      </c>
      <c r="B1514" s="18">
        <v>44883</v>
      </c>
      <c r="C1514" s="19" t="s">
        <v>33</v>
      </c>
      <c r="D1514" t="s">
        <v>34</v>
      </c>
      <c r="E1514" t="s">
        <v>35</v>
      </c>
    </row>
    <row r="1515" spans="1:5" x14ac:dyDescent="0.25">
      <c r="A1515" s="17" t="s">
        <v>128</v>
      </c>
      <c r="B1515" s="18">
        <v>44883</v>
      </c>
      <c r="C1515" s="19" t="s">
        <v>33</v>
      </c>
      <c r="D1515" t="s">
        <v>34</v>
      </c>
      <c r="E1515" t="s">
        <v>35</v>
      </c>
    </row>
    <row r="1516" spans="1:5" x14ac:dyDescent="0.25">
      <c r="A1516" s="17" t="s">
        <v>152</v>
      </c>
      <c r="B1516" s="18">
        <v>44883</v>
      </c>
      <c r="C1516" s="19" t="s">
        <v>33</v>
      </c>
      <c r="D1516" t="s">
        <v>34</v>
      </c>
      <c r="E1516" t="s">
        <v>70</v>
      </c>
    </row>
    <row r="1517" spans="1:5" x14ac:dyDescent="0.25">
      <c r="A1517" s="17" t="s">
        <v>403</v>
      </c>
      <c r="B1517" s="18">
        <v>44883</v>
      </c>
      <c r="C1517" s="19" t="s">
        <v>33</v>
      </c>
      <c r="D1517" t="s">
        <v>37</v>
      </c>
      <c r="E1517" t="s">
        <v>189</v>
      </c>
    </row>
    <row r="1518" spans="1:5" x14ac:dyDescent="0.25">
      <c r="A1518" s="17" t="s">
        <v>44</v>
      </c>
      <c r="B1518" s="18">
        <v>44883</v>
      </c>
      <c r="C1518" s="19" t="s">
        <v>33</v>
      </c>
      <c r="D1518" t="s">
        <v>34</v>
      </c>
      <c r="E1518" t="s">
        <v>45</v>
      </c>
    </row>
    <row r="1519" spans="1:5" x14ac:dyDescent="0.25">
      <c r="A1519" s="17" t="s">
        <v>307</v>
      </c>
      <c r="B1519" s="18">
        <v>44883</v>
      </c>
      <c r="C1519" s="19" t="s">
        <v>33</v>
      </c>
      <c r="D1519" t="s">
        <v>34</v>
      </c>
      <c r="E1519" t="s">
        <v>35</v>
      </c>
    </row>
    <row r="1520" spans="1:5" x14ac:dyDescent="0.25">
      <c r="A1520" s="17" t="s">
        <v>188</v>
      </c>
      <c r="B1520" s="18">
        <v>44883</v>
      </c>
      <c r="C1520" s="19" t="s">
        <v>33</v>
      </c>
      <c r="D1520" t="s">
        <v>37</v>
      </c>
      <c r="E1520" t="s">
        <v>189</v>
      </c>
    </row>
    <row r="1521" spans="1:6" x14ac:dyDescent="0.25">
      <c r="A1521" s="17" t="s">
        <v>407</v>
      </c>
      <c r="B1521" s="18">
        <v>44883</v>
      </c>
      <c r="C1521" s="19" t="s">
        <v>33</v>
      </c>
      <c r="D1521" t="s">
        <v>34</v>
      </c>
      <c r="E1521" t="s">
        <v>70</v>
      </c>
    </row>
    <row r="1522" spans="1:6" x14ac:dyDescent="0.25">
      <c r="A1522" s="17" t="s">
        <v>387</v>
      </c>
      <c r="B1522" s="18">
        <v>44883</v>
      </c>
      <c r="C1522" s="19" t="s">
        <v>33</v>
      </c>
      <c r="D1522" t="s">
        <v>34</v>
      </c>
      <c r="E1522" t="s">
        <v>39</v>
      </c>
    </row>
    <row r="1523" spans="1:6" x14ac:dyDescent="0.25">
      <c r="A1523" s="17" t="s">
        <v>419</v>
      </c>
      <c r="B1523" s="18">
        <v>44883</v>
      </c>
      <c r="C1523" s="19" t="s">
        <v>33</v>
      </c>
      <c r="D1523" t="s">
        <v>34</v>
      </c>
      <c r="E1523" t="s">
        <v>35</v>
      </c>
    </row>
    <row r="1524" spans="1:6" x14ac:dyDescent="0.25">
      <c r="A1524" s="17" t="s">
        <v>420</v>
      </c>
      <c r="B1524" s="18">
        <v>44883</v>
      </c>
      <c r="C1524" s="19" t="s">
        <v>33</v>
      </c>
      <c r="D1524" t="s">
        <v>49</v>
      </c>
      <c r="E1524" t="s">
        <v>361</v>
      </c>
    </row>
    <row r="1525" spans="1:6" x14ac:dyDescent="0.25">
      <c r="A1525" s="17" t="s">
        <v>258</v>
      </c>
      <c r="B1525" s="18">
        <v>44883</v>
      </c>
      <c r="C1525" s="19" t="s">
        <v>33</v>
      </c>
      <c r="D1525" t="s">
        <v>34</v>
      </c>
      <c r="E1525" t="s">
        <v>35</v>
      </c>
    </row>
    <row r="1526" spans="1:6" x14ac:dyDescent="0.25">
      <c r="A1526" s="17" t="s">
        <v>117</v>
      </c>
      <c r="B1526" s="18">
        <v>44883</v>
      </c>
      <c r="C1526" s="19" t="s">
        <v>33</v>
      </c>
      <c r="D1526" t="s">
        <v>34</v>
      </c>
      <c r="E1526" t="s">
        <v>39</v>
      </c>
    </row>
    <row r="1527" spans="1:6" x14ac:dyDescent="0.25">
      <c r="A1527" s="17" t="s">
        <v>201</v>
      </c>
      <c r="B1527" s="18">
        <v>44883</v>
      </c>
      <c r="C1527" s="19" t="s">
        <v>33</v>
      </c>
      <c r="D1527" t="s">
        <v>37</v>
      </c>
      <c r="E1527" t="s">
        <v>189</v>
      </c>
    </row>
    <row r="1528" spans="1:6" x14ac:dyDescent="0.25">
      <c r="A1528" s="17" t="s">
        <v>350</v>
      </c>
      <c r="B1528" s="22"/>
      <c r="C1528" s="19" t="s">
        <v>33</v>
      </c>
      <c r="D1528" t="s">
        <v>34</v>
      </c>
      <c r="E1528" t="s">
        <v>70</v>
      </c>
      <c r="F1528" t="s">
        <v>410</v>
      </c>
    </row>
    <row r="1529" spans="1:6" x14ac:dyDescent="0.25">
      <c r="A1529" s="17" t="s">
        <v>349</v>
      </c>
      <c r="B1529" s="22"/>
      <c r="C1529" s="19" t="s">
        <v>33</v>
      </c>
      <c r="D1529" t="s">
        <v>34</v>
      </c>
      <c r="E1529" t="s">
        <v>70</v>
      </c>
      <c r="F1529" t="s">
        <v>409</v>
      </c>
    </row>
    <row r="1530" spans="1:6" x14ac:dyDescent="0.25">
      <c r="A1530" s="17" t="s">
        <v>358</v>
      </c>
      <c r="B1530" s="18">
        <v>44883</v>
      </c>
      <c r="C1530" s="19" t="s">
        <v>33</v>
      </c>
      <c r="D1530" t="s">
        <v>34</v>
      </c>
      <c r="E1530" t="s">
        <v>35</v>
      </c>
    </row>
    <row r="1531" spans="1:6" x14ac:dyDescent="0.25">
      <c r="A1531" s="17" t="s">
        <v>230</v>
      </c>
      <c r="B1531" s="18">
        <v>44883</v>
      </c>
      <c r="C1531" s="19" t="s">
        <v>33</v>
      </c>
      <c r="D1531" t="s">
        <v>34</v>
      </c>
      <c r="E1531" t="s">
        <v>35</v>
      </c>
    </row>
    <row r="1532" spans="1:6" x14ac:dyDescent="0.25">
      <c r="A1532" s="17" t="s">
        <v>193</v>
      </c>
      <c r="B1532" s="18">
        <v>44883</v>
      </c>
      <c r="C1532" s="19" t="s">
        <v>33</v>
      </c>
      <c r="D1532" t="s">
        <v>34</v>
      </c>
      <c r="E1532" t="s">
        <v>35</v>
      </c>
    </row>
    <row r="1533" spans="1:6" x14ac:dyDescent="0.25">
      <c r="A1533" s="17" t="s">
        <v>88</v>
      </c>
      <c r="B1533" s="22"/>
      <c r="C1533" s="19" t="s">
        <v>33</v>
      </c>
      <c r="D1533" t="s">
        <v>34</v>
      </c>
      <c r="E1533" t="s">
        <v>39</v>
      </c>
      <c r="F1533" t="s">
        <v>408</v>
      </c>
    </row>
    <row r="1534" spans="1:6" x14ac:dyDescent="0.25">
      <c r="A1534" s="17" t="s">
        <v>112</v>
      </c>
      <c r="B1534" s="18">
        <v>44883</v>
      </c>
      <c r="C1534" s="19" t="s">
        <v>33</v>
      </c>
      <c r="D1534" t="s">
        <v>34</v>
      </c>
      <c r="E1534" t="s">
        <v>39</v>
      </c>
    </row>
    <row r="1535" spans="1:6" x14ac:dyDescent="0.25">
      <c r="A1535" s="17" t="s">
        <v>237</v>
      </c>
      <c r="B1535" s="18">
        <v>44883</v>
      </c>
      <c r="C1535" s="19" t="s">
        <v>33</v>
      </c>
      <c r="D1535" t="s">
        <v>34</v>
      </c>
      <c r="E1535" t="s">
        <v>35</v>
      </c>
    </row>
    <row r="1536" spans="1:6" x14ac:dyDescent="0.25">
      <c r="A1536" s="17" t="s">
        <v>113</v>
      </c>
      <c r="B1536" s="18">
        <v>44883</v>
      </c>
      <c r="C1536" s="19" t="s">
        <v>33</v>
      </c>
      <c r="D1536" t="s">
        <v>34</v>
      </c>
      <c r="E1536" t="s">
        <v>39</v>
      </c>
    </row>
    <row r="1537" spans="1:6" x14ac:dyDescent="0.25">
      <c r="A1537" s="17" t="s">
        <v>326</v>
      </c>
      <c r="B1537" s="18">
        <v>44883</v>
      </c>
      <c r="C1537" s="19" t="s">
        <v>33</v>
      </c>
      <c r="D1537" t="s">
        <v>37</v>
      </c>
      <c r="E1537" t="s">
        <v>189</v>
      </c>
    </row>
    <row r="1538" spans="1:6" x14ac:dyDescent="0.25">
      <c r="A1538" s="17" t="s">
        <v>421</v>
      </c>
      <c r="B1538" s="18">
        <v>44883</v>
      </c>
      <c r="C1538" s="19" t="s">
        <v>33</v>
      </c>
      <c r="D1538" t="s">
        <v>34</v>
      </c>
      <c r="E1538" t="s">
        <v>35</v>
      </c>
    </row>
    <row r="1539" spans="1:6" x14ac:dyDescent="0.25">
      <c r="A1539" s="17" t="s">
        <v>368</v>
      </c>
      <c r="B1539" s="18">
        <v>44883</v>
      </c>
      <c r="C1539" s="19" t="s">
        <v>33</v>
      </c>
      <c r="D1539" t="s">
        <v>37</v>
      </c>
      <c r="E1539" t="s">
        <v>189</v>
      </c>
    </row>
    <row r="1540" spans="1:6" x14ac:dyDescent="0.25">
      <c r="A1540" s="17" t="s">
        <v>367</v>
      </c>
      <c r="B1540" s="18">
        <v>44883</v>
      </c>
      <c r="C1540" s="19" t="s">
        <v>33</v>
      </c>
      <c r="D1540" t="s">
        <v>34</v>
      </c>
      <c r="E1540" t="s">
        <v>138</v>
      </c>
    </row>
    <row r="1541" spans="1:6" x14ac:dyDescent="0.25">
      <c r="A1541" s="17" t="s">
        <v>400</v>
      </c>
      <c r="B1541" s="18">
        <v>44883</v>
      </c>
      <c r="C1541" s="19" t="s">
        <v>33</v>
      </c>
      <c r="D1541" t="s">
        <v>34</v>
      </c>
      <c r="E1541" t="s">
        <v>138</v>
      </c>
    </row>
    <row r="1542" spans="1:6" x14ac:dyDescent="0.25">
      <c r="A1542" s="17" t="s">
        <v>306</v>
      </c>
      <c r="B1542" s="18">
        <v>44883</v>
      </c>
      <c r="C1542" s="19" t="s">
        <v>33</v>
      </c>
      <c r="D1542" t="s">
        <v>34</v>
      </c>
      <c r="E1542" t="s">
        <v>138</v>
      </c>
    </row>
    <row r="1543" spans="1:6" x14ac:dyDescent="0.25">
      <c r="A1543" s="17" t="s">
        <v>215</v>
      </c>
      <c r="B1543" s="18">
        <v>44883</v>
      </c>
      <c r="C1543" s="19" t="s">
        <v>33</v>
      </c>
      <c r="D1543" t="s">
        <v>34</v>
      </c>
      <c r="E1543" t="s">
        <v>35</v>
      </c>
    </row>
    <row r="1544" spans="1:6" x14ac:dyDescent="0.25">
      <c r="A1544" s="17" t="s">
        <v>265</v>
      </c>
      <c r="B1544" s="18">
        <v>44883</v>
      </c>
      <c r="C1544" s="19" t="s">
        <v>33</v>
      </c>
      <c r="D1544" t="s">
        <v>34</v>
      </c>
      <c r="E1544" t="s">
        <v>138</v>
      </c>
    </row>
    <row r="1545" spans="1:6" x14ac:dyDescent="0.25">
      <c r="A1545" s="17" t="s">
        <v>330</v>
      </c>
      <c r="B1545" s="18">
        <v>44883</v>
      </c>
      <c r="C1545" s="19" t="s">
        <v>33</v>
      </c>
      <c r="D1545" t="s">
        <v>34</v>
      </c>
      <c r="E1545" t="s">
        <v>70</v>
      </c>
    </row>
    <row r="1546" spans="1:6" x14ac:dyDescent="0.25">
      <c r="A1546" s="17" t="s">
        <v>308</v>
      </c>
      <c r="B1546" s="18">
        <v>44883</v>
      </c>
      <c r="C1546" s="19" t="s">
        <v>33</v>
      </c>
      <c r="D1546" t="s">
        <v>34</v>
      </c>
      <c r="E1546" t="s">
        <v>35</v>
      </c>
    </row>
    <row r="1547" spans="1:6" x14ac:dyDescent="0.25">
      <c r="A1547" s="17" t="s">
        <v>304</v>
      </c>
      <c r="B1547" s="18">
        <v>44883</v>
      </c>
      <c r="C1547" s="19" t="s">
        <v>33</v>
      </c>
      <c r="D1547" t="s">
        <v>37</v>
      </c>
      <c r="E1547" t="s">
        <v>138</v>
      </c>
    </row>
    <row r="1548" spans="1:6" x14ac:dyDescent="0.25">
      <c r="A1548" s="17" t="s">
        <v>129</v>
      </c>
      <c r="B1548" s="22"/>
      <c r="C1548" s="19" t="s">
        <v>33</v>
      </c>
      <c r="D1548" t="s">
        <v>34</v>
      </c>
      <c r="E1548" t="s">
        <v>39</v>
      </c>
      <c r="F1548" t="s">
        <v>422</v>
      </c>
    </row>
    <row r="1549" spans="1:6" x14ac:dyDescent="0.25">
      <c r="A1549" s="17" t="s">
        <v>198</v>
      </c>
      <c r="B1549" s="18">
        <v>44883</v>
      </c>
      <c r="C1549" s="19" t="s">
        <v>33</v>
      </c>
      <c r="D1549" t="s">
        <v>67</v>
      </c>
      <c r="E1549" t="s">
        <v>68</v>
      </c>
    </row>
    <row r="1550" spans="1:6" x14ac:dyDescent="0.25">
      <c r="A1550" s="17" t="s">
        <v>197</v>
      </c>
      <c r="B1550" s="18">
        <v>44883</v>
      </c>
      <c r="C1550" s="19" t="s">
        <v>33</v>
      </c>
      <c r="D1550" t="s">
        <v>67</v>
      </c>
      <c r="E1550" t="s">
        <v>68</v>
      </c>
    </row>
    <row r="1551" spans="1:6" x14ac:dyDescent="0.25">
      <c r="A1551" s="17" t="s">
        <v>194</v>
      </c>
      <c r="B1551" s="18">
        <v>44883</v>
      </c>
      <c r="C1551" s="19" t="s">
        <v>33</v>
      </c>
      <c r="D1551" t="s">
        <v>67</v>
      </c>
      <c r="E1551" t="s">
        <v>68</v>
      </c>
    </row>
    <row r="1552" spans="1:6" x14ac:dyDescent="0.25">
      <c r="A1552" s="17" t="s">
        <v>383</v>
      </c>
      <c r="B1552" s="18">
        <v>44883</v>
      </c>
      <c r="C1552" s="19" t="s">
        <v>33</v>
      </c>
      <c r="D1552" t="s">
        <v>67</v>
      </c>
      <c r="E1552" t="s">
        <v>68</v>
      </c>
    </row>
    <row r="1553" spans="1:5" x14ac:dyDescent="0.25">
      <c r="A1553" s="17" t="s">
        <v>167</v>
      </c>
      <c r="B1553" s="18">
        <v>44883</v>
      </c>
      <c r="C1553" s="19" t="s">
        <v>33</v>
      </c>
      <c r="D1553" t="s">
        <v>34</v>
      </c>
      <c r="E1553" t="s">
        <v>57</v>
      </c>
    </row>
    <row r="1554" spans="1:5" x14ac:dyDescent="0.25">
      <c r="A1554" s="17" t="s">
        <v>78</v>
      </c>
      <c r="B1554" s="18">
        <v>44883</v>
      </c>
      <c r="C1554" s="19" t="s">
        <v>33</v>
      </c>
      <c r="D1554" t="s">
        <v>67</v>
      </c>
      <c r="E1554" t="s">
        <v>68</v>
      </c>
    </row>
    <row r="1555" spans="1:5" x14ac:dyDescent="0.25">
      <c r="A1555" s="17" t="s">
        <v>366</v>
      </c>
      <c r="B1555" s="18">
        <v>44883</v>
      </c>
      <c r="C1555" s="19" t="s">
        <v>33</v>
      </c>
      <c r="D1555" t="s">
        <v>34</v>
      </c>
      <c r="E1555" t="s">
        <v>57</v>
      </c>
    </row>
    <row r="1556" spans="1:5" x14ac:dyDescent="0.25">
      <c r="A1556" s="17" t="s">
        <v>236</v>
      </c>
      <c r="B1556" s="18">
        <v>44883</v>
      </c>
      <c r="C1556" s="19" t="s">
        <v>33</v>
      </c>
      <c r="D1556" t="s">
        <v>67</v>
      </c>
      <c r="E1556" t="s">
        <v>68</v>
      </c>
    </row>
    <row r="1557" spans="1:5" x14ac:dyDescent="0.25">
      <c r="A1557" s="17" t="s">
        <v>125</v>
      </c>
      <c r="B1557" s="18">
        <v>44883</v>
      </c>
      <c r="C1557" s="19" t="s">
        <v>33</v>
      </c>
      <c r="D1557" t="s">
        <v>34</v>
      </c>
      <c r="E1557" t="s">
        <v>47</v>
      </c>
    </row>
    <row r="1558" spans="1:5" x14ac:dyDescent="0.25">
      <c r="A1558" s="17" t="s">
        <v>208</v>
      </c>
      <c r="B1558" s="18">
        <v>44883</v>
      </c>
      <c r="C1558" s="19" t="s">
        <v>33</v>
      </c>
      <c r="D1558" t="s">
        <v>37</v>
      </c>
      <c r="E1558" t="s">
        <v>35</v>
      </c>
    </row>
    <row r="1559" spans="1:5" x14ac:dyDescent="0.25">
      <c r="A1559" s="17" t="s">
        <v>266</v>
      </c>
      <c r="B1559" s="18">
        <v>44886</v>
      </c>
      <c r="C1559" s="19" t="s">
        <v>33</v>
      </c>
      <c r="D1559" t="s">
        <v>34</v>
      </c>
      <c r="E1559" t="s">
        <v>35</v>
      </c>
    </row>
    <row r="1560" spans="1:5" x14ac:dyDescent="0.25">
      <c r="A1560" s="17" t="s">
        <v>36</v>
      </c>
      <c r="B1560" s="18">
        <v>44886</v>
      </c>
      <c r="C1560" s="19" t="s">
        <v>33</v>
      </c>
      <c r="D1560" t="s">
        <v>37</v>
      </c>
      <c r="E1560" t="s">
        <v>35</v>
      </c>
    </row>
    <row r="1561" spans="1:5" x14ac:dyDescent="0.25">
      <c r="A1561" s="17" t="s">
        <v>40</v>
      </c>
      <c r="B1561" s="18">
        <v>44886</v>
      </c>
      <c r="C1561" s="19" t="s">
        <v>33</v>
      </c>
      <c r="D1561" t="s">
        <v>37</v>
      </c>
      <c r="E1561" t="s">
        <v>35</v>
      </c>
    </row>
    <row r="1562" spans="1:5" x14ac:dyDescent="0.25">
      <c r="A1562" s="17" t="s">
        <v>182</v>
      </c>
      <c r="B1562" s="18">
        <v>44886</v>
      </c>
      <c r="C1562" s="19" t="s">
        <v>33</v>
      </c>
      <c r="D1562" t="s">
        <v>37</v>
      </c>
      <c r="E1562" t="s">
        <v>35</v>
      </c>
    </row>
    <row r="1563" spans="1:5" x14ac:dyDescent="0.25">
      <c r="A1563" s="17" t="s">
        <v>38</v>
      </c>
      <c r="B1563" s="18">
        <v>44886</v>
      </c>
      <c r="C1563" s="19" t="s">
        <v>33</v>
      </c>
      <c r="D1563" t="s">
        <v>34</v>
      </c>
      <c r="E1563" t="s">
        <v>39</v>
      </c>
    </row>
    <row r="1564" spans="1:5" x14ac:dyDescent="0.25">
      <c r="A1564" s="17" t="s">
        <v>143</v>
      </c>
      <c r="B1564" s="18">
        <v>44886</v>
      </c>
      <c r="C1564" s="19" t="s">
        <v>33</v>
      </c>
      <c r="D1564" t="s">
        <v>34</v>
      </c>
      <c r="E1564" t="s">
        <v>47</v>
      </c>
    </row>
    <row r="1565" spans="1:5" x14ac:dyDescent="0.25">
      <c r="A1565" s="17" t="s">
        <v>192</v>
      </c>
      <c r="B1565" s="18">
        <v>44886</v>
      </c>
      <c r="C1565" s="19" t="s">
        <v>33</v>
      </c>
      <c r="D1565" t="s">
        <v>34</v>
      </c>
      <c r="E1565" t="s">
        <v>35</v>
      </c>
    </row>
    <row r="1566" spans="1:5" x14ac:dyDescent="0.25">
      <c r="A1566" s="17" t="s">
        <v>48</v>
      </c>
      <c r="B1566" s="18">
        <v>44886</v>
      </c>
      <c r="C1566" s="19" t="s">
        <v>33</v>
      </c>
      <c r="D1566" t="s">
        <v>49</v>
      </c>
      <c r="E1566" t="s">
        <v>50</v>
      </c>
    </row>
    <row r="1567" spans="1:5" x14ac:dyDescent="0.25">
      <c r="A1567" s="17" t="s">
        <v>332</v>
      </c>
      <c r="B1567" s="18">
        <v>44886</v>
      </c>
      <c r="C1567" s="19" t="s">
        <v>33</v>
      </c>
      <c r="D1567" t="s">
        <v>37</v>
      </c>
      <c r="E1567" t="s">
        <v>35</v>
      </c>
    </row>
    <row r="1568" spans="1:5" x14ac:dyDescent="0.25">
      <c r="A1568" s="17" t="s">
        <v>337</v>
      </c>
      <c r="B1568" s="18">
        <v>44886</v>
      </c>
      <c r="C1568" s="19" t="s">
        <v>33</v>
      </c>
      <c r="D1568" t="s">
        <v>34</v>
      </c>
      <c r="E1568" t="s">
        <v>47</v>
      </c>
    </row>
    <row r="1569" spans="1:5" x14ac:dyDescent="0.25">
      <c r="A1569" s="17" t="s">
        <v>134</v>
      </c>
      <c r="B1569" s="18">
        <v>44886</v>
      </c>
      <c r="C1569" s="19" t="s">
        <v>33</v>
      </c>
      <c r="D1569" t="s">
        <v>34</v>
      </c>
      <c r="E1569" t="s">
        <v>35</v>
      </c>
    </row>
    <row r="1570" spans="1:5" x14ac:dyDescent="0.25">
      <c r="A1570" s="17" t="s">
        <v>87</v>
      </c>
      <c r="B1570" s="18">
        <v>44886</v>
      </c>
      <c r="C1570" s="19" t="s">
        <v>33</v>
      </c>
      <c r="D1570" t="s">
        <v>34</v>
      </c>
      <c r="E1570" t="s">
        <v>35</v>
      </c>
    </row>
    <row r="1571" spans="1:5" x14ac:dyDescent="0.25">
      <c r="A1571" s="17" t="s">
        <v>42</v>
      </c>
      <c r="B1571" s="18">
        <v>44886</v>
      </c>
      <c r="C1571" s="19" t="s">
        <v>33</v>
      </c>
      <c r="D1571" t="s">
        <v>37</v>
      </c>
      <c r="E1571" t="s">
        <v>35</v>
      </c>
    </row>
    <row r="1572" spans="1:5" x14ac:dyDescent="0.25">
      <c r="A1572" s="17" t="s">
        <v>43</v>
      </c>
      <c r="B1572" s="18">
        <v>44886</v>
      </c>
      <c r="C1572" s="19" t="s">
        <v>33</v>
      </c>
      <c r="D1572" t="s">
        <v>37</v>
      </c>
      <c r="E1572" t="s">
        <v>35</v>
      </c>
    </row>
    <row r="1573" spans="1:5" x14ac:dyDescent="0.25">
      <c r="A1573" s="17" t="s">
        <v>389</v>
      </c>
      <c r="B1573" s="18">
        <v>44886</v>
      </c>
      <c r="C1573" s="19" t="s">
        <v>33</v>
      </c>
      <c r="D1573" t="s">
        <v>37</v>
      </c>
      <c r="E1573" t="s">
        <v>189</v>
      </c>
    </row>
    <row r="1574" spans="1:5" x14ac:dyDescent="0.25">
      <c r="A1574" s="17" t="s">
        <v>147</v>
      </c>
      <c r="B1574" s="18">
        <v>44886</v>
      </c>
      <c r="C1574" s="19" t="s">
        <v>33</v>
      </c>
      <c r="D1574" t="s">
        <v>49</v>
      </c>
      <c r="E1574" t="s">
        <v>50</v>
      </c>
    </row>
    <row r="1575" spans="1:5" x14ac:dyDescent="0.25">
      <c r="A1575" s="17" t="s">
        <v>283</v>
      </c>
      <c r="B1575" s="18">
        <v>44886</v>
      </c>
      <c r="C1575" s="19" t="s">
        <v>33</v>
      </c>
      <c r="D1575" t="s">
        <v>67</v>
      </c>
      <c r="E1575" t="s">
        <v>68</v>
      </c>
    </row>
    <row r="1576" spans="1:5" x14ac:dyDescent="0.25">
      <c r="A1576" s="17" t="s">
        <v>369</v>
      </c>
      <c r="B1576" s="18">
        <v>44886</v>
      </c>
      <c r="C1576" s="19" t="s">
        <v>33</v>
      </c>
      <c r="D1576" t="s">
        <v>67</v>
      </c>
      <c r="E1576" t="s">
        <v>68</v>
      </c>
    </row>
    <row r="1577" spans="1:5" x14ac:dyDescent="0.25">
      <c r="A1577" s="17" t="s">
        <v>365</v>
      </c>
      <c r="B1577" s="18">
        <v>44886</v>
      </c>
      <c r="C1577" s="19" t="s">
        <v>33</v>
      </c>
      <c r="D1577" t="s">
        <v>67</v>
      </c>
      <c r="E1577" t="s">
        <v>68</v>
      </c>
    </row>
    <row r="1578" spans="1:5" x14ac:dyDescent="0.25">
      <c r="A1578" s="17" t="s">
        <v>58</v>
      </c>
      <c r="B1578" s="18">
        <v>44886</v>
      </c>
      <c r="C1578" s="19" t="s">
        <v>33</v>
      </c>
      <c r="D1578" t="s">
        <v>34</v>
      </c>
      <c r="E1578" t="s">
        <v>39</v>
      </c>
    </row>
    <row r="1579" spans="1:5" x14ac:dyDescent="0.25">
      <c r="A1579" s="17" t="s">
        <v>370</v>
      </c>
      <c r="B1579" s="18">
        <v>44886</v>
      </c>
      <c r="C1579" s="19" t="s">
        <v>33</v>
      </c>
      <c r="D1579" t="s">
        <v>34</v>
      </c>
      <c r="E1579" t="s">
        <v>35</v>
      </c>
    </row>
    <row r="1580" spans="1:5" x14ac:dyDescent="0.25">
      <c r="A1580" s="17" t="s">
        <v>62</v>
      </c>
      <c r="B1580" s="18">
        <v>44886</v>
      </c>
      <c r="C1580" s="19" t="s">
        <v>33</v>
      </c>
      <c r="D1580" t="s">
        <v>34</v>
      </c>
      <c r="E1580" t="s">
        <v>35</v>
      </c>
    </row>
    <row r="1581" spans="1:5" x14ac:dyDescent="0.25">
      <c r="A1581" s="17" t="s">
        <v>44</v>
      </c>
      <c r="B1581" s="18">
        <v>44886</v>
      </c>
      <c r="C1581" s="19" t="s">
        <v>33</v>
      </c>
      <c r="D1581" t="s">
        <v>34</v>
      </c>
      <c r="E1581" t="s">
        <v>45</v>
      </c>
    </row>
    <row r="1582" spans="1:5" x14ac:dyDescent="0.25">
      <c r="A1582" s="17" t="s">
        <v>79</v>
      </c>
      <c r="B1582" s="18">
        <v>44886</v>
      </c>
      <c r="C1582" s="19" t="s">
        <v>33</v>
      </c>
      <c r="D1582" t="s">
        <v>67</v>
      </c>
      <c r="E1582" t="s">
        <v>68</v>
      </c>
    </row>
    <row r="1583" spans="1:5" x14ac:dyDescent="0.25">
      <c r="A1583" s="17" t="s">
        <v>191</v>
      </c>
      <c r="B1583" s="18">
        <v>44886</v>
      </c>
      <c r="C1583" s="19" t="s">
        <v>33</v>
      </c>
      <c r="D1583" t="s">
        <v>34</v>
      </c>
      <c r="E1583" t="s">
        <v>35</v>
      </c>
    </row>
    <row r="1584" spans="1:5" x14ac:dyDescent="0.25">
      <c r="A1584" s="17" t="s">
        <v>177</v>
      </c>
      <c r="B1584" s="18">
        <v>44886</v>
      </c>
      <c r="C1584" s="19" t="s">
        <v>33</v>
      </c>
      <c r="D1584" t="s">
        <v>67</v>
      </c>
      <c r="E1584" t="s">
        <v>68</v>
      </c>
    </row>
    <row r="1585" spans="1:5" x14ac:dyDescent="0.25">
      <c r="A1585" s="17" t="s">
        <v>423</v>
      </c>
      <c r="B1585" s="18">
        <v>44886</v>
      </c>
      <c r="C1585" s="19" t="s">
        <v>33</v>
      </c>
      <c r="D1585" t="s">
        <v>37</v>
      </c>
      <c r="E1585" t="s">
        <v>35</v>
      </c>
    </row>
    <row r="1586" spans="1:5" x14ac:dyDescent="0.25">
      <c r="A1586" s="17" t="s">
        <v>324</v>
      </c>
      <c r="B1586" s="18">
        <v>44886</v>
      </c>
      <c r="C1586" s="19" t="s">
        <v>33</v>
      </c>
      <c r="D1586" t="s">
        <v>37</v>
      </c>
      <c r="E1586" t="s">
        <v>57</v>
      </c>
    </row>
    <row r="1587" spans="1:5" x14ac:dyDescent="0.25">
      <c r="A1587" s="17" t="s">
        <v>166</v>
      </c>
      <c r="B1587" s="18">
        <v>44886</v>
      </c>
      <c r="C1587" s="19" t="s">
        <v>33</v>
      </c>
      <c r="D1587" t="s">
        <v>34</v>
      </c>
      <c r="E1587" t="s">
        <v>57</v>
      </c>
    </row>
    <row r="1588" spans="1:5" x14ac:dyDescent="0.25">
      <c r="A1588" s="17" t="s">
        <v>362</v>
      </c>
      <c r="B1588" s="18">
        <v>44886</v>
      </c>
      <c r="C1588" s="19" t="s">
        <v>33</v>
      </c>
      <c r="D1588" t="s">
        <v>37</v>
      </c>
      <c r="E1588" t="s">
        <v>64</v>
      </c>
    </row>
    <row r="1589" spans="1:5" x14ac:dyDescent="0.25">
      <c r="A1589" s="17" t="s">
        <v>254</v>
      </c>
      <c r="B1589" s="18">
        <v>44886</v>
      </c>
      <c r="C1589" s="19" t="s">
        <v>33</v>
      </c>
      <c r="D1589" t="s">
        <v>67</v>
      </c>
      <c r="E1589" t="s">
        <v>68</v>
      </c>
    </row>
    <row r="1590" spans="1:5" x14ac:dyDescent="0.25">
      <c r="A1590" s="17" t="s">
        <v>264</v>
      </c>
      <c r="B1590" s="18">
        <v>44886</v>
      </c>
      <c r="C1590" s="19" t="s">
        <v>33</v>
      </c>
      <c r="D1590" t="s">
        <v>34</v>
      </c>
      <c r="E1590" t="s">
        <v>138</v>
      </c>
    </row>
    <row r="1591" spans="1:5" x14ac:dyDescent="0.25">
      <c r="A1591" s="17" t="s">
        <v>51</v>
      </c>
      <c r="B1591" s="18">
        <v>44886</v>
      </c>
      <c r="C1591" s="19" t="s">
        <v>33</v>
      </c>
      <c r="D1591" t="s">
        <v>34</v>
      </c>
      <c r="E1591" t="s">
        <v>35</v>
      </c>
    </row>
    <row r="1592" spans="1:5" x14ac:dyDescent="0.25">
      <c r="A1592" s="17" t="s">
        <v>61</v>
      </c>
      <c r="B1592" s="18">
        <v>44886</v>
      </c>
      <c r="C1592" s="19" t="s">
        <v>33</v>
      </c>
      <c r="D1592" t="s">
        <v>34</v>
      </c>
      <c r="E1592" t="s">
        <v>35</v>
      </c>
    </row>
    <row r="1593" spans="1:5" x14ac:dyDescent="0.25">
      <c r="A1593" s="17" t="s">
        <v>190</v>
      </c>
      <c r="B1593" s="18">
        <v>44886</v>
      </c>
      <c r="C1593" s="19" t="s">
        <v>33</v>
      </c>
      <c r="D1593" t="s">
        <v>34</v>
      </c>
      <c r="E1593" t="s">
        <v>35</v>
      </c>
    </row>
    <row r="1594" spans="1:5" x14ac:dyDescent="0.25">
      <c r="A1594" s="17" t="s">
        <v>220</v>
      </c>
      <c r="B1594" s="18">
        <v>44886</v>
      </c>
      <c r="C1594" s="19" t="s">
        <v>33</v>
      </c>
      <c r="D1594" t="s">
        <v>34</v>
      </c>
      <c r="E1594" t="s">
        <v>151</v>
      </c>
    </row>
    <row r="1595" spans="1:5" x14ac:dyDescent="0.25">
      <c r="A1595" s="17" t="s">
        <v>257</v>
      </c>
      <c r="B1595" s="18">
        <v>44886</v>
      </c>
      <c r="C1595" s="19" t="s">
        <v>33</v>
      </c>
      <c r="D1595" t="s">
        <v>67</v>
      </c>
      <c r="E1595" t="s">
        <v>68</v>
      </c>
    </row>
    <row r="1596" spans="1:5" x14ac:dyDescent="0.25">
      <c r="A1596" s="17" t="s">
        <v>101</v>
      </c>
      <c r="B1596" s="18">
        <v>44886</v>
      </c>
      <c r="C1596" s="19" t="s">
        <v>33</v>
      </c>
      <c r="D1596" t="s">
        <v>34</v>
      </c>
      <c r="E1596" t="s">
        <v>35</v>
      </c>
    </row>
    <row r="1597" spans="1:5" x14ac:dyDescent="0.25">
      <c r="A1597" s="17" t="s">
        <v>258</v>
      </c>
      <c r="B1597" s="18">
        <v>44886</v>
      </c>
      <c r="C1597" s="19" t="s">
        <v>33</v>
      </c>
      <c r="D1597" t="s">
        <v>34</v>
      </c>
      <c r="E1597" t="s">
        <v>35</v>
      </c>
    </row>
    <row r="1598" spans="1:5" x14ac:dyDescent="0.25">
      <c r="A1598" s="17" t="s">
        <v>55</v>
      </c>
      <c r="B1598" s="18">
        <v>44886</v>
      </c>
      <c r="C1598" s="19" t="s">
        <v>33</v>
      </c>
      <c r="D1598" t="s">
        <v>34</v>
      </c>
      <c r="E1598" t="s">
        <v>35</v>
      </c>
    </row>
    <row r="1599" spans="1:5" x14ac:dyDescent="0.25">
      <c r="A1599" s="17" t="s">
        <v>86</v>
      </c>
      <c r="B1599" s="18">
        <v>44886</v>
      </c>
      <c r="C1599" s="19" t="s">
        <v>33</v>
      </c>
      <c r="D1599" t="s">
        <v>67</v>
      </c>
      <c r="E1599" t="s">
        <v>68</v>
      </c>
    </row>
    <row r="1600" spans="1:5" x14ac:dyDescent="0.25">
      <c r="A1600" s="17" t="s">
        <v>97</v>
      </c>
      <c r="B1600" s="18">
        <v>44886</v>
      </c>
      <c r="C1600" s="19" t="s">
        <v>33</v>
      </c>
      <c r="D1600" t="s">
        <v>67</v>
      </c>
      <c r="E1600" t="s">
        <v>68</v>
      </c>
    </row>
    <row r="1601" spans="1:5" x14ac:dyDescent="0.25">
      <c r="A1601" s="17" t="s">
        <v>140</v>
      </c>
      <c r="B1601" s="18">
        <v>44886</v>
      </c>
      <c r="C1601" s="19" t="s">
        <v>33</v>
      </c>
      <c r="D1601" t="s">
        <v>67</v>
      </c>
      <c r="E1601" t="s">
        <v>68</v>
      </c>
    </row>
    <row r="1602" spans="1:5" x14ac:dyDescent="0.25">
      <c r="A1602" s="17" t="s">
        <v>424</v>
      </c>
      <c r="B1602" s="18">
        <v>44886</v>
      </c>
      <c r="C1602" s="19" t="s">
        <v>33</v>
      </c>
      <c r="D1602" t="s">
        <v>34</v>
      </c>
      <c r="E1602" t="s">
        <v>35</v>
      </c>
    </row>
    <row r="1603" spans="1:5" x14ac:dyDescent="0.25">
      <c r="A1603" s="17" t="s">
        <v>342</v>
      </c>
      <c r="B1603" s="18">
        <v>44886</v>
      </c>
      <c r="C1603" s="19" t="s">
        <v>33</v>
      </c>
      <c r="D1603" t="s">
        <v>34</v>
      </c>
      <c r="E1603" t="s">
        <v>70</v>
      </c>
    </row>
    <row r="1604" spans="1:5" x14ac:dyDescent="0.25">
      <c r="A1604" s="17" t="s">
        <v>239</v>
      </c>
      <c r="B1604" s="18">
        <v>44886</v>
      </c>
      <c r="C1604" s="19" t="s">
        <v>33</v>
      </c>
      <c r="D1604" t="s">
        <v>67</v>
      </c>
      <c r="E1604" t="s">
        <v>68</v>
      </c>
    </row>
    <row r="1605" spans="1:5" x14ac:dyDescent="0.25">
      <c r="A1605" s="17" t="s">
        <v>206</v>
      </c>
      <c r="B1605" s="18">
        <v>44886</v>
      </c>
      <c r="C1605" s="19" t="s">
        <v>33</v>
      </c>
      <c r="D1605" t="s">
        <v>34</v>
      </c>
      <c r="E1605" t="s">
        <v>35</v>
      </c>
    </row>
    <row r="1606" spans="1:5" x14ac:dyDescent="0.25">
      <c r="A1606" s="17" t="s">
        <v>253</v>
      </c>
      <c r="B1606" s="18">
        <v>44886</v>
      </c>
      <c r="C1606" s="19" t="s">
        <v>33</v>
      </c>
      <c r="D1606" t="s">
        <v>34</v>
      </c>
      <c r="E1606" t="s">
        <v>57</v>
      </c>
    </row>
    <row r="1607" spans="1:5" x14ac:dyDescent="0.25">
      <c r="A1607" s="17" t="s">
        <v>289</v>
      </c>
      <c r="B1607" s="18">
        <v>44886</v>
      </c>
      <c r="C1607" s="19" t="s">
        <v>33</v>
      </c>
      <c r="D1607" t="s">
        <v>67</v>
      </c>
      <c r="E1607" t="s">
        <v>68</v>
      </c>
    </row>
    <row r="1608" spans="1:5" x14ac:dyDescent="0.25">
      <c r="A1608" s="17" t="s">
        <v>262</v>
      </c>
      <c r="B1608" s="18">
        <v>44886</v>
      </c>
      <c r="C1608" s="19" t="s">
        <v>33</v>
      </c>
      <c r="D1608" t="s">
        <v>34</v>
      </c>
      <c r="E1608" t="s">
        <v>35</v>
      </c>
    </row>
    <row r="1609" spans="1:5" x14ac:dyDescent="0.25">
      <c r="A1609" s="17" t="s">
        <v>142</v>
      </c>
      <c r="B1609" s="18">
        <v>44886</v>
      </c>
      <c r="C1609" s="19" t="s">
        <v>33</v>
      </c>
      <c r="D1609" t="s">
        <v>34</v>
      </c>
      <c r="E1609" t="s">
        <v>35</v>
      </c>
    </row>
    <row r="1610" spans="1:5" x14ac:dyDescent="0.25">
      <c r="A1610" s="17" t="s">
        <v>89</v>
      </c>
      <c r="B1610" s="18">
        <v>44886</v>
      </c>
      <c r="C1610" s="19" t="s">
        <v>33</v>
      </c>
      <c r="D1610" t="s">
        <v>34</v>
      </c>
      <c r="E1610" t="s">
        <v>45</v>
      </c>
    </row>
    <row r="1611" spans="1:5" x14ac:dyDescent="0.25">
      <c r="A1611" s="17" t="s">
        <v>425</v>
      </c>
      <c r="B1611" s="18">
        <v>44886</v>
      </c>
      <c r="C1611" s="19" t="s">
        <v>33</v>
      </c>
      <c r="D1611" t="s">
        <v>34</v>
      </c>
      <c r="E1611" t="s">
        <v>47</v>
      </c>
    </row>
    <row r="1612" spans="1:5" x14ac:dyDescent="0.25">
      <c r="A1612" s="17" t="s">
        <v>358</v>
      </c>
      <c r="B1612" s="18">
        <v>44886</v>
      </c>
      <c r="C1612" s="19" t="s">
        <v>33</v>
      </c>
      <c r="D1612" t="s">
        <v>34</v>
      </c>
      <c r="E1612" t="s">
        <v>35</v>
      </c>
    </row>
    <row r="1613" spans="1:5" x14ac:dyDescent="0.25">
      <c r="A1613" s="17" t="s">
        <v>127</v>
      </c>
      <c r="B1613" s="18">
        <v>44886</v>
      </c>
      <c r="C1613" s="19" t="s">
        <v>33</v>
      </c>
      <c r="D1613" t="s">
        <v>34</v>
      </c>
      <c r="E1613" t="s">
        <v>35</v>
      </c>
    </row>
    <row r="1614" spans="1:5" x14ac:dyDescent="0.25">
      <c r="A1614" s="17" t="s">
        <v>222</v>
      </c>
      <c r="B1614" s="18">
        <v>44886</v>
      </c>
      <c r="C1614" s="19" t="s">
        <v>33</v>
      </c>
      <c r="D1614" t="s">
        <v>34</v>
      </c>
      <c r="E1614" t="s">
        <v>70</v>
      </c>
    </row>
    <row r="1615" spans="1:5" x14ac:dyDescent="0.25">
      <c r="A1615" s="17" t="s">
        <v>407</v>
      </c>
      <c r="B1615" s="18">
        <v>44886</v>
      </c>
      <c r="C1615" s="19" t="s">
        <v>33</v>
      </c>
      <c r="D1615" t="s">
        <v>34</v>
      </c>
      <c r="E1615" t="s">
        <v>70</v>
      </c>
    </row>
    <row r="1616" spans="1:5" x14ac:dyDescent="0.25">
      <c r="A1616" s="17" t="s">
        <v>300</v>
      </c>
      <c r="B1616" s="18">
        <v>44886</v>
      </c>
      <c r="C1616" s="19" t="s">
        <v>33</v>
      </c>
      <c r="D1616" t="s">
        <v>34</v>
      </c>
      <c r="E1616" t="s">
        <v>35</v>
      </c>
    </row>
    <row r="1617" spans="1:6" x14ac:dyDescent="0.25">
      <c r="A1617" s="17" t="s">
        <v>286</v>
      </c>
      <c r="B1617" s="18">
        <v>44886</v>
      </c>
      <c r="C1617" s="19" t="s">
        <v>33</v>
      </c>
      <c r="D1617" t="s">
        <v>34</v>
      </c>
      <c r="E1617" t="s">
        <v>64</v>
      </c>
    </row>
    <row r="1618" spans="1:6" x14ac:dyDescent="0.25">
      <c r="A1618" s="17" t="s">
        <v>364</v>
      </c>
      <c r="B1618" s="18">
        <v>44886</v>
      </c>
      <c r="C1618" s="19" t="s">
        <v>33</v>
      </c>
      <c r="D1618" t="s">
        <v>34</v>
      </c>
      <c r="E1618" t="s">
        <v>39</v>
      </c>
    </row>
    <row r="1619" spans="1:6" x14ac:dyDescent="0.25">
      <c r="A1619" s="17" t="s">
        <v>255</v>
      </c>
      <c r="B1619" s="18">
        <v>44886</v>
      </c>
      <c r="C1619" s="19" t="s">
        <v>33</v>
      </c>
      <c r="D1619" t="s">
        <v>34</v>
      </c>
      <c r="E1619" t="s">
        <v>57</v>
      </c>
    </row>
    <row r="1620" spans="1:6" x14ac:dyDescent="0.25">
      <c r="A1620" s="17" t="s">
        <v>113</v>
      </c>
      <c r="B1620" s="18">
        <v>44886</v>
      </c>
      <c r="C1620" s="19" t="s">
        <v>33</v>
      </c>
      <c r="D1620" t="s">
        <v>34</v>
      </c>
      <c r="E1620" t="s">
        <v>39</v>
      </c>
    </row>
    <row r="1621" spans="1:6" x14ac:dyDescent="0.25">
      <c r="A1621" s="17" t="s">
        <v>270</v>
      </c>
      <c r="B1621" s="18">
        <v>44886</v>
      </c>
      <c r="C1621" s="19" t="s">
        <v>33</v>
      </c>
      <c r="D1621" t="s">
        <v>34</v>
      </c>
      <c r="E1621" t="s">
        <v>35</v>
      </c>
    </row>
    <row r="1622" spans="1:6" x14ac:dyDescent="0.25">
      <c r="A1622" s="17" t="s">
        <v>387</v>
      </c>
      <c r="B1622" s="18">
        <v>44886</v>
      </c>
      <c r="C1622" s="19" t="s">
        <v>33</v>
      </c>
      <c r="D1622" t="s">
        <v>34</v>
      </c>
      <c r="E1622" t="s">
        <v>39</v>
      </c>
    </row>
    <row r="1623" spans="1:6" x14ac:dyDescent="0.25">
      <c r="A1623" s="17" t="s">
        <v>380</v>
      </c>
      <c r="B1623" s="18">
        <v>44886</v>
      </c>
      <c r="C1623" s="19" t="s">
        <v>33</v>
      </c>
      <c r="D1623" t="s">
        <v>34</v>
      </c>
      <c r="E1623" t="s">
        <v>35</v>
      </c>
    </row>
    <row r="1624" spans="1:6" x14ac:dyDescent="0.25">
      <c r="A1624" s="17" t="s">
        <v>368</v>
      </c>
      <c r="B1624" s="18">
        <v>44886</v>
      </c>
      <c r="C1624" s="19" t="s">
        <v>33</v>
      </c>
      <c r="D1624" t="s">
        <v>37</v>
      </c>
      <c r="E1624" t="s">
        <v>189</v>
      </c>
    </row>
    <row r="1625" spans="1:6" x14ac:dyDescent="0.25">
      <c r="A1625" s="17" t="s">
        <v>124</v>
      </c>
      <c r="B1625" s="18">
        <v>44886</v>
      </c>
      <c r="C1625" s="19" t="s">
        <v>33</v>
      </c>
      <c r="D1625" t="s">
        <v>34</v>
      </c>
      <c r="E1625" t="s">
        <v>35</v>
      </c>
    </row>
    <row r="1626" spans="1:6" x14ac:dyDescent="0.25">
      <c r="A1626" s="17" t="s">
        <v>367</v>
      </c>
      <c r="B1626" s="18">
        <v>44886</v>
      </c>
      <c r="C1626" s="19" t="s">
        <v>33</v>
      </c>
      <c r="D1626" t="s">
        <v>34</v>
      </c>
      <c r="E1626" t="s">
        <v>138</v>
      </c>
    </row>
    <row r="1627" spans="1:6" x14ac:dyDescent="0.25">
      <c r="A1627" s="17" t="s">
        <v>426</v>
      </c>
      <c r="B1627" s="18">
        <v>44886</v>
      </c>
      <c r="C1627" s="19" t="s">
        <v>33</v>
      </c>
      <c r="D1627" t="s">
        <v>34</v>
      </c>
      <c r="E1627" t="s">
        <v>39</v>
      </c>
    </row>
    <row r="1628" spans="1:6" x14ac:dyDescent="0.25">
      <c r="A1628" s="17" t="s">
        <v>249</v>
      </c>
      <c r="B1628" s="18">
        <v>44886</v>
      </c>
      <c r="C1628" s="19" t="s">
        <v>33</v>
      </c>
      <c r="D1628" t="s">
        <v>34</v>
      </c>
      <c r="E1628" t="s">
        <v>35</v>
      </c>
    </row>
    <row r="1629" spans="1:6" x14ac:dyDescent="0.25">
      <c r="A1629" s="17" t="s">
        <v>90</v>
      </c>
      <c r="B1629" s="22"/>
      <c r="C1629" s="19" t="s">
        <v>33</v>
      </c>
      <c r="D1629" t="s">
        <v>34</v>
      </c>
      <c r="E1629" t="s">
        <v>39</v>
      </c>
      <c r="F1629" t="s">
        <v>427</v>
      </c>
    </row>
    <row r="1630" spans="1:6" x14ac:dyDescent="0.25">
      <c r="A1630" s="17" t="s">
        <v>234</v>
      </c>
      <c r="B1630" s="18">
        <v>44886</v>
      </c>
      <c r="C1630" s="19" t="s">
        <v>33</v>
      </c>
      <c r="D1630" t="s">
        <v>34</v>
      </c>
      <c r="E1630" t="s">
        <v>35</v>
      </c>
    </row>
    <row r="1631" spans="1:6" x14ac:dyDescent="0.25">
      <c r="A1631" s="17" t="s">
        <v>296</v>
      </c>
      <c r="B1631" s="18">
        <v>44886</v>
      </c>
      <c r="C1631" s="19" t="s">
        <v>33</v>
      </c>
      <c r="D1631" t="s">
        <v>34</v>
      </c>
      <c r="E1631" t="s">
        <v>138</v>
      </c>
    </row>
    <row r="1632" spans="1:6" x14ac:dyDescent="0.25">
      <c r="A1632" s="17" t="s">
        <v>117</v>
      </c>
      <c r="B1632" s="18">
        <v>44886</v>
      </c>
      <c r="C1632" s="19" t="s">
        <v>33</v>
      </c>
      <c r="D1632" t="s">
        <v>34</v>
      </c>
      <c r="E1632" t="s">
        <v>39</v>
      </c>
    </row>
    <row r="1633" spans="1:5" x14ac:dyDescent="0.25">
      <c r="A1633" s="17" t="s">
        <v>417</v>
      </c>
      <c r="B1633" s="18">
        <v>44886</v>
      </c>
      <c r="C1633" s="19" t="s">
        <v>33</v>
      </c>
      <c r="D1633" t="s">
        <v>34</v>
      </c>
      <c r="E1633" t="s">
        <v>39</v>
      </c>
    </row>
    <row r="1634" spans="1:5" x14ac:dyDescent="0.25">
      <c r="A1634" s="17" t="s">
        <v>188</v>
      </c>
      <c r="B1634" s="18">
        <v>44886</v>
      </c>
      <c r="C1634" s="19" t="s">
        <v>33</v>
      </c>
      <c r="D1634" t="s">
        <v>37</v>
      </c>
      <c r="E1634" t="s">
        <v>189</v>
      </c>
    </row>
    <row r="1635" spans="1:5" x14ac:dyDescent="0.25">
      <c r="A1635" s="17" t="s">
        <v>400</v>
      </c>
      <c r="B1635" s="18">
        <v>44886</v>
      </c>
      <c r="C1635" s="19" t="s">
        <v>33</v>
      </c>
      <c r="D1635" t="s">
        <v>34</v>
      </c>
      <c r="E1635" t="s">
        <v>138</v>
      </c>
    </row>
    <row r="1636" spans="1:5" x14ac:dyDescent="0.25">
      <c r="A1636" s="17" t="s">
        <v>428</v>
      </c>
      <c r="B1636" s="18">
        <v>44886</v>
      </c>
      <c r="C1636" s="19" t="s">
        <v>33</v>
      </c>
      <c r="D1636" t="s">
        <v>49</v>
      </c>
      <c r="E1636" t="s">
        <v>361</v>
      </c>
    </row>
    <row r="1637" spans="1:5" x14ac:dyDescent="0.25">
      <c r="A1637" s="17" t="s">
        <v>78</v>
      </c>
      <c r="B1637" s="18">
        <v>44886</v>
      </c>
      <c r="C1637" s="19" t="s">
        <v>33</v>
      </c>
      <c r="D1637" t="s">
        <v>67</v>
      </c>
      <c r="E1637" t="s">
        <v>68</v>
      </c>
    </row>
    <row r="1638" spans="1:5" x14ac:dyDescent="0.25">
      <c r="A1638" s="17" t="s">
        <v>411</v>
      </c>
      <c r="B1638" s="18">
        <v>44886</v>
      </c>
      <c r="C1638" s="19" t="s">
        <v>33</v>
      </c>
      <c r="D1638" t="s">
        <v>37</v>
      </c>
      <c r="E1638" t="s">
        <v>64</v>
      </c>
    </row>
    <row r="1639" spans="1:5" x14ac:dyDescent="0.25">
      <c r="A1639" s="17" t="s">
        <v>175</v>
      </c>
      <c r="B1639" s="18">
        <v>44886</v>
      </c>
      <c r="C1639" s="19" t="s">
        <v>33</v>
      </c>
      <c r="D1639" t="s">
        <v>34</v>
      </c>
      <c r="E1639" t="s">
        <v>39</v>
      </c>
    </row>
    <row r="1640" spans="1:5" x14ac:dyDescent="0.25">
      <c r="A1640" s="17" t="s">
        <v>331</v>
      </c>
      <c r="B1640" s="18">
        <v>44886</v>
      </c>
      <c r="C1640" s="19" t="s">
        <v>33</v>
      </c>
      <c r="D1640" t="s">
        <v>34</v>
      </c>
      <c r="E1640" t="s">
        <v>138</v>
      </c>
    </row>
    <row r="1641" spans="1:5" x14ac:dyDescent="0.25">
      <c r="A1641" s="17" t="s">
        <v>429</v>
      </c>
      <c r="B1641" s="18">
        <v>44886</v>
      </c>
      <c r="C1641" s="19" t="s">
        <v>33</v>
      </c>
      <c r="D1641" t="s">
        <v>34</v>
      </c>
      <c r="E1641" t="s">
        <v>70</v>
      </c>
    </row>
    <row r="1642" spans="1:5" x14ac:dyDescent="0.25">
      <c r="A1642" s="17" t="s">
        <v>313</v>
      </c>
      <c r="B1642" s="18">
        <v>44887</v>
      </c>
      <c r="C1642" s="19" t="s">
        <v>33</v>
      </c>
      <c r="D1642" t="s">
        <v>34</v>
      </c>
      <c r="E1642" t="s">
        <v>151</v>
      </c>
    </row>
    <row r="1643" spans="1:5" x14ac:dyDescent="0.25">
      <c r="A1643" s="17" t="s">
        <v>337</v>
      </c>
      <c r="B1643" s="18">
        <v>44887</v>
      </c>
      <c r="C1643" s="19" t="s">
        <v>33</v>
      </c>
      <c r="D1643" t="s">
        <v>34</v>
      </c>
      <c r="E1643" t="s">
        <v>47</v>
      </c>
    </row>
    <row r="1644" spans="1:5" x14ac:dyDescent="0.25">
      <c r="A1644" s="17" t="s">
        <v>143</v>
      </c>
      <c r="B1644" s="18">
        <v>44887</v>
      </c>
      <c r="C1644" s="19" t="s">
        <v>33</v>
      </c>
      <c r="D1644" t="s">
        <v>34</v>
      </c>
      <c r="E1644" t="s">
        <v>47</v>
      </c>
    </row>
    <row r="1645" spans="1:5" x14ac:dyDescent="0.25">
      <c r="A1645" s="17" t="s">
        <v>333</v>
      </c>
      <c r="B1645" s="18">
        <v>44887</v>
      </c>
      <c r="C1645" s="19" t="s">
        <v>33</v>
      </c>
      <c r="D1645" t="s">
        <v>37</v>
      </c>
      <c r="E1645" t="s">
        <v>64</v>
      </c>
    </row>
    <row r="1646" spans="1:5" x14ac:dyDescent="0.25">
      <c r="A1646" s="17" t="s">
        <v>36</v>
      </c>
      <c r="B1646" s="18">
        <v>44887</v>
      </c>
      <c r="C1646" s="19" t="s">
        <v>33</v>
      </c>
      <c r="D1646" t="s">
        <v>37</v>
      </c>
      <c r="E1646" t="s">
        <v>35</v>
      </c>
    </row>
    <row r="1647" spans="1:5" x14ac:dyDescent="0.25">
      <c r="A1647" s="17" t="s">
        <v>46</v>
      </c>
      <c r="B1647" s="18">
        <v>44887</v>
      </c>
      <c r="C1647" s="19" t="s">
        <v>33</v>
      </c>
      <c r="D1647" t="s">
        <v>34</v>
      </c>
      <c r="E1647" t="s">
        <v>47</v>
      </c>
    </row>
    <row r="1648" spans="1:5" x14ac:dyDescent="0.25">
      <c r="A1648" s="17" t="s">
        <v>382</v>
      </c>
      <c r="B1648" s="18">
        <v>44887</v>
      </c>
      <c r="C1648" s="19" t="s">
        <v>33</v>
      </c>
      <c r="D1648" t="s">
        <v>34</v>
      </c>
      <c r="E1648" t="s">
        <v>47</v>
      </c>
    </row>
    <row r="1649" spans="1:5" x14ac:dyDescent="0.25">
      <c r="A1649" s="17" t="s">
        <v>135</v>
      </c>
      <c r="B1649" s="18">
        <v>44887</v>
      </c>
      <c r="C1649" s="19" t="s">
        <v>33</v>
      </c>
      <c r="D1649" t="s">
        <v>34</v>
      </c>
      <c r="E1649" t="s">
        <v>35</v>
      </c>
    </row>
    <row r="1650" spans="1:5" x14ac:dyDescent="0.25">
      <c r="A1650" s="17" t="s">
        <v>48</v>
      </c>
      <c r="B1650" s="18">
        <v>44887</v>
      </c>
      <c r="C1650" s="19" t="s">
        <v>33</v>
      </c>
      <c r="D1650" t="s">
        <v>49</v>
      </c>
      <c r="E1650" t="s">
        <v>50</v>
      </c>
    </row>
    <row r="1651" spans="1:5" x14ac:dyDescent="0.25">
      <c r="A1651" s="17" t="s">
        <v>268</v>
      </c>
      <c r="B1651" s="18">
        <v>44887</v>
      </c>
      <c r="C1651" s="19" t="s">
        <v>33</v>
      </c>
      <c r="D1651" t="s">
        <v>37</v>
      </c>
      <c r="E1651" t="s">
        <v>35</v>
      </c>
    </row>
    <row r="1652" spans="1:5" x14ac:dyDescent="0.25">
      <c r="A1652" s="17" t="s">
        <v>335</v>
      </c>
      <c r="B1652" s="18">
        <v>44887</v>
      </c>
      <c r="C1652" s="19" t="s">
        <v>33</v>
      </c>
      <c r="D1652" t="s">
        <v>37</v>
      </c>
      <c r="E1652" t="s">
        <v>64</v>
      </c>
    </row>
    <row r="1653" spans="1:5" x14ac:dyDescent="0.25">
      <c r="A1653" s="17" t="s">
        <v>354</v>
      </c>
      <c r="B1653" s="18">
        <v>44887</v>
      </c>
      <c r="C1653" s="19" t="s">
        <v>33</v>
      </c>
      <c r="D1653" t="s">
        <v>37</v>
      </c>
      <c r="E1653" t="s">
        <v>35</v>
      </c>
    </row>
    <row r="1654" spans="1:5" x14ac:dyDescent="0.25">
      <c r="A1654" s="17" t="s">
        <v>42</v>
      </c>
      <c r="B1654" s="18">
        <v>44887</v>
      </c>
      <c r="C1654" s="19" t="s">
        <v>33</v>
      </c>
      <c r="D1654" t="s">
        <v>37</v>
      </c>
      <c r="E1654" t="s">
        <v>35</v>
      </c>
    </row>
    <row r="1655" spans="1:5" x14ac:dyDescent="0.25">
      <c r="A1655" s="17" t="s">
        <v>388</v>
      </c>
      <c r="B1655" s="18">
        <v>44887</v>
      </c>
      <c r="C1655" s="19" t="s">
        <v>33</v>
      </c>
      <c r="D1655" t="s">
        <v>34</v>
      </c>
      <c r="E1655" t="s">
        <v>35</v>
      </c>
    </row>
    <row r="1656" spans="1:5" x14ac:dyDescent="0.25">
      <c r="A1656" s="17" t="s">
        <v>332</v>
      </c>
      <c r="B1656" s="18">
        <v>44887</v>
      </c>
      <c r="C1656" s="19" t="s">
        <v>33</v>
      </c>
      <c r="D1656" t="s">
        <v>37</v>
      </c>
      <c r="E1656" t="s">
        <v>35</v>
      </c>
    </row>
    <row r="1657" spans="1:5" x14ac:dyDescent="0.25">
      <c r="A1657" s="17" t="s">
        <v>270</v>
      </c>
      <c r="B1657" s="18">
        <v>44887</v>
      </c>
      <c r="C1657" s="19" t="s">
        <v>33</v>
      </c>
      <c r="D1657" t="s">
        <v>34</v>
      </c>
      <c r="E1657" t="s">
        <v>35</v>
      </c>
    </row>
    <row r="1658" spans="1:5" x14ac:dyDescent="0.25">
      <c r="A1658" s="17" t="s">
        <v>134</v>
      </c>
      <c r="B1658" s="18">
        <v>44887</v>
      </c>
      <c r="C1658" s="19" t="s">
        <v>33</v>
      </c>
      <c r="D1658" t="s">
        <v>34</v>
      </c>
      <c r="E1658" t="s">
        <v>35</v>
      </c>
    </row>
    <row r="1659" spans="1:5" x14ac:dyDescent="0.25">
      <c r="A1659" s="17" t="s">
        <v>430</v>
      </c>
      <c r="B1659" s="18">
        <v>44887</v>
      </c>
      <c r="C1659" s="19" t="s">
        <v>33</v>
      </c>
      <c r="D1659" t="s">
        <v>37</v>
      </c>
      <c r="E1659" t="s">
        <v>151</v>
      </c>
    </row>
    <row r="1660" spans="1:5" x14ac:dyDescent="0.25">
      <c r="A1660" s="17" t="s">
        <v>127</v>
      </c>
      <c r="B1660" s="18">
        <v>44887</v>
      </c>
      <c r="C1660" s="19" t="s">
        <v>33</v>
      </c>
      <c r="D1660" t="s">
        <v>34</v>
      </c>
      <c r="E1660" t="s">
        <v>35</v>
      </c>
    </row>
    <row r="1661" spans="1:5" x14ac:dyDescent="0.25">
      <c r="A1661" s="17" t="s">
        <v>58</v>
      </c>
      <c r="B1661" s="18">
        <v>44887</v>
      </c>
      <c r="C1661" s="19" t="s">
        <v>33</v>
      </c>
      <c r="D1661" t="s">
        <v>34</v>
      </c>
      <c r="E1661" t="s">
        <v>39</v>
      </c>
    </row>
    <row r="1662" spans="1:5" x14ac:dyDescent="0.25">
      <c r="A1662" s="17" t="s">
        <v>65</v>
      </c>
      <c r="B1662" s="18">
        <v>44887</v>
      </c>
      <c r="C1662" s="19" t="s">
        <v>33</v>
      </c>
      <c r="D1662" t="s">
        <v>34</v>
      </c>
      <c r="E1662" t="s">
        <v>35</v>
      </c>
    </row>
    <row r="1663" spans="1:5" x14ac:dyDescent="0.25">
      <c r="A1663" s="17" t="s">
        <v>407</v>
      </c>
      <c r="B1663" s="18">
        <v>44887</v>
      </c>
      <c r="C1663" s="19" t="s">
        <v>33</v>
      </c>
      <c r="D1663" t="s">
        <v>34</v>
      </c>
      <c r="E1663" t="s">
        <v>70</v>
      </c>
    </row>
    <row r="1664" spans="1:5" x14ac:dyDescent="0.25">
      <c r="A1664" s="17" t="s">
        <v>278</v>
      </c>
      <c r="B1664" s="18">
        <v>44887</v>
      </c>
      <c r="C1664" s="19" t="s">
        <v>33</v>
      </c>
      <c r="D1664" t="s">
        <v>34</v>
      </c>
      <c r="E1664" t="s">
        <v>35</v>
      </c>
    </row>
    <row r="1665" spans="1:5" x14ac:dyDescent="0.25">
      <c r="A1665" s="17" t="s">
        <v>355</v>
      </c>
      <c r="B1665" s="18">
        <v>44887</v>
      </c>
      <c r="C1665" s="19" t="s">
        <v>33</v>
      </c>
      <c r="D1665" t="s">
        <v>34</v>
      </c>
      <c r="E1665" t="s">
        <v>35</v>
      </c>
    </row>
    <row r="1666" spans="1:5" x14ac:dyDescent="0.25">
      <c r="A1666" s="17" t="s">
        <v>309</v>
      </c>
      <c r="B1666" s="18">
        <v>44887</v>
      </c>
      <c r="C1666" s="19" t="s">
        <v>33</v>
      </c>
      <c r="D1666" t="s">
        <v>34</v>
      </c>
      <c r="E1666" t="s">
        <v>35</v>
      </c>
    </row>
    <row r="1667" spans="1:5" x14ac:dyDescent="0.25">
      <c r="A1667" s="17" t="s">
        <v>139</v>
      </c>
      <c r="B1667" s="18">
        <v>44887</v>
      </c>
      <c r="C1667" s="19" t="s">
        <v>33</v>
      </c>
      <c r="D1667" t="s">
        <v>67</v>
      </c>
      <c r="E1667" t="s">
        <v>68</v>
      </c>
    </row>
    <row r="1668" spans="1:5" x14ac:dyDescent="0.25">
      <c r="A1668" s="17" t="s">
        <v>111</v>
      </c>
      <c r="B1668" s="18">
        <v>44887</v>
      </c>
      <c r="C1668" s="19" t="s">
        <v>33</v>
      </c>
      <c r="D1668" t="s">
        <v>67</v>
      </c>
      <c r="E1668" t="s">
        <v>68</v>
      </c>
    </row>
    <row r="1669" spans="1:5" x14ac:dyDescent="0.25">
      <c r="A1669" s="17" t="s">
        <v>122</v>
      </c>
      <c r="B1669" s="18">
        <v>44887</v>
      </c>
      <c r="C1669" s="19" t="s">
        <v>33</v>
      </c>
      <c r="D1669" t="s">
        <v>67</v>
      </c>
      <c r="E1669" t="s">
        <v>68</v>
      </c>
    </row>
    <row r="1670" spans="1:5" x14ac:dyDescent="0.25">
      <c r="A1670" s="17" t="s">
        <v>63</v>
      </c>
      <c r="B1670" s="18">
        <v>44887</v>
      </c>
      <c r="C1670" s="19" t="s">
        <v>33</v>
      </c>
      <c r="D1670" t="s">
        <v>34</v>
      </c>
      <c r="E1670" t="s">
        <v>64</v>
      </c>
    </row>
    <row r="1671" spans="1:5" x14ac:dyDescent="0.25">
      <c r="A1671" s="17" t="s">
        <v>150</v>
      </c>
      <c r="B1671" s="18">
        <v>44887</v>
      </c>
      <c r="C1671" s="19" t="s">
        <v>33</v>
      </c>
      <c r="D1671" t="s">
        <v>34</v>
      </c>
      <c r="E1671" t="s">
        <v>151</v>
      </c>
    </row>
    <row r="1672" spans="1:5" x14ac:dyDescent="0.25">
      <c r="A1672" s="17" t="s">
        <v>51</v>
      </c>
      <c r="B1672" s="18">
        <v>44887</v>
      </c>
      <c r="C1672" s="19" t="s">
        <v>33</v>
      </c>
      <c r="D1672" t="s">
        <v>34</v>
      </c>
      <c r="E1672" t="s">
        <v>35</v>
      </c>
    </row>
    <row r="1673" spans="1:5" x14ac:dyDescent="0.25">
      <c r="A1673" s="17" t="s">
        <v>315</v>
      </c>
      <c r="B1673" s="18">
        <v>44887</v>
      </c>
      <c r="C1673" s="19" t="s">
        <v>33</v>
      </c>
      <c r="D1673" t="s">
        <v>67</v>
      </c>
      <c r="E1673" t="s">
        <v>68</v>
      </c>
    </row>
    <row r="1674" spans="1:5" x14ac:dyDescent="0.25">
      <c r="A1674" s="17" t="s">
        <v>209</v>
      </c>
      <c r="B1674" s="18">
        <v>44887</v>
      </c>
      <c r="C1674" s="19" t="s">
        <v>33</v>
      </c>
      <c r="D1674" t="s">
        <v>34</v>
      </c>
      <c r="E1674" t="s">
        <v>39</v>
      </c>
    </row>
    <row r="1675" spans="1:5" x14ac:dyDescent="0.25">
      <c r="A1675" s="17" t="s">
        <v>80</v>
      </c>
      <c r="B1675" s="18">
        <v>44887</v>
      </c>
      <c r="C1675" s="19" t="s">
        <v>33</v>
      </c>
      <c r="D1675" t="s">
        <v>67</v>
      </c>
      <c r="E1675" t="s">
        <v>68</v>
      </c>
    </row>
    <row r="1676" spans="1:5" x14ac:dyDescent="0.25">
      <c r="A1676" s="17" t="s">
        <v>429</v>
      </c>
      <c r="B1676" s="18">
        <v>44887</v>
      </c>
      <c r="C1676" s="19" t="s">
        <v>33</v>
      </c>
      <c r="D1676" t="s">
        <v>34</v>
      </c>
      <c r="E1676" t="s">
        <v>70</v>
      </c>
    </row>
    <row r="1677" spans="1:5" x14ac:dyDescent="0.25">
      <c r="A1677" s="17" t="s">
        <v>342</v>
      </c>
      <c r="B1677" s="18">
        <v>44887</v>
      </c>
      <c r="C1677" s="19" t="s">
        <v>33</v>
      </c>
      <c r="D1677" t="s">
        <v>34</v>
      </c>
      <c r="E1677" t="s">
        <v>70</v>
      </c>
    </row>
    <row r="1678" spans="1:5" x14ac:dyDescent="0.25">
      <c r="A1678" s="17" t="s">
        <v>389</v>
      </c>
      <c r="B1678" s="18">
        <v>44887</v>
      </c>
      <c r="C1678" s="19" t="s">
        <v>33</v>
      </c>
      <c r="D1678" t="s">
        <v>37</v>
      </c>
      <c r="E1678" t="s">
        <v>189</v>
      </c>
    </row>
    <row r="1679" spans="1:5" x14ac:dyDescent="0.25">
      <c r="A1679" s="17" t="s">
        <v>104</v>
      </c>
      <c r="B1679" s="18">
        <v>44887</v>
      </c>
      <c r="C1679" s="19" t="s">
        <v>33</v>
      </c>
      <c r="D1679" t="s">
        <v>67</v>
      </c>
      <c r="E1679" t="s">
        <v>68</v>
      </c>
    </row>
    <row r="1680" spans="1:5" x14ac:dyDescent="0.25">
      <c r="A1680" s="17" t="s">
        <v>79</v>
      </c>
      <c r="B1680" s="18">
        <v>44887</v>
      </c>
      <c r="C1680" s="19" t="s">
        <v>33</v>
      </c>
      <c r="D1680" t="s">
        <v>67</v>
      </c>
      <c r="E1680" t="s">
        <v>68</v>
      </c>
    </row>
    <row r="1681" spans="1:5" x14ac:dyDescent="0.25">
      <c r="A1681" s="17" t="s">
        <v>372</v>
      </c>
      <c r="B1681" s="18">
        <v>44887</v>
      </c>
      <c r="C1681" s="19" t="s">
        <v>33</v>
      </c>
      <c r="D1681" t="s">
        <v>37</v>
      </c>
      <c r="E1681" t="s">
        <v>189</v>
      </c>
    </row>
    <row r="1682" spans="1:5" x14ac:dyDescent="0.25">
      <c r="A1682" s="17" t="s">
        <v>428</v>
      </c>
      <c r="B1682" s="18">
        <v>44887</v>
      </c>
      <c r="C1682" s="19" t="s">
        <v>33</v>
      </c>
      <c r="D1682" t="s">
        <v>49</v>
      </c>
      <c r="E1682" t="s">
        <v>361</v>
      </c>
    </row>
    <row r="1683" spans="1:5" x14ac:dyDescent="0.25">
      <c r="A1683" s="17" t="s">
        <v>140</v>
      </c>
      <c r="B1683" s="18">
        <v>44887</v>
      </c>
      <c r="C1683" s="19" t="s">
        <v>33</v>
      </c>
      <c r="D1683" t="s">
        <v>67</v>
      </c>
      <c r="E1683" t="s">
        <v>68</v>
      </c>
    </row>
    <row r="1684" spans="1:5" x14ac:dyDescent="0.25">
      <c r="A1684" s="17" t="s">
        <v>321</v>
      </c>
      <c r="B1684" s="18">
        <v>44887</v>
      </c>
      <c r="C1684" s="19" t="s">
        <v>33</v>
      </c>
      <c r="D1684" t="s">
        <v>34</v>
      </c>
      <c r="E1684" t="s">
        <v>151</v>
      </c>
    </row>
    <row r="1685" spans="1:5" x14ac:dyDescent="0.25">
      <c r="A1685" s="17" t="s">
        <v>339</v>
      </c>
      <c r="B1685" s="18">
        <v>44887</v>
      </c>
      <c r="C1685" s="19" t="s">
        <v>33</v>
      </c>
      <c r="D1685" t="s">
        <v>67</v>
      </c>
      <c r="E1685" t="s">
        <v>68</v>
      </c>
    </row>
    <row r="1686" spans="1:5" x14ac:dyDescent="0.25">
      <c r="A1686" s="17" t="s">
        <v>398</v>
      </c>
      <c r="B1686" s="18">
        <v>44887</v>
      </c>
      <c r="C1686" s="19" t="s">
        <v>33</v>
      </c>
      <c r="D1686" t="s">
        <v>34</v>
      </c>
      <c r="E1686" t="s">
        <v>35</v>
      </c>
    </row>
    <row r="1687" spans="1:5" x14ac:dyDescent="0.25">
      <c r="A1687" s="17" t="s">
        <v>424</v>
      </c>
      <c r="B1687" s="18">
        <v>44887</v>
      </c>
      <c r="C1687" s="19" t="s">
        <v>33</v>
      </c>
      <c r="D1687" t="s">
        <v>34</v>
      </c>
      <c r="E1687" t="s">
        <v>35</v>
      </c>
    </row>
    <row r="1688" spans="1:5" x14ac:dyDescent="0.25">
      <c r="A1688" s="17" t="s">
        <v>77</v>
      </c>
      <c r="B1688" s="18">
        <v>44887</v>
      </c>
      <c r="C1688" s="19" t="s">
        <v>33</v>
      </c>
      <c r="D1688" t="s">
        <v>67</v>
      </c>
      <c r="E1688" t="s">
        <v>68</v>
      </c>
    </row>
    <row r="1689" spans="1:5" x14ac:dyDescent="0.25">
      <c r="A1689" s="17" t="s">
        <v>166</v>
      </c>
      <c r="B1689" s="18">
        <v>44887</v>
      </c>
      <c r="C1689" s="19" t="s">
        <v>33</v>
      </c>
      <c r="D1689" t="s">
        <v>34</v>
      </c>
      <c r="E1689" t="s">
        <v>57</v>
      </c>
    </row>
    <row r="1690" spans="1:5" x14ac:dyDescent="0.25">
      <c r="A1690" s="17" t="s">
        <v>326</v>
      </c>
      <c r="B1690" s="18">
        <v>44887</v>
      </c>
      <c r="C1690" s="19" t="s">
        <v>33</v>
      </c>
      <c r="D1690" t="s">
        <v>37</v>
      </c>
      <c r="E1690" t="s">
        <v>189</v>
      </c>
    </row>
    <row r="1691" spans="1:5" x14ac:dyDescent="0.25">
      <c r="A1691" s="17" t="s">
        <v>426</v>
      </c>
      <c r="B1691" s="18">
        <v>44887</v>
      </c>
      <c r="C1691" s="19" t="s">
        <v>33</v>
      </c>
      <c r="D1691" t="s">
        <v>34</v>
      </c>
      <c r="E1691" t="s">
        <v>39</v>
      </c>
    </row>
    <row r="1692" spans="1:5" x14ac:dyDescent="0.25">
      <c r="A1692" s="17" t="s">
        <v>378</v>
      </c>
      <c r="B1692" s="18">
        <v>44887</v>
      </c>
      <c r="C1692" s="19" t="s">
        <v>33</v>
      </c>
      <c r="D1692" t="s">
        <v>34</v>
      </c>
      <c r="E1692" t="s">
        <v>35</v>
      </c>
    </row>
    <row r="1693" spans="1:5" x14ac:dyDescent="0.25">
      <c r="A1693" s="17" t="s">
        <v>290</v>
      </c>
      <c r="B1693" s="18">
        <v>44887</v>
      </c>
      <c r="C1693" s="19" t="s">
        <v>33</v>
      </c>
      <c r="D1693" t="s">
        <v>34</v>
      </c>
      <c r="E1693" t="s">
        <v>47</v>
      </c>
    </row>
    <row r="1694" spans="1:5" x14ac:dyDescent="0.25">
      <c r="A1694" s="17" t="s">
        <v>421</v>
      </c>
      <c r="B1694" s="18">
        <v>44887</v>
      </c>
      <c r="C1694" s="19" t="s">
        <v>33</v>
      </c>
      <c r="D1694" t="s">
        <v>34</v>
      </c>
      <c r="E1694" t="s">
        <v>35</v>
      </c>
    </row>
    <row r="1695" spans="1:5" x14ac:dyDescent="0.25">
      <c r="A1695" s="17" t="s">
        <v>327</v>
      </c>
      <c r="B1695" s="18">
        <v>44887</v>
      </c>
      <c r="C1695" s="19" t="s">
        <v>33</v>
      </c>
      <c r="D1695" t="s">
        <v>34</v>
      </c>
      <c r="E1695" t="s">
        <v>151</v>
      </c>
    </row>
    <row r="1696" spans="1:5" x14ac:dyDescent="0.25">
      <c r="A1696" s="17" t="s">
        <v>328</v>
      </c>
      <c r="B1696" s="18">
        <v>44887</v>
      </c>
      <c r="C1696" s="19" t="s">
        <v>33</v>
      </c>
      <c r="D1696" t="s">
        <v>34</v>
      </c>
      <c r="E1696" t="s">
        <v>151</v>
      </c>
    </row>
    <row r="1697" spans="1:5" x14ac:dyDescent="0.25">
      <c r="A1697" s="17" t="s">
        <v>170</v>
      </c>
      <c r="B1697" s="18">
        <v>44887</v>
      </c>
      <c r="C1697" s="19" t="s">
        <v>33</v>
      </c>
      <c r="D1697" t="s">
        <v>34</v>
      </c>
      <c r="E1697" t="s">
        <v>151</v>
      </c>
    </row>
    <row r="1698" spans="1:5" x14ac:dyDescent="0.25">
      <c r="A1698" s="17" t="s">
        <v>148</v>
      </c>
      <c r="B1698" s="18">
        <v>44887</v>
      </c>
      <c r="C1698" s="19" t="s">
        <v>33</v>
      </c>
      <c r="D1698" t="s">
        <v>67</v>
      </c>
      <c r="E1698" t="s">
        <v>68</v>
      </c>
    </row>
    <row r="1699" spans="1:5" x14ac:dyDescent="0.25">
      <c r="A1699" s="17" t="s">
        <v>152</v>
      </c>
      <c r="B1699" s="18">
        <v>44887</v>
      </c>
      <c r="C1699" s="19" t="s">
        <v>33</v>
      </c>
      <c r="D1699" t="s">
        <v>34</v>
      </c>
      <c r="E1699" t="s">
        <v>70</v>
      </c>
    </row>
    <row r="1700" spans="1:5" x14ac:dyDescent="0.25">
      <c r="A1700" s="17" t="s">
        <v>291</v>
      </c>
      <c r="B1700" s="18">
        <v>44887</v>
      </c>
      <c r="C1700" s="19" t="s">
        <v>33</v>
      </c>
      <c r="D1700" t="s">
        <v>34</v>
      </c>
      <c r="E1700" t="s">
        <v>57</v>
      </c>
    </row>
    <row r="1701" spans="1:5" x14ac:dyDescent="0.25">
      <c r="A1701" s="17" t="s">
        <v>282</v>
      </c>
      <c r="B1701" s="18">
        <v>44887</v>
      </c>
      <c r="C1701" s="19" t="s">
        <v>33</v>
      </c>
      <c r="D1701" t="s">
        <v>49</v>
      </c>
      <c r="E1701" t="s">
        <v>361</v>
      </c>
    </row>
    <row r="1702" spans="1:5" x14ac:dyDescent="0.25">
      <c r="A1702" s="17" t="s">
        <v>368</v>
      </c>
      <c r="B1702" s="18">
        <v>44887</v>
      </c>
      <c r="C1702" s="19" t="s">
        <v>33</v>
      </c>
      <c r="D1702" t="s">
        <v>37</v>
      </c>
      <c r="E1702" t="s">
        <v>189</v>
      </c>
    </row>
    <row r="1703" spans="1:5" x14ac:dyDescent="0.25">
      <c r="A1703" s="17" t="s">
        <v>126</v>
      </c>
      <c r="B1703" s="18">
        <v>44887</v>
      </c>
      <c r="C1703" s="19" t="s">
        <v>33</v>
      </c>
      <c r="D1703" t="s">
        <v>67</v>
      </c>
      <c r="E1703" t="s">
        <v>68</v>
      </c>
    </row>
    <row r="1704" spans="1:5" x14ac:dyDescent="0.25">
      <c r="A1704" s="17" t="s">
        <v>141</v>
      </c>
      <c r="B1704" s="18">
        <v>44887</v>
      </c>
      <c r="C1704" s="19" t="s">
        <v>33</v>
      </c>
      <c r="D1704" t="s">
        <v>34</v>
      </c>
      <c r="E1704" t="s">
        <v>35</v>
      </c>
    </row>
    <row r="1705" spans="1:5" x14ac:dyDescent="0.25">
      <c r="A1705" s="17" t="s">
        <v>254</v>
      </c>
      <c r="B1705" s="18">
        <v>44887</v>
      </c>
      <c r="C1705" s="19" t="s">
        <v>33</v>
      </c>
      <c r="D1705" t="s">
        <v>67</v>
      </c>
      <c r="E1705" t="s">
        <v>68</v>
      </c>
    </row>
    <row r="1706" spans="1:5" x14ac:dyDescent="0.25">
      <c r="A1706" s="17" t="s">
        <v>425</v>
      </c>
      <c r="B1706" s="18">
        <v>44887</v>
      </c>
      <c r="C1706" s="19" t="s">
        <v>33</v>
      </c>
      <c r="D1706" t="s">
        <v>34</v>
      </c>
      <c r="E1706" t="s">
        <v>47</v>
      </c>
    </row>
    <row r="1707" spans="1:5" x14ac:dyDescent="0.25">
      <c r="A1707" s="17" t="s">
        <v>380</v>
      </c>
      <c r="B1707" s="18">
        <v>44887</v>
      </c>
      <c r="C1707" s="19" t="s">
        <v>33</v>
      </c>
      <c r="D1707" t="s">
        <v>34</v>
      </c>
      <c r="E1707" t="s">
        <v>35</v>
      </c>
    </row>
    <row r="1708" spans="1:5" x14ac:dyDescent="0.25">
      <c r="A1708" s="17" t="s">
        <v>222</v>
      </c>
      <c r="B1708" s="18">
        <v>44887</v>
      </c>
      <c r="C1708" s="19" t="s">
        <v>33</v>
      </c>
      <c r="D1708" t="s">
        <v>34</v>
      </c>
      <c r="E1708" t="s">
        <v>70</v>
      </c>
    </row>
    <row r="1709" spans="1:5" x14ac:dyDescent="0.25">
      <c r="A1709" s="17" t="s">
        <v>164</v>
      </c>
      <c r="B1709" s="18">
        <v>44887</v>
      </c>
      <c r="C1709" s="19" t="s">
        <v>33</v>
      </c>
      <c r="D1709" t="s">
        <v>34</v>
      </c>
      <c r="E1709" t="s">
        <v>103</v>
      </c>
    </row>
    <row r="1710" spans="1:5" x14ac:dyDescent="0.25">
      <c r="A1710" s="17" t="s">
        <v>149</v>
      </c>
      <c r="B1710" s="18">
        <v>44887</v>
      </c>
      <c r="C1710" s="19" t="s">
        <v>33</v>
      </c>
      <c r="D1710" t="s">
        <v>67</v>
      </c>
      <c r="E1710" t="s">
        <v>68</v>
      </c>
    </row>
    <row r="1711" spans="1:5" x14ac:dyDescent="0.25">
      <c r="A1711" s="17" t="s">
        <v>131</v>
      </c>
      <c r="B1711" s="18">
        <v>44887</v>
      </c>
      <c r="C1711" s="19" t="s">
        <v>33</v>
      </c>
      <c r="D1711" t="s">
        <v>34</v>
      </c>
      <c r="E1711" t="s">
        <v>35</v>
      </c>
    </row>
    <row r="1712" spans="1:5" x14ac:dyDescent="0.25">
      <c r="A1712" s="17" t="s">
        <v>341</v>
      </c>
      <c r="B1712" s="18">
        <v>44887</v>
      </c>
      <c r="C1712" s="19" t="s">
        <v>33</v>
      </c>
      <c r="D1712" t="s">
        <v>34</v>
      </c>
      <c r="E1712" t="s">
        <v>151</v>
      </c>
    </row>
    <row r="1713" spans="1:5" x14ac:dyDescent="0.25">
      <c r="A1713" s="17" t="s">
        <v>225</v>
      </c>
      <c r="B1713" s="18">
        <v>44887</v>
      </c>
      <c r="C1713" s="19" t="s">
        <v>33</v>
      </c>
      <c r="D1713" t="s">
        <v>34</v>
      </c>
      <c r="E1713" t="s">
        <v>35</v>
      </c>
    </row>
    <row r="1714" spans="1:5" x14ac:dyDescent="0.25">
      <c r="A1714" s="17" t="s">
        <v>387</v>
      </c>
      <c r="B1714" s="18">
        <v>44887</v>
      </c>
      <c r="C1714" s="19" t="s">
        <v>33</v>
      </c>
      <c r="D1714" t="s">
        <v>34</v>
      </c>
      <c r="E1714" t="s">
        <v>39</v>
      </c>
    </row>
    <row r="1715" spans="1:5" x14ac:dyDescent="0.25">
      <c r="A1715" s="17" t="s">
        <v>199</v>
      </c>
      <c r="B1715" s="18">
        <v>44887</v>
      </c>
      <c r="C1715" s="19" t="s">
        <v>33</v>
      </c>
      <c r="D1715" t="s">
        <v>34</v>
      </c>
      <c r="E1715" t="s">
        <v>35</v>
      </c>
    </row>
    <row r="1716" spans="1:5" x14ac:dyDescent="0.25">
      <c r="A1716" s="17" t="s">
        <v>292</v>
      </c>
      <c r="B1716" s="18">
        <v>44887</v>
      </c>
      <c r="C1716" s="19" t="s">
        <v>33</v>
      </c>
      <c r="D1716" t="s">
        <v>34</v>
      </c>
      <c r="E1716" t="s">
        <v>138</v>
      </c>
    </row>
    <row r="1717" spans="1:5" x14ac:dyDescent="0.25">
      <c r="A1717" s="17" t="s">
        <v>431</v>
      </c>
      <c r="B1717" s="18">
        <v>44887</v>
      </c>
      <c r="C1717" s="19" t="s">
        <v>33</v>
      </c>
      <c r="D1717" t="s">
        <v>49</v>
      </c>
      <c r="E1717" t="s">
        <v>361</v>
      </c>
    </row>
    <row r="1718" spans="1:5" x14ac:dyDescent="0.25">
      <c r="A1718" s="17" t="s">
        <v>116</v>
      </c>
      <c r="B1718" s="18">
        <v>44887</v>
      </c>
      <c r="C1718" s="19" t="s">
        <v>33</v>
      </c>
      <c r="D1718" t="s">
        <v>34</v>
      </c>
      <c r="E1718" t="s">
        <v>39</v>
      </c>
    </row>
    <row r="1719" spans="1:5" x14ac:dyDescent="0.25">
      <c r="A1719" s="17" t="s">
        <v>432</v>
      </c>
      <c r="B1719" s="18">
        <v>44887</v>
      </c>
      <c r="C1719" s="19" t="s">
        <v>33</v>
      </c>
      <c r="D1719" t="s">
        <v>34</v>
      </c>
      <c r="E1719" t="s">
        <v>39</v>
      </c>
    </row>
    <row r="1720" spans="1:5" x14ac:dyDescent="0.25">
      <c r="A1720" s="17" t="s">
        <v>386</v>
      </c>
      <c r="B1720" s="18">
        <v>44887</v>
      </c>
      <c r="C1720" s="19" t="s">
        <v>33</v>
      </c>
      <c r="D1720" t="s">
        <v>37</v>
      </c>
      <c r="E1720" t="s">
        <v>138</v>
      </c>
    </row>
    <row r="1721" spans="1:5" x14ac:dyDescent="0.25">
      <c r="A1721" s="17" t="s">
        <v>89</v>
      </c>
      <c r="B1721" s="18">
        <v>44887</v>
      </c>
      <c r="C1721" s="19" t="s">
        <v>33</v>
      </c>
      <c r="D1721" t="s">
        <v>34</v>
      </c>
      <c r="E1721" t="s">
        <v>45</v>
      </c>
    </row>
    <row r="1722" spans="1:5" x14ac:dyDescent="0.25">
      <c r="A1722" s="17" t="s">
        <v>75</v>
      </c>
      <c r="B1722" s="18">
        <v>44887</v>
      </c>
      <c r="C1722" s="19" t="s">
        <v>33</v>
      </c>
      <c r="D1722" t="s">
        <v>67</v>
      </c>
      <c r="E1722" t="s">
        <v>68</v>
      </c>
    </row>
    <row r="1723" spans="1:5" x14ac:dyDescent="0.25">
      <c r="A1723" s="17" t="s">
        <v>329</v>
      </c>
      <c r="B1723" s="18">
        <v>44887</v>
      </c>
      <c r="C1723" s="19" t="s">
        <v>33</v>
      </c>
      <c r="D1723" t="s">
        <v>34</v>
      </c>
      <c r="E1723" t="s">
        <v>45</v>
      </c>
    </row>
    <row r="1724" spans="1:5" x14ac:dyDescent="0.25">
      <c r="A1724" s="17" t="s">
        <v>319</v>
      </c>
      <c r="B1724" s="18">
        <v>44887</v>
      </c>
      <c r="C1724" s="19" t="s">
        <v>33</v>
      </c>
      <c r="D1724" t="s">
        <v>34</v>
      </c>
      <c r="E1724" t="s">
        <v>35</v>
      </c>
    </row>
    <row r="1725" spans="1:5" x14ac:dyDescent="0.25">
      <c r="A1725" s="17" t="s">
        <v>234</v>
      </c>
      <c r="B1725" s="18">
        <v>44887</v>
      </c>
      <c r="C1725" s="19" t="s">
        <v>33</v>
      </c>
      <c r="D1725" t="s">
        <v>34</v>
      </c>
      <c r="E1725" t="s">
        <v>35</v>
      </c>
    </row>
    <row r="1726" spans="1:5" x14ac:dyDescent="0.25">
      <c r="A1726" s="17" t="s">
        <v>214</v>
      </c>
      <c r="B1726" s="18">
        <v>44887</v>
      </c>
      <c r="C1726" s="19" t="s">
        <v>33</v>
      </c>
      <c r="D1726" t="s">
        <v>34</v>
      </c>
      <c r="E1726" t="s">
        <v>70</v>
      </c>
    </row>
    <row r="1727" spans="1:5" x14ac:dyDescent="0.25">
      <c r="A1727" s="17" t="s">
        <v>165</v>
      </c>
      <c r="B1727" s="18">
        <v>44887</v>
      </c>
      <c r="C1727" s="19" t="s">
        <v>33</v>
      </c>
      <c r="D1727" t="s">
        <v>34</v>
      </c>
      <c r="E1727" t="s">
        <v>39</v>
      </c>
    </row>
    <row r="1728" spans="1:5" x14ac:dyDescent="0.25">
      <c r="A1728" s="17" t="s">
        <v>325</v>
      </c>
      <c r="B1728" s="18">
        <v>44887</v>
      </c>
      <c r="C1728" s="19" t="s">
        <v>33</v>
      </c>
      <c r="D1728" t="s">
        <v>34</v>
      </c>
      <c r="E1728" t="s">
        <v>35</v>
      </c>
    </row>
    <row r="1729" spans="1:5" x14ac:dyDescent="0.25">
      <c r="A1729" s="17" t="s">
        <v>367</v>
      </c>
      <c r="B1729" s="18">
        <v>44887</v>
      </c>
      <c r="C1729" s="19" t="s">
        <v>33</v>
      </c>
      <c r="D1729" t="s">
        <v>34</v>
      </c>
      <c r="E1729" t="s">
        <v>138</v>
      </c>
    </row>
    <row r="1730" spans="1:5" x14ac:dyDescent="0.25">
      <c r="A1730" s="17" t="s">
        <v>117</v>
      </c>
      <c r="B1730" s="18">
        <v>44887</v>
      </c>
      <c r="C1730" s="19" t="s">
        <v>33</v>
      </c>
      <c r="D1730" t="s">
        <v>34</v>
      </c>
      <c r="E1730" t="s">
        <v>39</v>
      </c>
    </row>
    <row r="1731" spans="1:5" x14ac:dyDescent="0.25">
      <c r="A1731" s="17" t="s">
        <v>174</v>
      </c>
      <c r="B1731" s="18">
        <v>44887</v>
      </c>
      <c r="C1731" s="19" t="s">
        <v>33</v>
      </c>
      <c r="D1731" t="s">
        <v>34</v>
      </c>
      <c r="E1731" t="s">
        <v>70</v>
      </c>
    </row>
    <row r="1732" spans="1:5" x14ac:dyDescent="0.25">
      <c r="A1732" s="17" t="s">
        <v>417</v>
      </c>
      <c r="B1732" s="18">
        <v>44887</v>
      </c>
      <c r="C1732" s="19" t="s">
        <v>33</v>
      </c>
      <c r="D1732" t="s">
        <v>34</v>
      </c>
      <c r="E1732" t="s">
        <v>39</v>
      </c>
    </row>
    <row r="1733" spans="1:5" x14ac:dyDescent="0.25">
      <c r="A1733" s="17" t="s">
        <v>78</v>
      </c>
      <c r="B1733" s="18">
        <v>44887</v>
      </c>
      <c r="C1733" s="19" t="s">
        <v>33</v>
      </c>
      <c r="D1733" t="s">
        <v>67</v>
      </c>
      <c r="E1733" t="s">
        <v>68</v>
      </c>
    </row>
    <row r="1734" spans="1:5" x14ac:dyDescent="0.25">
      <c r="A1734" s="17" t="s">
        <v>168</v>
      </c>
      <c r="B1734" s="18">
        <v>44887</v>
      </c>
      <c r="C1734" s="19" t="s">
        <v>33</v>
      </c>
      <c r="D1734" t="s">
        <v>67</v>
      </c>
      <c r="E1734" t="s">
        <v>68</v>
      </c>
    </row>
    <row r="1735" spans="1:5" x14ac:dyDescent="0.25">
      <c r="A1735" s="17" t="s">
        <v>239</v>
      </c>
      <c r="B1735" s="18">
        <v>44887</v>
      </c>
      <c r="C1735" s="19" t="s">
        <v>33</v>
      </c>
      <c r="D1735" t="s">
        <v>67</v>
      </c>
      <c r="E1735" t="s">
        <v>68</v>
      </c>
    </row>
    <row r="1736" spans="1:5" x14ac:dyDescent="0.25">
      <c r="A1736" s="17" t="s">
        <v>175</v>
      </c>
      <c r="B1736" s="18">
        <v>44887</v>
      </c>
      <c r="C1736" s="19" t="s">
        <v>33</v>
      </c>
      <c r="D1736" t="s">
        <v>34</v>
      </c>
      <c r="E1736" t="s">
        <v>39</v>
      </c>
    </row>
    <row r="1737" spans="1:5" x14ac:dyDescent="0.25">
      <c r="A1737" s="17" t="s">
        <v>260</v>
      </c>
      <c r="B1737" s="18">
        <v>44887</v>
      </c>
      <c r="C1737" s="19" t="s">
        <v>33</v>
      </c>
      <c r="D1737" t="s">
        <v>67</v>
      </c>
      <c r="E1737" t="s">
        <v>68</v>
      </c>
    </row>
    <row r="1738" spans="1:5" x14ac:dyDescent="0.25">
      <c r="A1738" s="17" t="s">
        <v>235</v>
      </c>
      <c r="B1738" s="18">
        <v>44887</v>
      </c>
      <c r="C1738" s="19" t="s">
        <v>33</v>
      </c>
      <c r="D1738" t="s">
        <v>49</v>
      </c>
      <c r="E1738" t="s">
        <v>361</v>
      </c>
    </row>
    <row r="1739" spans="1:5" x14ac:dyDescent="0.25">
      <c r="A1739" s="17" t="s">
        <v>36</v>
      </c>
      <c r="B1739" s="18">
        <v>44888</v>
      </c>
      <c r="C1739" s="19" t="s">
        <v>33</v>
      </c>
      <c r="D1739" t="s">
        <v>37</v>
      </c>
      <c r="E1739" t="s">
        <v>35</v>
      </c>
    </row>
    <row r="1740" spans="1:5" x14ac:dyDescent="0.25">
      <c r="A1740" s="17" t="s">
        <v>208</v>
      </c>
      <c r="B1740" s="18">
        <v>44888</v>
      </c>
      <c r="C1740" s="19" t="s">
        <v>33</v>
      </c>
      <c r="D1740" t="s">
        <v>37</v>
      </c>
      <c r="E1740" t="s">
        <v>35</v>
      </c>
    </row>
    <row r="1741" spans="1:5" x14ac:dyDescent="0.25">
      <c r="A1741" s="17" t="s">
        <v>280</v>
      </c>
      <c r="B1741" s="18">
        <v>44888</v>
      </c>
      <c r="C1741" s="19" t="s">
        <v>33</v>
      </c>
      <c r="D1741" t="s">
        <v>37</v>
      </c>
      <c r="E1741" t="s">
        <v>35</v>
      </c>
    </row>
    <row r="1742" spans="1:5" x14ac:dyDescent="0.25">
      <c r="A1742" s="17" t="s">
        <v>180</v>
      </c>
      <c r="B1742" s="18">
        <v>44888</v>
      </c>
      <c r="C1742" s="19" t="s">
        <v>33</v>
      </c>
      <c r="D1742" t="s">
        <v>37</v>
      </c>
      <c r="E1742" t="s">
        <v>35</v>
      </c>
    </row>
    <row r="1743" spans="1:5" x14ac:dyDescent="0.25">
      <c r="A1743" s="17" t="s">
        <v>267</v>
      </c>
      <c r="B1743" s="18">
        <v>44888</v>
      </c>
      <c r="C1743" s="19" t="s">
        <v>33</v>
      </c>
      <c r="D1743" t="s">
        <v>37</v>
      </c>
      <c r="E1743" t="s">
        <v>35</v>
      </c>
    </row>
    <row r="1744" spans="1:5" x14ac:dyDescent="0.25">
      <c r="A1744" s="17" t="s">
        <v>42</v>
      </c>
      <c r="B1744" s="18">
        <v>44888</v>
      </c>
      <c r="C1744" s="19" t="s">
        <v>33</v>
      </c>
      <c r="D1744" t="s">
        <v>37</v>
      </c>
      <c r="E1744" t="s">
        <v>35</v>
      </c>
    </row>
    <row r="1745" spans="1:5" x14ac:dyDescent="0.25">
      <c r="A1745" s="17" t="s">
        <v>41</v>
      </c>
      <c r="B1745" s="18">
        <v>44888</v>
      </c>
      <c r="C1745" s="19" t="s">
        <v>33</v>
      </c>
      <c r="D1745" t="s">
        <v>37</v>
      </c>
      <c r="E1745" t="s">
        <v>35</v>
      </c>
    </row>
    <row r="1746" spans="1:5" x14ac:dyDescent="0.25">
      <c r="A1746" s="17" t="s">
        <v>38</v>
      </c>
      <c r="B1746" s="18">
        <v>44888</v>
      </c>
      <c r="C1746" s="19" t="s">
        <v>33</v>
      </c>
      <c r="D1746" t="s">
        <v>34</v>
      </c>
      <c r="E1746" t="s">
        <v>39</v>
      </c>
    </row>
    <row r="1747" spans="1:5" x14ac:dyDescent="0.25">
      <c r="A1747" s="17" t="s">
        <v>357</v>
      </c>
      <c r="B1747" s="18">
        <v>44888</v>
      </c>
      <c r="C1747" s="19" t="s">
        <v>33</v>
      </c>
      <c r="D1747" t="s">
        <v>37</v>
      </c>
      <c r="E1747" t="s">
        <v>151</v>
      </c>
    </row>
    <row r="1748" spans="1:5" x14ac:dyDescent="0.25">
      <c r="A1748" s="17" t="s">
        <v>182</v>
      </c>
      <c r="B1748" s="18">
        <v>44888</v>
      </c>
      <c r="C1748" s="19" t="s">
        <v>33</v>
      </c>
      <c r="D1748" t="s">
        <v>37</v>
      </c>
      <c r="E1748" t="s">
        <v>35</v>
      </c>
    </row>
    <row r="1749" spans="1:5" x14ac:dyDescent="0.25">
      <c r="A1749" s="17" t="s">
        <v>433</v>
      </c>
      <c r="B1749" s="18">
        <v>44888</v>
      </c>
      <c r="C1749" s="19" t="s">
        <v>33</v>
      </c>
      <c r="D1749" t="s">
        <v>37</v>
      </c>
      <c r="E1749" t="s">
        <v>151</v>
      </c>
    </row>
    <row r="1750" spans="1:5" x14ac:dyDescent="0.25">
      <c r="A1750" s="17" t="s">
        <v>312</v>
      </c>
      <c r="B1750" s="18">
        <v>44888</v>
      </c>
      <c r="C1750" s="19" t="s">
        <v>33</v>
      </c>
      <c r="D1750" t="s">
        <v>34</v>
      </c>
      <c r="E1750" t="s">
        <v>47</v>
      </c>
    </row>
    <row r="1751" spans="1:5" x14ac:dyDescent="0.25">
      <c r="A1751" s="17" t="s">
        <v>276</v>
      </c>
      <c r="B1751" s="18">
        <v>44888</v>
      </c>
      <c r="C1751" s="19" t="s">
        <v>33</v>
      </c>
      <c r="D1751" t="s">
        <v>34</v>
      </c>
      <c r="E1751" t="s">
        <v>35</v>
      </c>
    </row>
    <row r="1752" spans="1:5" x14ac:dyDescent="0.25">
      <c r="A1752" s="17" t="s">
        <v>248</v>
      </c>
      <c r="B1752" s="18">
        <v>44888</v>
      </c>
      <c r="C1752" s="19" t="s">
        <v>33</v>
      </c>
      <c r="D1752" t="s">
        <v>37</v>
      </c>
      <c r="E1752" t="s">
        <v>106</v>
      </c>
    </row>
    <row r="1753" spans="1:5" x14ac:dyDescent="0.25">
      <c r="A1753" s="17" t="s">
        <v>238</v>
      </c>
      <c r="B1753" s="18">
        <v>44888</v>
      </c>
      <c r="C1753" s="19" t="s">
        <v>33</v>
      </c>
      <c r="D1753" t="s">
        <v>34</v>
      </c>
      <c r="E1753" t="s">
        <v>35</v>
      </c>
    </row>
    <row r="1754" spans="1:5" x14ac:dyDescent="0.25">
      <c r="A1754" s="17" t="s">
        <v>125</v>
      </c>
      <c r="B1754" s="18">
        <v>44888</v>
      </c>
      <c r="C1754" s="19" t="s">
        <v>33</v>
      </c>
      <c r="D1754" t="s">
        <v>34</v>
      </c>
      <c r="E1754" t="s">
        <v>47</v>
      </c>
    </row>
    <row r="1755" spans="1:5" x14ac:dyDescent="0.25">
      <c r="A1755" s="17" t="s">
        <v>48</v>
      </c>
      <c r="B1755" s="18">
        <v>44888</v>
      </c>
      <c r="C1755" s="19" t="s">
        <v>33</v>
      </c>
      <c r="D1755" t="s">
        <v>49</v>
      </c>
      <c r="E1755" t="s">
        <v>50</v>
      </c>
    </row>
    <row r="1756" spans="1:5" x14ac:dyDescent="0.25">
      <c r="A1756" s="17" t="s">
        <v>54</v>
      </c>
      <c r="B1756" s="18">
        <v>44888</v>
      </c>
      <c r="C1756" s="19" t="s">
        <v>33</v>
      </c>
      <c r="D1756" t="s">
        <v>34</v>
      </c>
      <c r="E1756" t="s">
        <v>35</v>
      </c>
    </row>
    <row r="1757" spans="1:5" x14ac:dyDescent="0.25">
      <c r="A1757" s="17" t="s">
        <v>271</v>
      </c>
      <c r="B1757" s="18">
        <v>44888</v>
      </c>
      <c r="C1757" s="19" t="s">
        <v>33</v>
      </c>
      <c r="D1757" t="s">
        <v>34</v>
      </c>
      <c r="E1757" t="s">
        <v>47</v>
      </c>
    </row>
    <row r="1758" spans="1:5" x14ac:dyDescent="0.25">
      <c r="A1758" s="17" t="s">
        <v>430</v>
      </c>
      <c r="B1758" s="18">
        <v>44888</v>
      </c>
      <c r="C1758" s="19" t="s">
        <v>33</v>
      </c>
      <c r="D1758" t="s">
        <v>37</v>
      </c>
      <c r="E1758" t="s">
        <v>151</v>
      </c>
    </row>
    <row r="1759" spans="1:5" x14ac:dyDescent="0.25">
      <c r="A1759" s="17" t="s">
        <v>192</v>
      </c>
      <c r="B1759" s="18">
        <v>44888</v>
      </c>
      <c r="C1759" s="19" t="s">
        <v>33</v>
      </c>
      <c r="D1759" t="s">
        <v>34</v>
      </c>
      <c r="E1759" t="s">
        <v>35</v>
      </c>
    </row>
    <row r="1760" spans="1:5" x14ac:dyDescent="0.25">
      <c r="A1760" s="17" t="s">
        <v>183</v>
      </c>
      <c r="B1760" s="18">
        <v>44888</v>
      </c>
      <c r="C1760" s="19" t="s">
        <v>33</v>
      </c>
      <c r="D1760" t="s">
        <v>37</v>
      </c>
      <c r="E1760" t="s">
        <v>35</v>
      </c>
    </row>
    <row r="1761" spans="1:5" x14ac:dyDescent="0.25">
      <c r="A1761" s="17" t="s">
        <v>94</v>
      </c>
      <c r="B1761" s="18">
        <v>44888</v>
      </c>
      <c r="C1761" s="19" t="s">
        <v>33</v>
      </c>
      <c r="D1761" t="s">
        <v>34</v>
      </c>
      <c r="E1761" t="s">
        <v>35</v>
      </c>
    </row>
    <row r="1762" spans="1:5" x14ac:dyDescent="0.25">
      <c r="A1762" s="17" t="s">
        <v>193</v>
      </c>
      <c r="B1762" s="18">
        <v>44888</v>
      </c>
      <c r="C1762" s="19" t="s">
        <v>33</v>
      </c>
      <c r="D1762" t="s">
        <v>34</v>
      </c>
      <c r="E1762" t="s">
        <v>35</v>
      </c>
    </row>
    <row r="1763" spans="1:5" x14ac:dyDescent="0.25">
      <c r="A1763" s="17" t="s">
        <v>127</v>
      </c>
      <c r="B1763" s="18">
        <v>44888</v>
      </c>
      <c r="C1763" s="19" t="s">
        <v>33</v>
      </c>
      <c r="D1763" t="s">
        <v>34</v>
      </c>
      <c r="E1763" t="s">
        <v>35</v>
      </c>
    </row>
    <row r="1764" spans="1:5" x14ac:dyDescent="0.25">
      <c r="A1764" s="17" t="s">
        <v>61</v>
      </c>
      <c r="B1764" s="18">
        <v>44888</v>
      </c>
      <c r="C1764" s="19" t="s">
        <v>33</v>
      </c>
      <c r="D1764" t="s">
        <v>34</v>
      </c>
      <c r="E1764" t="s">
        <v>35</v>
      </c>
    </row>
    <row r="1765" spans="1:5" x14ac:dyDescent="0.25">
      <c r="A1765" s="17" t="s">
        <v>186</v>
      </c>
      <c r="B1765" s="18">
        <v>44888</v>
      </c>
      <c r="C1765" s="19" t="s">
        <v>33</v>
      </c>
      <c r="D1765" t="s">
        <v>37</v>
      </c>
      <c r="E1765" t="s">
        <v>35</v>
      </c>
    </row>
    <row r="1766" spans="1:5" x14ac:dyDescent="0.25">
      <c r="A1766" s="17" t="s">
        <v>388</v>
      </c>
      <c r="B1766" s="18">
        <v>44888</v>
      </c>
      <c r="C1766" s="19" t="s">
        <v>33</v>
      </c>
      <c r="D1766" t="s">
        <v>34</v>
      </c>
      <c r="E1766" t="s">
        <v>35</v>
      </c>
    </row>
    <row r="1767" spans="1:5" x14ac:dyDescent="0.25">
      <c r="A1767" s="17" t="s">
        <v>332</v>
      </c>
      <c r="B1767" s="18">
        <v>44888</v>
      </c>
      <c r="C1767" s="19" t="s">
        <v>33</v>
      </c>
      <c r="D1767" t="s">
        <v>37</v>
      </c>
      <c r="E1767" t="s">
        <v>35</v>
      </c>
    </row>
    <row r="1768" spans="1:5" x14ac:dyDescent="0.25">
      <c r="A1768" s="17" t="s">
        <v>282</v>
      </c>
      <c r="B1768" s="18">
        <v>44888</v>
      </c>
      <c r="C1768" s="19" t="s">
        <v>33</v>
      </c>
      <c r="D1768" t="s">
        <v>49</v>
      </c>
      <c r="E1768" t="s">
        <v>361</v>
      </c>
    </row>
    <row r="1769" spans="1:5" x14ac:dyDescent="0.25">
      <c r="A1769" s="17" t="s">
        <v>134</v>
      </c>
      <c r="B1769" s="18">
        <v>44888</v>
      </c>
      <c r="C1769" s="19" t="s">
        <v>33</v>
      </c>
      <c r="D1769" t="s">
        <v>34</v>
      </c>
      <c r="E1769" t="s">
        <v>35</v>
      </c>
    </row>
    <row r="1770" spans="1:5" x14ac:dyDescent="0.25">
      <c r="A1770" s="17" t="s">
        <v>270</v>
      </c>
      <c r="B1770" s="18">
        <v>44888</v>
      </c>
      <c r="C1770" s="19" t="s">
        <v>33</v>
      </c>
      <c r="D1770" t="s">
        <v>34</v>
      </c>
      <c r="E1770" t="s">
        <v>35</v>
      </c>
    </row>
    <row r="1771" spans="1:5" x14ac:dyDescent="0.25">
      <c r="A1771" s="17" t="s">
        <v>389</v>
      </c>
      <c r="B1771" s="18">
        <v>44888</v>
      </c>
      <c r="C1771" s="19" t="s">
        <v>33</v>
      </c>
      <c r="D1771" t="s">
        <v>37</v>
      </c>
      <c r="E1771" t="s">
        <v>189</v>
      </c>
    </row>
    <row r="1772" spans="1:5" x14ac:dyDescent="0.25">
      <c r="A1772" s="17" t="s">
        <v>166</v>
      </c>
      <c r="B1772" s="18">
        <v>44888</v>
      </c>
      <c r="C1772" s="19" t="s">
        <v>33</v>
      </c>
      <c r="D1772" t="s">
        <v>34</v>
      </c>
      <c r="E1772" t="s">
        <v>57</v>
      </c>
    </row>
    <row r="1773" spans="1:5" x14ac:dyDescent="0.25">
      <c r="A1773" s="17" t="s">
        <v>58</v>
      </c>
      <c r="B1773" s="18">
        <v>44888</v>
      </c>
      <c r="C1773" s="19" t="s">
        <v>33</v>
      </c>
      <c r="D1773" t="s">
        <v>34</v>
      </c>
      <c r="E1773" t="s">
        <v>39</v>
      </c>
    </row>
    <row r="1774" spans="1:5" x14ac:dyDescent="0.25">
      <c r="A1774" s="17" t="s">
        <v>99</v>
      </c>
      <c r="B1774" s="18">
        <v>44888</v>
      </c>
      <c r="C1774" s="19" t="s">
        <v>33</v>
      </c>
      <c r="D1774" t="s">
        <v>49</v>
      </c>
      <c r="E1774" t="s">
        <v>100</v>
      </c>
    </row>
    <row r="1775" spans="1:5" x14ac:dyDescent="0.25">
      <c r="A1775" s="17" t="s">
        <v>269</v>
      </c>
      <c r="B1775" s="18">
        <v>44888</v>
      </c>
      <c r="C1775" s="19" t="s">
        <v>33</v>
      </c>
      <c r="D1775" t="s">
        <v>37</v>
      </c>
      <c r="E1775" t="s">
        <v>35</v>
      </c>
    </row>
    <row r="1776" spans="1:5" x14ac:dyDescent="0.25">
      <c r="A1776" s="17" t="s">
        <v>309</v>
      </c>
      <c r="B1776" s="18">
        <v>44888</v>
      </c>
      <c r="C1776" s="19" t="s">
        <v>33</v>
      </c>
      <c r="D1776" t="s">
        <v>34</v>
      </c>
      <c r="E1776" t="s">
        <v>35</v>
      </c>
    </row>
    <row r="1777" spans="1:5" x14ac:dyDescent="0.25">
      <c r="A1777" s="17" t="s">
        <v>407</v>
      </c>
      <c r="B1777" s="18">
        <v>44888</v>
      </c>
      <c r="C1777" s="19" t="s">
        <v>33</v>
      </c>
      <c r="D1777" t="s">
        <v>34</v>
      </c>
      <c r="E1777" t="s">
        <v>70</v>
      </c>
    </row>
    <row r="1778" spans="1:5" x14ac:dyDescent="0.25">
      <c r="A1778" s="17" t="s">
        <v>83</v>
      </c>
      <c r="B1778" s="18">
        <v>44888</v>
      </c>
      <c r="C1778" s="19" t="s">
        <v>33</v>
      </c>
      <c r="D1778" t="s">
        <v>37</v>
      </c>
      <c r="E1778" t="s">
        <v>64</v>
      </c>
    </row>
    <row r="1779" spans="1:5" x14ac:dyDescent="0.25">
      <c r="A1779" s="17" t="s">
        <v>53</v>
      </c>
      <c r="B1779" s="18">
        <v>44888</v>
      </c>
      <c r="C1779" s="19" t="s">
        <v>33</v>
      </c>
      <c r="D1779" t="s">
        <v>34</v>
      </c>
      <c r="E1779" t="s">
        <v>35</v>
      </c>
    </row>
    <row r="1780" spans="1:5" x14ac:dyDescent="0.25">
      <c r="A1780" s="17" t="s">
        <v>177</v>
      </c>
      <c r="B1780" s="18">
        <v>44888</v>
      </c>
      <c r="C1780" s="19" t="s">
        <v>33</v>
      </c>
      <c r="D1780" t="s">
        <v>67</v>
      </c>
      <c r="E1780" t="s">
        <v>68</v>
      </c>
    </row>
    <row r="1781" spans="1:5" x14ac:dyDescent="0.25">
      <c r="A1781" s="17" t="s">
        <v>55</v>
      </c>
      <c r="B1781" s="18">
        <v>44888</v>
      </c>
      <c r="C1781" s="19" t="s">
        <v>33</v>
      </c>
      <c r="D1781" t="s">
        <v>34</v>
      </c>
      <c r="E1781" t="s">
        <v>35</v>
      </c>
    </row>
    <row r="1782" spans="1:5" x14ac:dyDescent="0.25">
      <c r="A1782" s="17" t="s">
        <v>378</v>
      </c>
      <c r="B1782" s="18">
        <v>44888</v>
      </c>
      <c r="C1782" s="19" t="s">
        <v>33</v>
      </c>
      <c r="D1782" t="s">
        <v>34</v>
      </c>
      <c r="E1782" t="s">
        <v>35</v>
      </c>
    </row>
    <row r="1783" spans="1:5" x14ac:dyDescent="0.25">
      <c r="A1783" s="17" t="s">
        <v>324</v>
      </c>
      <c r="B1783" s="18">
        <v>44888</v>
      </c>
      <c r="C1783" s="19" t="s">
        <v>33</v>
      </c>
      <c r="D1783" t="s">
        <v>37</v>
      </c>
      <c r="E1783" t="s">
        <v>57</v>
      </c>
    </row>
    <row r="1784" spans="1:5" x14ac:dyDescent="0.25">
      <c r="A1784" s="17" t="s">
        <v>44</v>
      </c>
      <c r="B1784" s="18">
        <v>44888</v>
      </c>
      <c r="C1784" s="19" t="s">
        <v>33</v>
      </c>
      <c r="D1784" t="s">
        <v>34</v>
      </c>
      <c r="E1784" t="s">
        <v>45</v>
      </c>
    </row>
    <row r="1785" spans="1:5" x14ac:dyDescent="0.25">
      <c r="A1785" s="17" t="s">
        <v>322</v>
      </c>
      <c r="B1785" s="18">
        <v>44888</v>
      </c>
      <c r="C1785" s="19" t="s">
        <v>33</v>
      </c>
      <c r="D1785" t="s">
        <v>34</v>
      </c>
      <c r="E1785" t="s">
        <v>35</v>
      </c>
    </row>
    <row r="1786" spans="1:5" x14ac:dyDescent="0.25">
      <c r="A1786" s="17" t="s">
        <v>178</v>
      </c>
      <c r="B1786" s="18">
        <v>44888</v>
      </c>
      <c r="C1786" s="19" t="s">
        <v>33</v>
      </c>
      <c r="D1786" t="s">
        <v>67</v>
      </c>
      <c r="E1786" t="s">
        <v>68</v>
      </c>
    </row>
    <row r="1787" spans="1:5" x14ac:dyDescent="0.25">
      <c r="A1787" s="17" t="s">
        <v>77</v>
      </c>
      <c r="B1787" s="18">
        <v>44888</v>
      </c>
      <c r="C1787" s="19" t="s">
        <v>33</v>
      </c>
      <c r="D1787" t="s">
        <v>67</v>
      </c>
      <c r="E1787" t="s">
        <v>68</v>
      </c>
    </row>
    <row r="1788" spans="1:5" x14ac:dyDescent="0.25">
      <c r="A1788" s="17" t="s">
        <v>163</v>
      </c>
      <c r="B1788" s="18">
        <v>44888</v>
      </c>
      <c r="C1788" s="19" t="s">
        <v>33</v>
      </c>
      <c r="D1788" t="s">
        <v>34</v>
      </c>
      <c r="E1788" t="s">
        <v>35</v>
      </c>
    </row>
    <row r="1789" spans="1:5" x14ac:dyDescent="0.25">
      <c r="A1789" s="17" t="s">
        <v>72</v>
      </c>
      <c r="B1789" s="18">
        <v>44888</v>
      </c>
      <c r="C1789" s="19" t="s">
        <v>33</v>
      </c>
      <c r="D1789" t="s">
        <v>34</v>
      </c>
      <c r="E1789" t="s">
        <v>45</v>
      </c>
    </row>
    <row r="1790" spans="1:5" x14ac:dyDescent="0.25">
      <c r="A1790" s="17" t="s">
        <v>71</v>
      </c>
      <c r="B1790" s="18">
        <v>44888</v>
      </c>
      <c r="C1790" s="19" t="s">
        <v>33</v>
      </c>
      <c r="D1790" t="s">
        <v>67</v>
      </c>
      <c r="E1790" t="s">
        <v>68</v>
      </c>
    </row>
    <row r="1791" spans="1:5" x14ac:dyDescent="0.25">
      <c r="A1791" s="17" t="s">
        <v>63</v>
      </c>
      <c r="B1791" s="18">
        <v>44888</v>
      </c>
      <c r="C1791" s="19" t="s">
        <v>33</v>
      </c>
      <c r="D1791" t="s">
        <v>34</v>
      </c>
      <c r="E1791" t="s">
        <v>64</v>
      </c>
    </row>
    <row r="1792" spans="1:5" x14ac:dyDescent="0.25">
      <c r="A1792" s="17" t="s">
        <v>196</v>
      </c>
      <c r="B1792" s="18">
        <v>44888</v>
      </c>
      <c r="C1792" s="19" t="s">
        <v>33</v>
      </c>
      <c r="D1792" t="s">
        <v>67</v>
      </c>
      <c r="E1792" t="s">
        <v>68</v>
      </c>
    </row>
    <row r="1793" spans="1:5" x14ac:dyDescent="0.25">
      <c r="A1793" s="17" t="s">
        <v>405</v>
      </c>
      <c r="B1793" s="18">
        <v>44888</v>
      </c>
      <c r="C1793" s="19" t="s">
        <v>33</v>
      </c>
      <c r="D1793" t="s">
        <v>34</v>
      </c>
      <c r="E1793" t="s">
        <v>35</v>
      </c>
    </row>
    <row r="1794" spans="1:5" x14ac:dyDescent="0.25">
      <c r="A1794" s="17" t="s">
        <v>62</v>
      </c>
      <c r="B1794" s="18">
        <v>44888</v>
      </c>
      <c r="C1794" s="19" t="s">
        <v>33</v>
      </c>
      <c r="D1794" t="s">
        <v>34</v>
      </c>
      <c r="E1794" t="s">
        <v>35</v>
      </c>
    </row>
    <row r="1795" spans="1:5" x14ac:dyDescent="0.25">
      <c r="A1795" s="17" t="s">
        <v>258</v>
      </c>
      <c r="B1795" s="18">
        <v>44888</v>
      </c>
      <c r="C1795" s="19" t="s">
        <v>33</v>
      </c>
      <c r="D1795" t="s">
        <v>34</v>
      </c>
      <c r="E1795" t="s">
        <v>35</v>
      </c>
    </row>
    <row r="1796" spans="1:5" x14ac:dyDescent="0.25">
      <c r="A1796" s="17" t="s">
        <v>187</v>
      </c>
      <c r="B1796" s="18">
        <v>44888</v>
      </c>
      <c r="C1796" s="19" t="s">
        <v>33</v>
      </c>
      <c r="D1796" t="s">
        <v>34</v>
      </c>
      <c r="E1796" t="s">
        <v>35</v>
      </c>
    </row>
    <row r="1797" spans="1:5" x14ac:dyDescent="0.25">
      <c r="A1797" s="17" t="s">
        <v>278</v>
      </c>
      <c r="B1797" s="18">
        <v>44888</v>
      </c>
      <c r="C1797" s="19" t="s">
        <v>33</v>
      </c>
      <c r="D1797" t="s">
        <v>34</v>
      </c>
      <c r="E1797" t="s">
        <v>35</v>
      </c>
    </row>
    <row r="1798" spans="1:5" x14ac:dyDescent="0.25">
      <c r="A1798" s="17" t="s">
        <v>369</v>
      </c>
      <c r="B1798" s="18">
        <v>44888</v>
      </c>
      <c r="C1798" s="19" t="s">
        <v>33</v>
      </c>
      <c r="D1798" t="s">
        <v>67</v>
      </c>
      <c r="E1798" t="s">
        <v>68</v>
      </c>
    </row>
    <row r="1799" spans="1:5" x14ac:dyDescent="0.25">
      <c r="A1799" s="17" t="s">
        <v>315</v>
      </c>
      <c r="B1799" s="18">
        <v>44888</v>
      </c>
      <c r="C1799" s="19" t="s">
        <v>33</v>
      </c>
      <c r="D1799" t="s">
        <v>67</v>
      </c>
      <c r="E1799" t="s">
        <v>68</v>
      </c>
    </row>
    <row r="1800" spans="1:5" x14ac:dyDescent="0.25">
      <c r="A1800" s="17" t="s">
        <v>434</v>
      </c>
      <c r="B1800" s="18">
        <v>44888</v>
      </c>
      <c r="C1800" s="19" t="s">
        <v>33</v>
      </c>
      <c r="D1800" t="s">
        <v>37</v>
      </c>
      <c r="E1800" t="s">
        <v>35</v>
      </c>
    </row>
    <row r="1801" spans="1:5" x14ac:dyDescent="0.25">
      <c r="A1801" s="17" t="s">
        <v>283</v>
      </c>
      <c r="B1801" s="18">
        <v>44888</v>
      </c>
      <c r="C1801" s="19" t="s">
        <v>33</v>
      </c>
      <c r="D1801" t="s">
        <v>67</v>
      </c>
      <c r="E1801" t="s">
        <v>68</v>
      </c>
    </row>
    <row r="1802" spans="1:5" x14ac:dyDescent="0.25">
      <c r="A1802" s="17" t="s">
        <v>343</v>
      </c>
      <c r="B1802" s="18">
        <v>44888</v>
      </c>
      <c r="C1802" s="19" t="s">
        <v>33</v>
      </c>
      <c r="D1802" t="s">
        <v>34</v>
      </c>
      <c r="E1802" t="s">
        <v>70</v>
      </c>
    </row>
    <row r="1803" spans="1:5" x14ac:dyDescent="0.25">
      <c r="A1803" s="17" t="s">
        <v>365</v>
      </c>
      <c r="B1803" s="18">
        <v>44888</v>
      </c>
      <c r="C1803" s="19" t="s">
        <v>33</v>
      </c>
      <c r="D1803" t="s">
        <v>67</v>
      </c>
      <c r="E1803" t="s">
        <v>68</v>
      </c>
    </row>
    <row r="1804" spans="1:5" x14ac:dyDescent="0.25">
      <c r="A1804" s="17" t="s">
        <v>287</v>
      </c>
      <c r="B1804" s="18">
        <v>44888</v>
      </c>
      <c r="C1804" s="19" t="s">
        <v>33</v>
      </c>
      <c r="D1804" t="s">
        <v>37</v>
      </c>
      <c r="E1804" t="s">
        <v>35</v>
      </c>
    </row>
    <row r="1805" spans="1:5" x14ac:dyDescent="0.25">
      <c r="A1805" s="17" t="s">
        <v>362</v>
      </c>
      <c r="B1805" s="18">
        <v>44888</v>
      </c>
      <c r="C1805" s="19" t="s">
        <v>33</v>
      </c>
      <c r="D1805" t="s">
        <v>37</v>
      </c>
      <c r="E1805" t="s">
        <v>64</v>
      </c>
    </row>
    <row r="1806" spans="1:5" x14ac:dyDescent="0.25">
      <c r="A1806" s="17" t="s">
        <v>109</v>
      </c>
      <c r="B1806" s="18">
        <v>44888</v>
      </c>
      <c r="C1806" s="19" t="s">
        <v>33</v>
      </c>
      <c r="D1806" t="s">
        <v>34</v>
      </c>
      <c r="E1806" t="s">
        <v>70</v>
      </c>
    </row>
    <row r="1807" spans="1:5" x14ac:dyDescent="0.25">
      <c r="A1807" s="17" t="s">
        <v>339</v>
      </c>
      <c r="B1807" s="18">
        <v>44888</v>
      </c>
      <c r="C1807" s="19" t="s">
        <v>33</v>
      </c>
      <c r="D1807" t="s">
        <v>67</v>
      </c>
      <c r="E1807" t="s">
        <v>68</v>
      </c>
    </row>
    <row r="1808" spans="1:5" x14ac:dyDescent="0.25">
      <c r="A1808" s="17" t="s">
        <v>385</v>
      </c>
      <c r="B1808" s="18">
        <v>44888</v>
      </c>
      <c r="C1808" s="19" t="s">
        <v>33</v>
      </c>
      <c r="D1808" t="s">
        <v>37</v>
      </c>
      <c r="E1808" t="s">
        <v>189</v>
      </c>
    </row>
    <row r="1809" spans="1:5" x14ac:dyDescent="0.25">
      <c r="A1809" s="17" t="s">
        <v>147</v>
      </c>
      <c r="B1809" s="18">
        <v>44888</v>
      </c>
      <c r="C1809" s="19" t="s">
        <v>33</v>
      </c>
      <c r="D1809" t="s">
        <v>49</v>
      </c>
      <c r="E1809" t="s">
        <v>50</v>
      </c>
    </row>
    <row r="1810" spans="1:5" x14ac:dyDescent="0.25">
      <c r="A1810" s="17" t="s">
        <v>121</v>
      </c>
      <c r="B1810" s="18">
        <v>44888</v>
      </c>
      <c r="C1810" s="19" t="s">
        <v>33</v>
      </c>
      <c r="D1810" t="s">
        <v>34</v>
      </c>
      <c r="E1810" t="s">
        <v>64</v>
      </c>
    </row>
    <row r="1811" spans="1:5" x14ac:dyDescent="0.25">
      <c r="A1811" s="17" t="s">
        <v>154</v>
      </c>
      <c r="B1811" s="18">
        <v>44888</v>
      </c>
      <c r="C1811" s="19" t="s">
        <v>33</v>
      </c>
      <c r="D1811" t="s">
        <v>37</v>
      </c>
      <c r="E1811" t="s">
        <v>57</v>
      </c>
    </row>
    <row r="1812" spans="1:5" x14ac:dyDescent="0.25">
      <c r="A1812" s="17" t="s">
        <v>424</v>
      </c>
      <c r="B1812" s="18">
        <v>44888</v>
      </c>
      <c r="C1812" s="19" t="s">
        <v>33</v>
      </c>
      <c r="D1812" t="s">
        <v>34</v>
      </c>
      <c r="E1812" t="s">
        <v>35</v>
      </c>
    </row>
    <row r="1813" spans="1:5" x14ac:dyDescent="0.25">
      <c r="A1813" s="17" t="s">
        <v>292</v>
      </c>
      <c r="B1813" s="18">
        <v>44888</v>
      </c>
      <c r="C1813" s="19" t="s">
        <v>33</v>
      </c>
      <c r="D1813" t="s">
        <v>34</v>
      </c>
      <c r="E1813" t="s">
        <v>138</v>
      </c>
    </row>
    <row r="1814" spans="1:5" x14ac:dyDescent="0.25">
      <c r="A1814" s="17" t="s">
        <v>146</v>
      </c>
      <c r="B1814" s="18">
        <v>44888</v>
      </c>
      <c r="C1814" s="19" t="s">
        <v>33</v>
      </c>
      <c r="D1814" t="s">
        <v>49</v>
      </c>
      <c r="E1814" t="s">
        <v>50</v>
      </c>
    </row>
    <row r="1815" spans="1:5" x14ac:dyDescent="0.25">
      <c r="A1815" s="17" t="s">
        <v>167</v>
      </c>
      <c r="B1815" s="18">
        <v>44888</v>
      </c>
      <c r="C1815" s="19" t="s">
        <v>33</v>
      </c>
      <c r="D1815" t="s">
        <v>34</v>
      </c>
      <c r="E1815" t="s">
        <v>57</v>
      </c>
    </row>
    <row r="1816" spans="1:5" x14ac:dyDescent="0.25">
      <c r="A1816" s="17" t="s">
        <v>79</v>
      </c>
      <c r="B1816" s="18">
        <v>44888</v>
      </c>
      <c r="C1816" s="19" t="s">
        <v>33</v>
      </c>
      <c r="D1816" t="s">
        <v>67</v>
      </c>
      <c r="E1816" t="s">
        <v>68</v>
      </c>
    </row>
    <row r="1817" spans="1:5" x14ac:dyDescent="0.25">
      <c r="A1817" s="17" t="s">
        <v>380</v>
      </c>
      <c r="B1817" s="18">
        <v>44888</v>
      </c>
      <c r="C1817" s="19" t="s">
        <v>33</v>
      </c>
      <c r="D1817" t="s">
        <v>34</v>
      </c>
      <c r="E1817" t="s">
        <v>35</v>
      </c>
    </row>
    <row r="1818" spans="1:5" x14ac:dyDescent="0.25">
      <c r="A1818" s="17" t="s">
        <v>95</v>
      </c>
      <c r="B1818" s="18">
        <v>44888</v>
      </c>
      <c r="C1818" s="19" t="s">
        <v>33</v>
      </c>
      <c r="D1818" t="s">
        <v>34</v>
      </c>
      <c r="E1818" t="s">
        <v>70</v>
      </c>
    </row>
    <row r="1819" spans="1:5" x14ac:dyDescent="0.25">
      <c r="A1819" s="17" t="s">
        <v>211</v>
      </c>
      <c r="B1819" s="18">
        <v>44888</v>
      </c>
      <c r="C1819" s="19" t="s">
        <v>33</v>
      </c>
      <c r="D1819" t="s">
        <v>34</v>
      </c>
      <c r="E1819" t="s">
        <v>151</v>
      </c>
    </row>
    <row r="1820" spans="1:5" x14ac:dyDescent="0.25">
      <c r="A1820" s="17" t="s">
        <v>212</v>
      </c>
      <c r="B1820" s="18">
        <v>44888</v>
      </c>
      <c r="C1820" s="19" t="s">
        <v>33</v>
      </c>
      <c r="D1820" t="s">
        <v>34</v>
      </c>
      <c r="E1820" t="s">
        <v>151</v>
      </c>
    </row>
    <row r="1821" spans="1:5" x14ac:dyDescent="0.25">
      <c r="A1821" s="17" t="s">
        <v>257</v>
      </c>
      <c r="B1821" s="18">
        <v>44888</v>
      </c>
      <c r="C1821" s="19" t="s">
        <v>33</v>
      </c>
      <c r="D1821" t="s">
        <v>67</v>
      </c>
      <c r="E1821" t="s">
        <v>68</v>
      </c>
    </row>
    <row r="1822" spans="1:5" x14ac:dyDescent="0.25">
      <c r="A1822" s="17" t="s">
        <v>118</v>
      </c>
      <c r="B1822" s="18">
        <v>44888</v>
      </c>
      <c r="C1822" s="19" t="s">
        <v>33</v>
      </c>
      <c r="D1822" t="s">
        <v>34</v>
      </c>
      <c r="E1822" t="s">
        <v>35</v>
      </c>
    </row>
    <row r="1823" spans="1:5" x14ac:dyDescent="0.25">
      <c r="A1823" s="17" t="s">
        <v>51</v>
      </c>
      <c r="B1823" s="18">
        <v>44888</v>
      </c>
      <c r="C1823" s="19" t="s">
        <v>33</v>
      </c>
      <c r="D1823" t="s">
        <v>34</v>
      </c>
      <c r="E1823" t="s">
        <v>35</v>
      </c>
    </row>
    <row r="1824" spans="1:5" x14ac:dyDescent="0.25">
      <c r="A1824" s="17" t="s">
        <v>206</v>
      </c>
      <c r="B1824" s="18">
        <v>44888</v>
      </c>
      <c r="C1824" s="19" t="s">
        <v>33</v>
      </c>
      <c r="D1824" t="s">
        <v>34</v>
      </c>
      <c r="E1824" t="s">
        <v>35</v>
      </c>
    </row>
    <row r="1825" spans="1:5" x14ac:dyDescent="0.25">
      <c r="A1825" s="17" t="s">
        <v>111</v>
      </c>
      <c r="B1825" s="18">
        <v>44888</v>
      </c>
      <c r="C1825" s="19" t="s">
        <v>33</v>
      </c>
      <c r="D1825" t="s">
        <v>67</v>
      </c>
      <c r="E1825" t="s">
        <v>68</v>
      </c>
    </row>
    <row r="1826" spans="1:5" x14ac:dyDescent="0.25">
      <c r="A1826" s="17" t="s">
        <v>218</v>
      </c>
      <c r="B1826" s="18">
        <v>44888</v>
      </c>
      <c r="C1826" s="19" t="s">
        <v>33</v>
      </c>
      <c r="D1826" t="s">
        <v>34</v>
      </c>
      <c r="E1826" t="s">
        <v>103</v>
      </c>
    </row>
    <row r="1827" spans="1:5" x14ac:dyDescent="0.25">
      <c r="A1827" s="17" t="s">
        <v>122</v>
      </c>
      <c r="B1827" s="18">
        <v>44888</v>
      </c>
      <c r="C1827" s="19" t="s">
        <v>33</v>
      </c>
      <c r="D1827" t="s">
        <v>67</v>
      </c>
      <c r="E1827" t="s">
        <v>68</v>
      </c>
    </row>
    <row r="1828" spans="1:5" x14ac:dyDescent="0.25">
      <c r="A1828" s="17" t="s">
        <v>226</v>
      </c>
      <c r="B1828" s="18">
        <v>44888</v>
      </c>
      <c r="C1828" s="19" t="s">
        <v>33</v>
      </c>
      <c r="D1828" t="s">
        <v>34</v>
      </c>
      <c r="E1828" t="s">
        <v>35</v>
      </c>
    </row>
    <row r="1829" spans="1:5" x14ac:dyDescent="0.25">
      <c r="A1829" s="17" t="s">
        <v>431</v>
      </c>
      <c r="B1829" s="18">
        <v>44888</v>
      </c>
      <c r="C1829" s="19" t="s">
        <v>33</v>
      </c>
      <c r="D1829" t="s">
        <v>49</v>
      </c>
      <c r="E1829" t="s">
        <v>361</v>
      </c>
    </row>
    <row r="1830" spans="1:5" x14ac:dyDescent="0.25">
      <c r="A1830" s="17" t="s">
        <v>305</v>
      </c>
      <c r="B1830" s="18">
        <v>44888</v>
      </c>
      <c r="C1830" s="19" t="s">
        <v>33</v>
      </c>
      <c r="D1830" t="s">
        <v>34</v>
      </c>
      <c r="E1830" t="s">
        <v>138</v>
      </c>
    </row>
    <row r="1831" spans="1:5" x14ac:dyDescent="0.25">
      <c r="A1831" s="17" t="s">
        <v>372</v>
      </c>
      <c r="B1831" s="18">
        <v>44888</v>
      </c>
      <c r="C1831" s="19" t="s">
        <v>33</v>
      </c>
      <c r="D1831" t="s">
        <v>37</v>
      </c>
      <c r="E1831" t="s">
        <v>189</v>
      </c>
    </row>
    <row r="1832" spans="1:5" x14ac:dyDescent="0.25">
      <c r="A1832" s="17" t="s">
        <v>110</v>
      </c>
      <c r="B1832" s="18">
        <v>44888</v>
      </c>
      <c r="C1832" s="19" t="s">
        <v>33</v>
      </c>
      <c r="D1832" t="s">
        <v>34</v>
      </c>
      <c r="E1832" t="s">
        <v>35</v>
      </c>
    </row>
    <row r="1833" spans="1:5" x14ac:dyDescent="0.25">
      <c r="A1833" s="17" t="s">
        <v>102</v>
      </c>
      <c r="B1833" s="18">
        <v>44888</v>
      </c>
      <c r="C1833" s="19" t="s">
        <v>33</v>
      </c>
      <c r="D1833" t="s">
        <v>34</v>
      </c>
      <c r="E1833" t="s">
        <v>103</v>
      </c>
    </row>
    <row r="1834" spans="1:5" x14ac:dyDescent="0.25">
      <c r="A1834" s="17" t="s">
        <v>76</v>
      </c>
      <c r="B1834" s="18">
        <v>44888</v>
      </c>
      <c r="C1834" s="19" t="s">
        <v>33</v>
      </c>
      <c r="D1834" t="s">
        <v>37</v>
      </c>
      <c r="E1834" t="s">
        <v>57</v>
      </c>
    </row>
    <row r="1835" spans="1:5" x14ac:dyDescent="0.25">
      <c r="A1835" s="17" t="s">
        <v>97</v>
      </c>
      <c r="B1835" s="18">
        <v>44888</v>
      </c>
      <c r="C1835" s="19" t="s">
        <v>33</v>
      </c>
      <c r="D1835" t="s">
        <v>67</v>
      </c>
      <c r="E1835" t="s">
        <v>68</v>
      </c>
    </row>
    <row r="1836" spans="1:5" x14ac:dyDescent="0.25">
      <c r="A1836" s="17" t="s">
        <v>254</v>
      </c>
      <c r="B1836" s="18">
        <v>44888</v>
      </c>
      <c r="C1836" s="19" t="s">
        <v>33</v>
      </c>
      <c r="D1836" t="s">
        <v>67</v>
      </c>
      <c r="E1836" t="s">
        <v>68</v>
      </c>
    </row>
    <row r="1837" spans="1:5" x14ac:dyDescent="0.25">
      <c r="A1837" s="17" t="s">
        <v>435</v>
      </c>
      <c r="B1837" s="18">
        <v>44888</v>
      </c>
      <c r="C1837" s="19" t="s">
        <v>33</v>
      </c>
      <c r="D1837" t="s">
        <v>34</v>
      </c>
      <c r="E1837" t="s">
        <v>35</v>
      </c>
    </row>
    <row r="1838" spans="1:5" x14ac:dyDescent="0.25">
      <c r="A1838" s="17" t="s">
        <v>413</v>
      </c>
      <c r="B1838" s="18">
        <v>44888</v>
      </c>
      <c r="C1838" s="19" t="s">
        <v>33</v>
      </c>
      <c r="D1838" t="s">
        <v>34</v>
      </c>
      <c r="E1838" t="s">
        <v>35</v>
      </c>
    </row>
    <row r="1839" spans="1:5" x14ac:dyDescent="0.25">
      <c r="A1839" s="17" t="s">
        <v>428</v>
      </c>
      <c r="B1839" s="18">
        <v>44888</v>
      </c>
      <c r="C1839" s="19" t="s">
        <v>33</v>
      </c>
      <c r="D1839" t="s">
        <v>49</v>
      </c>
      <c r="E1839" t="s">
        <v>361</v>
      </c>
    </row>
    <row r="1840" spans="1:5" x14ac:dyDescent="0.25">
      <c r="A1840" s="17" t="s">
        <v>190</v>
      </c>
      <c r="B1840" s="18">
        <v>44888</v>
      </c>
      <c r="C1840" s="19" t="s">
        <v>33</v>
      </c>
      <c r="D1840" t="s">
        <v>34</v>
      </c>
      <c r="E1840" t="s">
        <v>35</v>
      </c>
    </row>
    <row r="1841" spans="1:6" x14ac:dyDescent="0.25">
      <c r="A1841" s="17" t="s">
        <v>364</v>
      </c>
      <c r="B1841" s="22"/>
      <c r="C1841" s="19" t="s">
        <v>33</v>
      </c>
      <c r="D1841" t="s">
        <v>34</v>
      </c>
      <c r="E1841" t="s">
        <v>39</v>
      </c>
      <c r="F1841" t="s">
        <v>436</v>
      </c>
    </row>
    <row r="1842" spans="1:6" x14ac:dyDescent="0.25">
      <c r="A1842" s="17" t="s">
        <v>262</v>
      </c>
      <c r="B1842" s="18">
        <v>44888</v>
      </c>
      <c r="C1842" s="19" t="s">
        <v>33</v>
      </c>
      <c r="D1842" t="s">
        <v>34</v>
      </c>
      <c r="E1842" t="s">
        <v>35</v>
      </c>
    </row>
    <row r="1843" spans="1:6" x14ac:dyDescent="0.25">
      <c r="A1843" s="17" t="s">
        <v>140</v>
      </c>
      <c r="B1843" s="18">
        <v>44888</v>
      </c>
      <c r="C1843" s="19" t="s">
        <v>33</v>
      </c>
      <c r="D1843" t="s">
        <v>67</v>
      </c>
      <c r="E1843" t="s">
        <v>68</v>
      </c>
    </row>
    <row r="1844" spans="1:6" x14ac:dyDescent="0.25">
      <c r="A1844" s="17" t="s">
        <v>425</v>
      </c>
      <c r="B1844" s="18">
        <v>44888</v>
      </c>
      <c r="C1844" s="19" t="s">
        <v>33</v>
      </c>
      <c r="D1844" t="s">
        <v>34</v>
      </c>
      <c r="E1844" t="s">
        <v>47</v>
      </c>
    </row>
    <row r="1845" spans="1:6" x14ac:dyDescent="0.25">
      <c r="A1845" s="17" t="s">
        <v>74</v>
      </c>
      <c r="B1845" s="18">
        <v>44888</v>
      </c>
      <c r="C1845" s="19" t="s">
        <v>33</v>
      </c>
      <c r="D1845" t="s">
        <v>37</v>
      </c>
      <c r="E1845" t="s">
        <v>57</v>
      </c>
    </row>
    <row r="1846" spans="1:6" x14ac:dyDescent="0.25">
      <c r="A1846" s="17" t="s">
        <v>368</v>
      </c>
      <c r="B1846" s="18">
        <v>44888</v>
      </c>
      <c r="C1846" s="19" t="s">
        <v>33</v>
      </c>
      <c r="D1846" t="s">
        <v>37</v>
      </c>
      <c r="E1846" t="s">
        <v>189</v>
      </c>
    </row>
    <row r="1847" spans="1:6" x14ac:dyDescent="0.25">
      <c r="A1847" s="17" t="s">
        <v>164</v>
      </c>
      <c r="B1847" s="18">
        <v>44888</v>
      </c>
      <c r="C1847" s="19" t="s">
        <v>33</v>
      </c>
      <c r="D1847" t="s">
        <v>34</v>
      </c>
      <c r="E1847" t="s">
        <v>103</v>
      </c>
    </row>
    <row r="1848" spans="1:6" x14ac:dyDescent="0.25">
      <c r="A1848" s="17" t="s">
        <v>419</v>
      </c>
      <c r="B1848" s="18">
        <v>44888</v>
      </c>
      <c r="C1848" s="19" t="s">
        <v>33</v>
      </c>
      <c r="D1848" t="s">
        <v>34</v>
      </c>
      <c r="E1848" t="s">
        <v>35</v>
      </c>
    </row>
    <row r="1849" spans="1:6" x14ac:dyDescent="0.25">
      <c r="A1849" s="17" t="s">
        <v>82</v>
      </c>
      <c r="B1849" s="18">
        <v>44888</v>
      </c>
      <c r="C1849" s="19" t="s">
        <v>33</v>
      </c>
      <c r="D1849" t="s">
        <v>34</v>
      </c>
      <c r="E1849" t="s">
        <v>35</v>
      </c>
    </row>
    <row r="1850" spans="1:6" x14ac:dyDescent="0.25">
      <c r="A1850" s="17" t="s">
        <v>398</v>
      </c>
      <c r="B1850" s="18">
        <v>44888</v>
      </c>
      <c r="C1850" s="19" t="s">
        <v>33</v>
      </c>
      <c r="D1850" t="s">
        <v>34</v>
      </c>
      <c r="E1850" t="s">
        <v>35</v>
      </c>
    </row>
    <row r="1851" spans="1:6" x14ac:dyDescent="0.25">
      <c r="A1851" s="17" t="s">
        <v>291</v>
      </c>
      <c r="B1851" s="18">
        <v>44888</v>
      </c>
      <c r="C1851" s="19" t="s">
        <v>33</v>
      </c>
      <c r="D1851" t="s">
        <v>34</v>
      </c>
      <c r="E1851" t="s">
        <v>57</v>
      </c>
    </row>
    <row r="1852" spans="1:6" x14ac:dyDescent="0.25">
      <c r="A1852" s="17" t="s">
        <v>317</v>
      </c>
      <c r="B1852" s="18">
        <v>44888</v>
      </c>
      <c r="C1852" s="19" t="s">
        <v>33</v>
      </c>
      <c r="D1852" t="s">
        <v>34</v>
      </c>
      <c r="E1852" t="s">
        <v>138</v>
      </c>
    </row>
    <row r="1853" spans="1:6" x14ac:dyDescent="0.25">
      <c r="A1853" s="17" t="s">
        <v>384</v>
      </c>
      <c r="B1853" s="18">
        <v>44888</v>
      </c>
      <c r="C1853" s="19" t="s">
        <v>33</v>
      </c>
      <c r="D1853" t="s">
        <v>34</v>
      </c>
      <c r="E1853" t="s">
        <v>35</v>
      </c>
    </row>
    <row r="1854" spans="1:6" x14ac:dyDescent="0.25">
      <c r="A1854" s="17" t="s">
        <v>299</v>
      </c>
      <c r="B1854" s="18">
        <v>44888</v>
      </c>
      <c r="C1854" s="19" t="s">
        <v>33</v>
      </c>
      <c r="D1854" t="s">
        <v>34</v>
      </c>
      <c r="E1854" t="s">
        <v>35</v>
      </c>
    </row>
    <row r="1855" spans="1:6" x14ac:dyDescent="0.25">
      <c r="A1855" s="17" t="s">
        <v>392</v>
      </c>
      <c r="B1855" s="18">
        <v>44888</v>
      </c>
      <c r="C1855" s="19" t="s">
        <v>33</v>
      </c>
      <c r="D1855" t="s">
        <v>37</v>
      </c>
      <c r="E1855" t="s">
        <v>57</v>
      </c>
    </row>
    <row r="1856" spans="1:6" x14ac:dyDescent="0.25">
      <c r="A1856" s="17" t="s">
        <v>356</v>
      </c>
      <c r="B1856" s="18">
        <v>44888</v>
      </c>
      <c r="C1856" s="19" t="s">
        <v>33</v>
      </c>
      <c r="D1856" t="s">
        <v>34</v>
      </c>
      <c r="E1856" t="s">
        <v>35</v>
      </c>
    </row>
    <row r="1857" spans="1:5" x14ac:dyDescent="0.25">
      <c r="A1857" s="17" t="s">
        <v>396</v>
      </c>
      <c r="B1857" s="18">
        <v>44888</v>
      </c>
      <c r="C1857" s="19" t="s">
        <v>33</v>
      </c>
      <c r="D1857" t="s">
        <v>37</v>
      </c>
      <c r="E1857" t="s">
        <v>57</v>
      </c>
    </row>
    <row r="1858" spans="1:5" x14ac:dyDescent="0.25">
      <c r="A1858" s="17" t="s">
        <v>432</v>
      </c>
      <c r="B1858" s="18">
        <v>44888</v>
      </c>
      <c r="C1858" s="19" t="s">
        <v>33</v>
      </c>
      <c r="D1858" t="s">
        <v>34</v>
      </c>
      <c r="E1858" t="s">
        <v>39</v>
      </c>
    </row>
    <row r="1859" spans="1:5" x14ac:dyDescent="0.25">
      <c r="A1859" s="17" t="s">
        <v>117</v>
      </c>
      <c r="B1859" s="18">
        <v>44888</v>
      </c>
      <c r="C1859" s="19" t="s">
        <v>33</v>
      </c>
      <c r="D1859" t="s">
        <v>34</v>
      </c>
      <c r="E1859" t="s">
        <v>39</v>
      </c>
    </row>
    <row r="1860" spans="1:5" x14ac:dyDescent="0.25">
      <c r="A1860" s="17" t="s">
        <v>387</v>
      </c>
      <c r="B1860" s="18">
        <v>44888</v>
      </c>
      <c r="C1860" s="19" t="s">
        <v>33</v>
      </c>
      <c r="D1860" t="s">
        <v>34</v>
      </c>
      <c r="E1860" t="s">
        <v>39</v>
      </c>
    </row>
    <row r="1861" spans="1:5" x14ac:dyDescent="0.25">
      <c r="A1861" s="17" t="s">
        <v>437</v>
      </c>
      <c r="B1861" s="18">
        <v>44888</v>
      </c>
      <c r="C1861" s="19" t="s">
        <v>33</v>
      </c>
      <c r="D1861" t="s">
        <v>37</v>
      </c>
      <c r="E1861" t="s">
        <v>57</v>
      </c>
    </row>
    <row r="1862" spans="1:5" x14ac:dyDescent="0.25">
      <c r="A1862" s="17" t="s">
        <v>286</v>
      </c>
      <c r="B1862" s="18">
        <v>44888</v>
      </c>
      <c r="C1862" s="19" t="s">
        <v>33</v>
      </c>
      <c r="D1862" t="s">
        <v>34</v>
      </c>
      <c r="E1862" t="s">
        <v>64</v>
      </c>
    </row>
    <row r="1863" spans="1:5" x14ac:dyDescent="0.25">
      <c r="A1863" s="17" t="s">
        <v>310</v>
      </c>
      <c r="B1863" s="18">
        <v>44888</v>
      </c>
      <c r="C1863" s="19" t="s">
        <v>33</v>
      </c>
      <c r="D1863" t="s">
        <v>34</v>
      </c>
      <c r="E1863" t="s">
        <v>57</v>
      </c>
    </row>
    <row r="1864" spans="1:5" x14ac:dyDescent="0.25">
      <c r="A1864" s="17" t="s">
        <v>285</v>
      </c>
      <c r="B1864" s="18">
        <v>44888</v>
      </c>
      <c r="C1864" s="19" t="s">
        <v>33</v>
      </c>
      <c r="D1864" t="s">
        <v>34</v>
      </c>
      <c r="E1864" t="s">
        <v>64</v>
      </c>
    </row>
    <row r="1865" spans="1:5" x14ac:dyDescent="0.25">
      <c r="A1865" s="17" t="s">
        <v>59</v>
      </c>
      <c r="B1865" s="18">
        <v>44888</v>
      </c>
      <c r="C1865" s="19" t="s">
        <v>33</v>
      </c>
      <c r="D1865" t="s">
        <v>37</v>
      </c>
      <c r="E1865" t="s">
        <v>57</v>
      </c>
    </row>
    <row r="1866" spans="1:5" x14ac:dyDescent="0.25">
      <c r="A1866" s="17" t="s">
        <v>165</v>
      </c>
      <c r="B1866" s="18">
        <v>44888</v>
      </c>
      <c r="C1866" s="19" t="s">
        <v>33</v>
      </c>
      <c r="D1866" t="s">
        <v>34</v>
      </c>
      <c r="E1866" t="s">
        <v>39</v>
      </c>
    </row>
    <row r="1867" spans="1:5" x14ac:dyDescent="0.25">
      <c r="A1867" s="17" t="s">
        <v>318</v>
      </c>
      <c r="B1867" s="18">
        <v>44888</v>
      </c>
      <c r="C1867" s="19" t="s">
        <v>33</v>
      </c>
      <c r="D1867" t="s">
        <v>34</v>
      </c>
      <c r="E1867" t="s">
        <v>103</v>
      </c>
    </row>
    <row r="1868" spans="1:5" x14ac:dyDescent="0.25">
      <c r="A1868" s="17" t="s">
        <v>420</v>
      </c>
      <c r="B1868" s="18">
        <v>44888</v>
      </c>
      <c r="C1868" s="19" t="s">
        <v>33</v>
      </c>
      <c r="D1868" t="s">
        <v>49</v>
      </c>
      <c r="E1868" t="s">
        <v>361</v>
      </c>
    </row>
    <row r="1869" spans="1:5" x14ac:dyDescent="0.25">
      <c r="A1869" s="17" t="s">
        <v>225</v>
      </c>
      <c r="B1869" s="18">
        <v>44888</v>
      </c>
      <c r="C1869" s="19" t="s">
        <v>33</v>
      </c>
      <c r="D1869" t="s">
        <v>34</v>
      </c>
      <c r="E1869" t="s">
        <v>35</v>
      </c>
    </row>
    <row r="1870" spans="1:5" x14ac:dyDescent="0.25">
      <c r="A1870" s="17" t="s">
        <v>320</v>
      </c>
      <c r="B1870" s="18">
        <v>44888</v>
      </c>
      <c r="C1870" s="19" t="s">
        <v>33</v>
      </c>
      <c r="D1870" t="s">
        <v>34</v>
      </c>
      <c r="E1870" t="s">
        <v>103</v>
      </c>
    </row>
    <row r="1871" spans="1:5" x14ac:dyDescent="0.25">
      <c r="A1871" s="17" t="s">
        <v>213</v>
      </c>
      <c r="B1871" s="18">
        <v>44888</v>
      </c>
      <c r="C1871" s="19" t="s">
        <v>33</v>
      </c>
      <c r="D1871" t="s">
        <v>37</v>
      </c>
      <c r="E1871" t="s">
        <v>57</v>
      </c>
    </row>
    <row r="1872" spans="1:5" x14ac:dyDescent="0.25">
      <c r="A1872" s="17" t="s">
        <v>221</v>
      </c>
      <c r="B1872" s="18">
        <v>44888</v>
      </c>
      <c r="C1872" s="19" t="s">
        <v>33</v>
      </c>
      <c r="D1872" t="s">
        <v>37</v>
      </c>
      <c r="E1872" t="s">
        <v>57</v>
      </c>
    </row>
    <row r="1873" spans="1:5" x14ac:dyDescent="0.25">
      <c r="A1873" s="17" t="s">
        <v>395</v>
      </c>
      <c r="B1873" s="18">
        <v>44888</v>
      </c>
      <c r="C1873" s="19" t="s">
        <v>33</v>
      </c>
      <c r="D1873" t="s">
        <v>34</v>
      </c>
      <c r="E1873" t="s">
        <v>138</v>
      </c>
    </row>
    <row r="1874" spans="1:5" x14ac:dyDescent="0.25">
      <c r="A1874" s="17" t="s">
        <v>78</v>
      </c>
      <c r="B1874" s="18">
        <v>44888</v>
      </c>
      <c r="C1874" s="19" t="s">
        <v>33</v>
      </c>
      <c r="D1874" t="s">
        <v>67</v>
      </c>
      <c r="E1874" t="s">
        <v>68</v>
      </c>
    </row>
    <row r="1875" spans="1:5" x14ac:dyDescent="0.25">
      <c r="A1875" s="17" t="s">
        <v>142</v>
      </c>
      <c r="B1875" s="18">
        <v>44888</v>
      </c>
      <c r="C1875" s="19" t="s">
        <v>33</v>
      </c>
      <c r="D1875" t="s">
        <v>34</v>
      </c>
      <c r="E1875" t="s">
        <v>35</v>
      </c>
    </row>
    <row r="1876" spans="1:5" x14ac:dyDescent="0.25">
      <c r="A1876" s="17" t="s">
        <v>367</v>
      </c>
      <c r="B1876" s="18">
        <v>44888</v>
      </c>
      <c r="C1876" s="19" t="s">
        <v>33</v>
      </c>
      <c r="D1876" t="s">
        <v>34</v>
      </c>
      <c r="E1876" t="s">
        <v>138</v>
      </c>
    </row>
    <row r="1877" spans="1:5" x14ac:dyDescent="0.25">
      <c r="A1877" s="17" t="s">
        <v>115</v>
      </c>
      <c r="B1877" s="18">
        <v>44888</v>
      </c>
      <c r="C1877" s="19" t="s">
        <v>33</v>
      </c>
      <c r="D1877" t="s">
        <v>34</v>
      </c>
      <c r="E1877" t="s">
        <v>35</v>
      </c>
    </row>
    <row r="1878" spans="1:5" x14ac:dyDescent="0.25">
      <c r="A1878" s="17" t="s">
        <v>375</v>
      </c>
      <c r="B1878" s="18">
        <v>44888</v>
      </c>
      <c r="C1878" s="19" t="s">
        <v>33</v>
      </c>
      <c r="D1878" t="s">
        <v>34</v>
      </c>
      <c r="E1878" t="s">
        <v>35</v>
      </c>
    </row>
    <row r="1879" spans="1:5" x14ac:dyDescent="0.25">
      <c r="A1879" s="17" t="s">
        <v>128</v>
      </c>
      <c r="B1879" s="18">
        <v>44888</v>
      </c>
      <c r="C1879" s="19" t="s">
        <v>33</v>
      </c>
      <c r="D1879" t="s">
        <v>34</v>
      </c>
      <c r="E1879" t="s">
        <v>35</v>
      </c>
    </row>
    <row r="1880" spans="1:5" x14ac:dyDescent="0.25">
      <c r="A1880" s="17" t="s">
        <v>131</v>
      </c>
      <c r="B1880" s="18">
        <v>44888</v>
      </c>
      <c r="C1880" s="19" t="s">
        <v>33</v>
      </c>
      <c r="D1880" t="s">
        <v>34</v>
      </c>
      <c r="E1880" t="s">
        <v>35</v>
      </c>
    </row>
    <row r="1881" spans="1:5" x14ac:dyDescent="0.25">
      <c r="A1881" s="17" t="s">
        <v>293</v>
      </c>
      <c r="B1881" s="18">
        <v>44888</v>
      </c>
      <c r="C1881" s="19" t="s">
        <v>33</v>
      </c>
      <c r="D1881" t="s">
        <v>34</v>
      </c>
      <c r="E1881" t="s">
        <v>70</v>
      </c>
    </row>
    <row r="1882" spans="1:5" x14ac:dyDescent="0.25">
      <c r="A1882" s="17" t="s">
        <v>234</v>
      </c>
      <c r="B1882" s="18">
        <v>44888</v>
      </c>
      <c r="C1882" s="19" t="s">
        <v>33</v>
      </c>
      <c r="D1882" t="s">
        <v>34</v>
      </c>
      <c r="E1882" t="s">
        <v>35</v>
      </c>
    </row>
    <row r="1883" spans="1:5" x14ac:dyDescent="0.25">
      <c r="A1883" s="17" t="s">
        <v>329</v>
      </c>
      <c r="B1883" s="18">
        <v>44888</v>
      </c>
      <c r="C1883" s="19" t="s">
        <v>33</v>
      </c>
      <c r="D1883" t="s">
        <v>34</v>
      </c>
      <c r="E1883" t="s">
        <v>45</v>
      </c>
    </row>
    <row r="1884" spans="1:5" x14ac:dyDescent="0.25">
      <c r="A1884" s="17" t="s">
        <v>181</v>
      </c>
      <c r="B1884" s="18">
        <v>44888</v>
      </c>
      <c r="C1884" s="19" t="s">
        <v>33</v>
      </c>
      <c r="D1884" t="s">
        <v>34</v>
      </c>
      <c r="E1884" t="s">
        <v>35</v>
      </c>
    </row>
    <row r="1885" spans="1:5" x14ac:dyDescent="0.25">
      <c r="A1885" s="17" t="s">
        <v>173</v>
      </c>
      <c r="B1885" s="18">
        <v>44888</v>
      </c>
      <c r="C1885" s="19" t="s">
        <v>33</v>
      </c>
      <c r="D1885" t="s">
        <v>34</v>
      </c>
      <c r="E1885" t="s">
        <v>39</v>
      </c>
    </row>
    <row r="1886" spans="1:5" x14ac:dyDescent="0.25">
      <c r="A1886" s="17" t="s">
        <v>417</v>
      </c>
      <c r="B1886" s="18">
        <v>44888</v>
      </c>
      <c r="C1886" s="19" t="s">
        <v>33</v>
      </c>
      <c r="D1886" t="s">
        <v>34</v>
      </c>
      <c r="E1886" t="s">
        <v>39</v>
      </c>
    </row>
    <row r="1887" spans="1:5" x14ac:dyDescent="0.25">
      <c r="A1887" s="17" t="s">
        <v>353</v>
      </c>
      <c r="B1887" s="18">
        <v>44888</v>
      </c>
      <c r="C1887" s="19" t="s">
        <v>33</v>
      </c>
      <c r="D1887" t="s">
        <v>34</v>
      </c>
      <c r="E1887" t="s">
        <v>35</v>
      </c>
    </row>
    <row r="1888" spans="1:5" x14ac:dyDescent="0.25">
      <c r="A1888" s="17" t="s">
        <v>237</v>
      </c>
      <c r="B1888" s="18">
        <v>44888</v>
      </c>
      <c r="C1888" s="19" t="s">
        <v>33</v>
      </c>
      <c r="D1888" t="s">
        <v>34</v>
      </c>
      <c r="E1888" t="s">
        <v>35</v>
      </c>
    </row>
    <row r="1889" spans="1:6" x14ac:dyDescent="0.25">
      <c r="A1889" s="17" t="s">
        <v>306</v>
      </c>
      <c r="B1889" s="18">
        <v>44888</v>
      </c>
      <c r="C1889" s="19" t="s">
        <v>33</v>
      </c>
      <c r="D1889" t="s">
        <v>34</v>
      </c>
      <c r="E1889" t="s">
        <v>138</v>
      </c>
    </row>
    <row r="1890" spans="1:6" x14ac:dyDescent="0.25">
      <c r="A1890" s="17" t="s">
        <v>302</v>
      </c>
      <c r="B1890" s="18">
        <v>44888</v>
      </c>
      <c r="C1890" s="19" t="s">
        <v>33</v>
      </c>
      <c r="D1890" t="s">
        <v>34</v>
      </c>
      <c r="E1890" t="s">
        <v>138</v>
      </c>
    </row>
    <row r="1891" spans="1:6" x14ac:dyDescent="0.25">
      <c r="A1891" s="17" t="s">
        <v>330</v>
      </c>
      <c r="B1891" s="18">
        <v>44888</v>
      </c>
      <c r="C1891" s="19" t="s">
        <v>33</v>
      </c>
      <c r="D1891" t="s">
        <v>34</v>
      </c>
      <c r="E1891" t="s">
        <v>70</v>
      </c>
    </row>
    <row r="1892" spans="1:6" x14ac:dyDescent="0.25">
      <c r="A1892" s="17" t="s">
        <v>219</v>
      </c>
      <c r="B1892" s="18">
        <v>44888</v>
      </c>
      <c r="C1892" s="19" t="s">
        <v>33</v>
      </c>
      <c r="D1892" t="s">
        <v>34</v>
      </c>
      <c r="E1892" t="s">
        <v>103</v>
      </c>
    </row>
    <row r="1893" spans="1:6" x14ac:dyDescent="0.25">
      <c r="A1893" s="17" t="s">
        <v>351</v>
      </c>
      <c r="B1893" s="18">
        <v>44888</v>
      </c>
      <c r="C1893" s="19" t="s">
        <v>33</v>
      </c>
      <c r="D1893" t="s">
        <v>34</v>
      </c>
      <c r="E1893" t="s">
        <v>47</v>
      </c>
    </row>
    <row r="1894" spans="1:6" x14ac:dyDescent="0.25">
      <c r="A1894" s="17" t="s">
        <v>347</v>
      </c>
      <c r="B1894" s="18">
        <v>44888</v>
      </c>
      <c r="C1894" s="19" t="s">
        <v>33</v>
      </c>
      <c r="D1894" t="s">
        <v>34</v>
      </c>
      <c r="E1894" t="s">
        <v>35</v>
      </c>
    </row>
    <row r="1895" spans="1:6" x14ac:dyDescent="0.25">
      <c r="A1895" s="17" t="s">
        <v>412</v>
      </c>
      <c r="B1895" s="18">
        <v>44889</v>
      </c>
      <c r="C1895" s="19" t="s">
        <v>33</v>
      </c>
      <c r="D1895" t="s">
        <v>37</v>
      </c>
      <c r="E1895" t="s">
        <v>35</v>
      </c>
    </row>
    <row r="1896" spans="1:6" x14ac:dyDescent="0.25">
      <c r="A1896" s="17" t="s">
        <v>36</v>
      </c>
      <c r="B1896" s="18">
        <v>44889</v>
      </c>
      <c r="C1896" s="19" t="s">
        <v>33</v>
      </c>
      <c r="D1896" t="s">
        <v>37</v>
      </c>
      <c r="E1896" t="s">
        <v>35</v>
      </c>
    </row>
    <row r="1897" spans="1:6" x14ac:dyDescent="0.25">
      <c r="A1897" s="17" t="s">
        <v>125</v>
      </c>
      <c r="B1897" s="18">
        <v>44889</v>
      </c>
      <c r="C1897" s="19" t="s">
        <v>33</v>
      </c>
      <c r="D1897" t="s">
        <v>34</v>
      </c>
      <c r="E1897" t="s">
        <v>47</v>
      </c>
    </row>
    <row r="1898" spans="1:6" x14ac:dyDescent="0.25">
      <c r="A1898" s="17" t="s">
        <v>180</v>
      </c>
      <c r="B1898" s="22"/>
      <c r="C1898" s="19" t="s">
        <v>33</v>
      </c>
      <c r="D1898" t="s">
        <v>37</v>
      </c>
      <c r="E1898" t="s">
        <v>35</v>
      </c>
      <c r="F1898" t="s">
        <v>438</v>
      </c>
    </row>
    <row r="1899" spans="1:6" x14ac:dyDescent="0.25">
      <c r="A1899" s="17" t="s">
        <v>42</v>
      </c>
      <c r="B1899" s="18">
        <v>44889</v>
      </c>
      <c r="C1899" s="19" t="s">
        <v>33</v>
      </c>
      <c r="D1899" t="s">
        <v>37</v>
      </c>
      <c r="E1899" t="s">
        <v>35</v>
      </c>
    </row>
    <row r="1900" spans="1:6" x14ac:dyDescent="0.25">
      <c r="A1900" s="17" t="s">
        <v>312</v>
      </c>
      <c r="B1900" s="18">
        <v>44889</v>
      </c>
      <c r="C1900" s="19" t="s">
        <v>33</v>
      </c>
      <c r="D1900" t="s">
        <v>34</v>
      </c>
      <c r="E1900" t="s">
        <v>47</v>
      </c>
    </row>
    <row r="1901" spans="1:6" x14ac:dyDescent="0.25">
      <c r="A1901" s="17" t="s">
        <v>271</v>
      </c>
      <c r="B1901" s="18">
        <v>44889</v>
      </c>
      <c r="C1901" s="19" t="s">
        <v>33</v>
      </c>
      <c r="D1901" t="s">
        <v>34</v>
      </c>
      <c r="E1901" t="s">
        <v>47</v>
      </c>
    </row>
    <row r="1902" spans="1:6" x14ac:dyDescent="0.25">
      <c r="A1902" s="17" t="s">
        <v>335</v>
      </c>
      <c r="B1902" s="18">
        <v>44889</v>
      </c>
      <c r="C1902" s="19" t="s">
        <v>33</v>
      </c>
      <c r="D1902" t="s">
        <v>37</v>
      </c>
      <c r="E1902" t="s">
        <v>64</v>
      </c>
    </row>
    <row r="1903" spans="1:6" x14ac:dyDescent="0.25">
      <c r="A1903" s="17" t="s">
        <v>267</v>
      </c>
      <c r="B1903" s="18">
        <v>44889</v>
      </c>
      <c r="C1903" s="19" t="s">
        <v>33</v>
      </c>
      <c r="D1903" t="s">
        <v>37</v>
      </c>
      <c r="E1903" t="s">
        <v>35</v>
      </c>
    </row>
    <row r="1904" spans="1:6" x14ac:dyDescent="0.25">
      <c r="A1904" s="17" t="s">
        <v>134</v>
      </c>
      <c r="B1904" s="18">
        <v>44889</v>
      </c>
      <c r="C1904" s="19" t="s">
        <v>33</v>
      </c>
      <c r="D1904" t="s">
        <v>34</v>
      </c>
      <c r="E1904" t="s">
        <v>35</v>
      </c>
    </row>
    <row r="1905" spans="1:5" x14ac:dyDescent="0.25">
      <c r="A1905" s="17" t="s">
        <v>434</v>
      </c>
      <c r="B1905" s="18">
        <v>44889</v>
      </c>
      <c r="C1905" s="19" t="s">
        <v>33</v>
      </c>
      <c r="D1905" t="s">
        <v>37</v>
      </c>
      <c r="E1905" t="s">
        <v>35</v>
      </c>
    </row>
    <row r="1906" spans="1:5" x14ac:dyDescent="0.25">
      <c r="A1906" s="17" t="s">
        <v>296</v>
      </c>
      <c r="B1906" s="18">
        <v>44889</v>
      </c>
      <c r="C1906" s="19" t="s">
        <v>33</v>
      </c>
      <c r="D1906" t="s">
        <v>34</v>
      </c>
      <c r="E1906" t="s">
        <v>138</v>
      </c>
    </row>
    <row r="1907" spans="1:5" x14ac:dyDescent="0.25">
      <c r="A1907" s="17" t="s">
        <v>313</v>
      </c>
      <c r="B1907" s="18">
        <v>44889</v>
      </c>
      <c r="C1907" s="19" t="s">
        <v>33</v>
      </c>
      <c r="D1907" t="s">
        <v>34</v>
      </c>
      <c r="E1907" t="s">
        <v>151</v>
      </c>
    </row>
    <row r="1908" spans="1:5" x14ac:dyDescent="0.25">
      <c r="A1908" s="17" t="s">
        <v>332</v>
      </c>
      <c r="B1908" s="18">
        <v>44889</v>
      </c>
      <c r="C1908" s="19" t="s">
        <v>33</v>
      </c>
      <c r="D1908" t="s">
        <v>37</v>
      </c>
      <c r="E1908" t="s">
        <v>35</v>
      </c>
    </row>
    <row r="1909" spans="1:5" x14ac:dyDescent="0.25">
      <c r="A1909" s="17" t="s">
        <v>311</v>
      </c>
      <c r="B1909" s="18">
        <v>44889</v>
      </c>
      <c r="C1909" s="19" t="s">
        <v>33</v>
      </c>
      <c r="D1909" t="s">
        <v>34</v>
      </c>
      <c r="E1909" t="s">
        <v>35</v>
      </c>
    </row>
    <row r="1910" spans="1:5" x14ac:dyDescent="0.25">
      <c r="A1910" s="17" t="s">
        <v>356</v>
      </c>
      <c r="B1910" s="18">
        <v>44889</v>
      </c>
      <c r="C1910" s="19" t="s">
        <v>33</v>
      </c>
      <c r="D1910" t="s">
        <v>34</v>
      </c>
      <c r="E1910" t="s">
        <v>35</v>
      </c>
    </row>
    <row r="1911" spans="1:5" x14ac:dyDescent="0.25">
      <c r="A1911" s="17" t="s">
        <v>276</v>
      </c>
      <c r="B1911" s="18">
        <v>44889</v>
      </c>
      <c r="C1911" s="19" t="s">
        <v>33</v>
      </c>
      <c r="D1911" t="s">
        <v>34</v>
      </c>
      <c r="E1911" t="s">
        <v>35</v>
      </c>
    </row>
    <row r="1912" spans="1:5" x14ac:dyDescent="0.25">
      <c r="A1912" s="17" t="s">
        <v>58</v>
      </c>
      <c r="B1912" s="18">
        <v>44889</v>
      </c>
      <c r="C1912" s="19" t="s">
        <v>33</v>
      </c>
      <c r="D1912" t="s">
        <v>34</v>
      </c>
      <c r="E1912" t="s">
        <v>39</v>
      </c>
    </row>
    <row r="1913" spans="1:5" x14ac:dyDescent="0.25">
      <c r="A1913" s="17" t="s">
        <v>184</v>
      </c>
      <c r="B1913" s="18">
        <v>44889</v>
      </c>
      <c r="C1913" s="19" t="s">
        <v>33</v>
      </c>
      <c r="D1913" t="s">
        <v>34</v>
      </c>
      <c r="E1913" t="s">
        <v>35</v>
      </c>
    </row>
    <row r="1914" spans="1:5" x14ac:dyDescent="0.25">
      <c r="A1914" s="17" t="s">
        <v>340</v>
      </c>
      <c r="B1914" s="18">
        <v>44889</v>
      </c>
      <c r="C1914" s="19" t="s">
        <v>33</v>
      </c>
      <c r="D1914" t="s">
        <v>34</v>
      </c>
      <c r="E1914" t="s">
        <v>35</v>
      </c>
    </row>
    <row r="1915" spans="1:5" x14ac:dyDescent="0.25">
      <c r="A1915" s="17" t="s">
        <v>62</v>
      </c>
      <c r="B1915" s="18">
        <v>44889</v>
      </c>
      <c r="C1915" s="19" t="s">
        <v>33</v>
      </c>
      <c r="D1915" t="s">
        <v>34</v>
      </c>
      <c r="E1915" t="s">
        <v>35</v>
      </c>
    </row>
    <row r="1916" spans="1:5" x14ac:dyDescent="0.25">
      <c r="A1916" s="17" t="s">
        <v>270</v>
      </c>
      <c r="B1916" s="18">
        <v>44889</v>
      </c>
      <c r="C1916" s="19" t="s">
        <v>33</v>
      </c>
      <c r="D1916" t="s">
        <v>34</v>
      </c>
      <c r="E1916" t="s">
        <v>35</v>
      </c>
    </row>
    <row r="1917" spans="1:5" x14ac:dyDescent="0.25">
      <c r="A1917" s="17" t="s">
        <v>378</v>
      </c>
      <c r="B1917" s="18">
        <v>44889</v>
      </c>
      <c r="C1917" s="19" t="s">
        <v>33</v>
      </c>
      <c r="D1917" t="s">
        <v>34</v>
      </c>
      <c r="E1917" t="s">
        <v>35</v>
      </c>
    </row>
    <row r="1918" spans="1:5" x14ac:dyDescent="0.25">
      <c r="A1918" s="17" t="s">
        <v>333</v>
      </c>
      <c r="B1918" s="18">
        <v>44889</v>
      </c>
      <c r="C1918" s="19" t="s">
        <v>33</v>
      </c>
      <c r="D1918" t="s">
        <v>37</v>
      </c>
      <c r="E1918" t="s">
        <v>64</v>
      </c>
    </row>
    <row r="1919" spans="1:5" x14ac:dyDescent="0.25">
      <c r="A1919" s="17" t="s">
        <v>431</v>
      </c>
      <c r="B1919" s="18">
        <v>44889</v>
      </c>
      <c r="C1919" s="19" t="s">
        <v>33</v>
      </c>
      <c r="D1919" t="s">
        <v>49</v>
      </c>
      <c r="E1919" t="s">
        <v>361</v>
      </c>
    </row>
    <row r="1920" spans="1:5" x14ac:dyDescent="0.25">
      <c r="A1920" s="17" t="s">
        <v>336</v>
      </c>
      <c r="B1920" s="18">
        <v>44889</v>
      </c>
      <c r="C1920" s="19" t="s">
        <v>33</v>
      </c>
      <c r="D1920" t="s">
        <v>37</v>
      </c>
      <c r="E1920" t="s">
        <v>106</v>
      </c>
    </row>
    <row r="1921" spans="1:5" x14ac:dyDescent="0.25">
      <c r="A1921" s="17" t="s">
        <v>423</v>
      </c>
      <c r="B1921" s="18">
        <v>44889</v>
      </c>
      <c r="C1921" s="19" t="s">
        <v>33</v>
      </c>
      <c r="D1921" t="s">
        <v>37</v>
      </c>
      <c r="E1921" t="s">
        <v>35</v>
      </c>
    </row>
    <row r="1922" spans="1:5" x14ac:dyDescent="0.25">
      <c r="A1922" s="17" t="s">
        <v>388</v>
      </c>
      <c r="B1922" s="18">
        <v>44889</v>
      </c>
      <c r="C1922" s="19" t="s">
        <v>33</v>
      </c>
      <c r="D1922" t="s">
        <v>34</v>
      </c>
      <c r="E1922" t="s">
        <v>35</v>
      </c>
    </row>
    <row r="1923" spans="1:5" x14ac:dyDescent="0.25">
      <c r="A1923" s="17" t="s">
        <v>278</v>
      </c>
      <c r="B1923" s="18">
        <v>44889</v>
      </c>
      <c r="C1923" s="19" t="s">
        <v>33</v>
      </c>
      <c r="D1923" t="s">
        <v>34</v>
      </c>
      <c r="E1923" t="s">
        <v>35</v>
      </c>
    </row>
    <row r="1924" spans="1:5" x14ac:dyDescent="0.25">
      <c r="A1924" s="17" t="s">
        <v>118</v>
      </c>
      <c r="B1924" s="18">
        <v>44889</v>
      </c>
      <c r="C1924" s="19" t="s">
        <v>33</v>
      </c>
      <c r="D1924" t="s">
        <v>34</v>
      </c>
      <c r="E1924" t="s">
        <v>35</v>
      </c>
    </row>
    <row r="1925" spans="1:5" x14ac:dyDescent="0.25">
      <c r="A1925" s="17" t="s">
        <v>258</v>
      </c>
      <c r="B1925" s="18">
        <v>44889</v>
      </c>
      <c r="C1925" s="19" t="s">
        <v>33</v>
      </c>
      <c r="D1925" t="s">
        <v>34</v>
      </c>
      <c r="E1925" t="s">
        <v>35</v>
      </c>
    </row>
    <row r="1926" spans="1:5" x14ac:dyDescent="0.25">
      <c r="A1926" s="17" t="s">
        <v>393</v>
      </c>
      <c r="B1926" s="18">
        <v>44889</v>
      </c>
      <c r="C1926" s="19" t="s">
        <v>33</v>
      </c>
      <c r="D1926" t="s">
        <v>37</v>
      </c>
      <c r="E1926" t="s">
        <v>57</v>
      </c>
    </row>
    <row r="1927" spans="1:5" x14ac:dyDescent="0.25">
      <c r="A1927" s="17" t="s">
        <v>187</v>
      </c>
      <c r="B1927" s="18">
        <v>44889</v>
      </c>
      <c r="C1927" s="19" t="s">
        <v>33</v>
      </c>
      <c r="D1927" t="s">
        <v>34</v>
      </c>
      <c r="E1927" t="s">
        <v>35</v>
      </c>
    </row>
    <row r="1928" spans="1:5" x14ac:dyDescent="0.25">
      <c r="A1928" s="17" t="s">
        <v>245</v>
      </c>
      <c r="B1928" s="18">
        <v>44889</v>
      </c>
      <c r="C1928" s="19" t="s">
        <v>33</v>
      </c>
      <c r="D1928" t="s">
        <v>34</v>
      </c>
      <c r="E1928" t="s">
        <v>35</v>
      </c>
    </row>
    <row r="1929" spans="1:5" x14ac:dyDescent="0.25">
      <c r="A1929" s="17" t="s">
        <v>137</v>
      </c>
      <c r="B1929" s="18">
        <v>44889</v>
      </c>
      <c r="C1929" s="19" t="s">
        <v>33</v>
      </c>
      <c r="D1929" t="s">
        <v>34</v>
      </c>
      <c r="E1929" t="s">
        <v>138</v>
      </c>
    </row>
    <row r="1930" spans="1:5" x14ac:dyDescent="0.25">
      <c r="A1930" s="17" t="s">
        <v>210</v>
      </c>
      <c r="B1930" s="18">
        <v>44889</v>
      </c>
      <c r="C1930" s="19" t="s">
        <v>33</v>
      </c>
      <c r="D1930" t="s">
        <v>37</v>
      </c>
      <c r="E1930" t="s">
        <v>70</v>
      </c>
    </row>
    <row r="1931" spans="1:5" x14ac:dyDescent="0.25">
      <c r="A1931" s="17" t="s">
        <v>79</v>
      </c>
      <c r="B1931" s="18">
        <v>44889</v>
      </c>
      <c r="C1931" s="19" t="s">
        <v>33</v>
      </c>
      <c r="D1931" t="s">
        <v>67</v>
      </c>
      <c r="E1931" t="s">
        <v>68</v>
      </c>
    </row>
    <row r="1932" spans="1:5" x14ac:dyDescent="0.25">
      <c r="A1932" s="17" t="s">
        <v>135</v>
      </c>
      <c r="B1932" s="18">
        <v>44889</v>
      </c>
      <c r="C1932" s="19" t="s">
        <v>33</v>
      </c>
      <c r="D1932" t="s">
        <v>34</v>
      </c>
      <c r="E1932" t="s">
        <v>35</v>
      </c>
    </row>
    <row r="1933" spans="1:5" x14ac:dyDescent="0.25">
      <c r="A1933" s="17" t="s">
        <v>80</v>
      </c>
      <c r="B1933" s="18">
        <v>44889</v>
      </c>
      <c r="C1933" s="19" t="s">
        <v>33</v>
      </c>
      <c r="D1933" t="s">
        <v>67</v>
      </c>
      <c r="E1933" t="s">
        <v>68</v>
      </c>
    </row>
    <row r="1934" spans="1:5" x14ac:dyDescent="0.25">
      <c r="A1934" s="17" t="s">
        <v>139</v>
      </c>
      <c r="B1934" s="18">
        <v>44889</v>
      </c>
      <c r="C1934" s="19" t="s">
        <v>33</v>
      </c>
      <c r="D1934" t="s">
        <v>67</v>
      </c>
      <c r="E1934" t="s">
        <v>68</v>
      </c>
    </row>
    <row r="1935" spans="1:5" x14ac:dyDescent="0.25">
      <c r="A1935" s="17" t="s">
        <v>242</v>
      </c>
      <c r="B1935" s="18">
        <v>44889</v>
      </c>
      <c r="C1935" s="19" t="s">
        <v>33</v>
      </c>
      <c r="D1935" t="s">
        <v>37</v>
      </c>
      <c r="E1935" t="s">
        <v>64</v>
      </c>
    </row>
    <row r="1936" spans="1:5" x14ac:dyDescent="0.25">
      <c r="A1936" s="17" t="s">
        <v>111</v>
      </c>
      <c r="B1936" s="18">
        <v>44889</v>
      </c>
      <c r="C1936" s="19" t="s">
        <v>33</v>
      </c>
      <c r="D1936" t="s">
        <v>67</v>
      </c>
      <c r="E1936" t="s">
        <v>68</v>
      </c>
    </row>
    <row r="1937" spans="1:6" x14ac:dyDescent="0.25">
      <c r="A1937" s="17" t="s">
        <v>283</v>
      </c>
      <c r="B1937" s="18">
        <v>44889</v>
      </c>
      <c r="C1937" s="19" t="s">
        <v>33</v>
      </c>
      <c r="D1937" t="s">
        <v>67</v>
      </c>
      <c r="E1937" t="s">
        <v>68</v>
      </c>
    </row>
    <row r="1938" spans="1:6" x14ac:dyDescent="0.25">
      <c r="A1938" s="17" t="s">
        <v>48</v>
      </c>
      <c r="B1938" s="18">
        <v>44889</v>
      </c>
      <c r="C1938" s="19" t="s">
        <v>33</v>
      </c>
      <c r="D1938" t="s">
        <v>49</v>
      </c>
      <c r="E1938" t="s">
        <v>50</v>
      </c>
    </row>
    <row r="1939" spans="1:6" x14ac:dyDescent="0.25">
      <c r="A1939" s="17" t="s">
        <v>209</v>
      </c>
      <c r="B1939" s="22"/>
      <c r="C1939" s="19" t="s">
        <v>33</v>
      </c>
      <c r="D1939" t="s">
        <v>34</v>
      </c>
      <c r="E1939" t="s">
        <v>39</v>
      </c>
      <c r="F1939" t="s">
        <v>439</v>
      </c>
    </row>
    <row r="1940" spans="1:6" x14ac:dyDescent="0.25">
      <c r="A1940" s="17" t="s">
        <v>385</v>
      </c>
      <c r="B1940" s="18">
        <v>44889</v>
      </c>
      <c r="C1940" s="19" t="s">
        <v>33</v>
      </c>
      <c r="D1940" t="s">
        <v>37</v>
      </c>
      <c r="E1940" t="s">
        <v>189</v>
      </c>
    </row>
    <row r="1941" spans="1:6" x14ac:dyDescent="0.25">
      <c r="A1941" s="17" t="s">
        <v>405</v>
      </c>
      <c r="B1941" s="18">
        <v>44889</v>
      </c>
      <c r="C1941" s="19" t="s">
        <v>33</v>
      </c>
      <c r="D1941" t="s">
        <v>34</v>
      </c>
      <c r="E1941" t="s">
        <v>35</v>
      </c>
    </row>
    <row r="1942" spans="1:6" x14ac:dyDescent="0.25">
      <c r="A1942" s="17" t="s">
        <v>338</v>
      </c>
      <c r="B1942" s="18">
        <v>44889</v>
      </c>
      <c r="C1942" s="19" t="s">
        <v>33</v>
      </c>
      <c r="D1942" t="s">
        <v>34</v>
      </c>
      <c r="E1942" t="s">
        <v>35</v>
      </c>
    </row>
    <row r="1943" spans="1:6" x14ac:dyDescent="0.25">
      <c r="A1943" s="17" t="s">
        <v>99</v>
      </c>
      <c r="B1943" s="18">
        <v>44889</v>
      </c>
      <c r="C1943" s="19" t="s">
        <v>33</v>
      </c>
      <c r="D1943" t="s">
        <v>49</v>
      </c>
      <c r="E1943" t="s">
        <v>100</v>
      </c>
    </row>
    <row r="1944" spans="1:6" x14ac:dyDescent="0.25">
      <c r="A1944" s="17" t="s">
        <v>195</v>
      </c>
      <c r="B1944" s="18">
        <v>44889</v>
      </c>
      <c r="C1944" s="19" t="s">
        <v>33</v>
      </c>
      <c r="D1944" t="s">
        <v>67</v>
      </c>
      <c r="E1944" t="s">
        <v>68</v>
      </c>
    </row>
    <row r="1945" spans="1:6" x14ac:dyDescent="0.25">
      <c r="A1945" s="17" t="s">
        <v>425</v>
      </c>
      <c r="B1945" s="18">
        <v>44889</v>
      </c>
      <c r="C1945" s="19" t="s">
        <v>33</v>
      </c>
      <c r="D1945" t="s">
        <v>34</v>
      </c>
      <c r="E1945" t="s">
        <v>47</v>
      </c>
    </row>
    <row r="1946" spans="1:6" x14ac:dyDescent="0.25">
      <c r="A1946" s="17" t="s">
        <v>315</v>
      </c>
      <c r="B1946" s="18">
        <v>44889</v>
      </c>
      <c r="C1946" s="19" t="s">
        <v>33</v>
      </c>
      <c r="D1946" t="s">
        <v>67</v>
      </c>
      <c r="E1946" t="s">
        <v>68</v>
      </c>
    </row>
    <row r="1947" spans="1:6" x14ac:dyDescent="0.25">
      <c r="A1947" s="17" t="s">
        <v>341</v>
      </c>
      <c r="B1947" s="18">
        <v>44889</v>
      </c>
      <c r="C1947" s="19" t="s">
        <v>33</v>
      </c>
      <c r="D1947" t="s">
        <v>34</v>
      </c>
      <c r="E1947" t="s">
        <v>151</v>
      </c>
    </row>
    <row r="1948" spans="1:6" x14ac:dyDescent="0.25">
      <c r="A1948" s="17" t="s">
        <v>343</v>
      </c>
      <c r="B1948" s="18">
        <v>44889</v>
      </c>
      <c r="C1948" s="19" t="s">
        <v>33</v>
      </c>
      <c r="D1948" t="s">
        <v>34</v>
      </c>
      <c r="E1948" t="s">
        <v>70</v>
      </c>
    </row>
    <row r="1949" spans="1:6" x14ac:dyDescent="0.25">
      <c r="A1949" s="17" t="s">
        <v>101</v>
      </c>
      <c r="B1949" s="18">
        <v>44889</v>
      </c>
      <c r="C1949" s="19" t="s">
        <v>33</v>
      </c>
      <c r="D1949" t="s">
        <v>34</v>
      </c>
      <c r="E1949" t="s">
        <v>35</v>
      </c>
    </row>
    <row r="1950" spans="1:6" x14ac:dyDescent="0.25">
      <c r="A1950" s="17" t="s">
        <v>285</v>
      </c>
      <c r="B1950" s="18">
        <v>44889</v>
      </c>
      <c r="C1950" s="19" t="s">
        <v>33</v>
      </c>
      <c r="D1950" t="s">
        <v>34</v>
      </c>
      <c r="E1950" t="s">
        <v>64</v>
      </c>
    </row>
    <row r="1951" spans="1:6" x14ac:dyDescent="0.25">
      <c r="A1951" s="17" t="s">
        <v>131</v>
      </c>
      <c r="B1951" s="18">
        <v>44889</v>
      </c>
      <c r="C1951" s="19" t="s">
        <v>33</v>
      </c>
      <c r="D1951" t="s">
        <v>34</v>
      </c>
      <c r="E1951" t="s">
        <v>35</v>
      </c>
    </row>
    <row r="1952" spans="1:6" x14ac:dyDescent="0.25">
      <c r="A1952" s="17" t="s">
        <v>75</v>
      </c>
      <c r="B1952" s="18">
        <v>44889</v>
      </c>
      <c r="C1952" s="19" t="s">
        <v>33</v>
      </c>
      <c r="D1952" t="s">
        <v>67</v>
      </c>
      <c r="E1952" t="s">
        <v>68</v>
      </c>
    </row>
    <row r="1953" spans="1:5" x14ac:dyDescent="0.25">
      <c r="A1953" s="17" t="s">
        <v>342</v>
      </c>
      <c r="B1953" s="18">
        <v>44889</v>
      </c>
      <c r="C1953" s="19" t="s">
        <v>33</v>
      </c>
      <c r="D1953" t="s">
        <v>34</v>
      </c>
      <c r="E1953" t="s">
        <v>70</v>
      </c>
    </row>
    <row r="1954" spans="1:5" x14ac:dyDescent="0.25">
      <c r="A1954" s="17" t="s">
        <v>116</v>
      </c>
      <c r="B1954" s="18">
        <v>44889</v>
      </c>
      <c r="C1954" s="19" t="s">
        <v>33</v>
      </c>
      <c r="D1954" t="s">
        <v>34</v>
      </c>
      <c r="E1954" t="s">
        <v>39</v>
      </c>
    </row>
    <row r="1955" spans="1:5" x14ac:dyDescent="0.25">
      <c r="A1955" s="17" t="s">
        <v>320</v>
      </c>
      <c r="B1955" s="18">
        <v>44889</v>
      </c>
      <c r="C1955" s="19" t="s">
        <v>33</v>
      </c>
      <c r="D1955" t="s">
        <v>34</v>
      </c>
      <c r="E1955" t="s">
        <v>103</v>
      </c>
    </row>
    <row r="1956" spans="1:5" x14ac:dyDescent="0.25">
      <c r="A1956" s="17" t="s">
        <v>309</v>
      </c>
      <c r="B1956" s="18">
        <v>44889</v>
      </c>
      <c r="C1956" s="19" t="s">
        <v>33</v>
      </c>
      <c r="D1956" t="s">
        <v>34</v>
      </c>
      <c r="E1956" t="s">
        <v>35</v>
      </c>
    </row>
    <row r="1957" spans="1:5" x14ac:dyDescent="0.25">
      <c r="A1957" s="17" t="s">
        <v>253</v>
      </c>
      <c r="B1957" s="18">
        <v>44889</v>
      </c>
      <c r="C1957" s="19" t="s">
        <v>33</v>
      </c>
      <c r="D1957" t="s">
        <v>34</v>
      </c>
      <c r="E1957" t="s">
        <v>57</v>
      </c>
    </row>
    <row r="1958" spans="1:5" x14ac:dyDescent="0.25">
      <c r="A1958" s="17" t="s">
        <v>325</v>
      </c>
      <c r="B1958" s="18">
        <v>44889</v>
      </c>
      <c r="C1958" s="19" t="s">
        <v>33</v>
      </c>
      <c r="D1958" t="s">
        <v>34</v>
      </c>
      <c r="E1958" t="s">
        <v>35</v>
      </c>
    </row>
    <row r="1959" spans="1:5" x14ac:dyDescent="0.25">
      <c r="A1959" s="17" t="s">
        <v>435</v>
      </c>
      <c r="B1959" s="18">
        <v>44889</v>
      </c>
      <c r="C1959" s="19" t="s">
        <v>33</v>
      </c>
      <c r="D1959" t="s">
        <v>34</v>
      </c>
      <c r="E1959" t="s">
        <v>35</v>
      </c>
    </row>
    <row r="1960" spans="1:5" x14ac:dyDescent="0.25">
      <c r="A1960" s="17" t="s">
        <v>238</v>
      </c>
      <c r="B1960" s="18">
        <v>44889</v>
      </c>
      <c r="C1960" s="19" t="s">
        <v>33</v>
      </c>
      <c r="D1960" t="s">
        <v>34</v>
      </c>
      <c r="E1960" t="s">
        <v>35</v>
      </c>
    </row>
    <row r="1961" spans="1:5" x14ac:dyDescent="0.25">
      <c r="A1961" s="17" t="s">
        <v>127</v>
      </c>
      <c r="B1961" s="18">
        <v>44889</v>
      </c>
      <c r="C1961" s="19" t="s">
        <v>33</v>
      </c>
      <c r="D1961" t="s">
        <v>34</v>
      </c>
      <c r="E1961" t="s">
        <v>35</v>
      </c>
    </row>
    <row r="1962" spans="1:5" x14ac:dyDescent="0.25">
      <c r="A1962" s="17" t="s">
        <v>166</v>
      </c>
      <c r="B1962" s="18">
        <v>44889</v>
      </c>
      <c r="C1962" s="19" t="s">
        <v>33</v>
      </c>
      <c r="D1962" t="s">
        <v>34</v>
      </c>
      <c r="E1962" t="s">
        <v>57</v>
      </c>
    </row>
    <row r="1963" spans="1:5" x14ac:dyDescent="0.25">
      <c r="A1963" s="17" t="s">
        <v>432</v>
      </c>
      <c r="B1963" s="18">
        <v>44889</v>
      </c>
      <c r="C1963" s="19" t="s">
        <v>33</v>
      </c>
      <c r="D1963" t="s">
        <v>34</v>
      </c>
      <c r="E1963" t="s">
        <v>39</v>
      </c>
    </row>
    <row r="1964" spans="1:5" x14ac:dyDescent="0.25">
      <c r="A1964" s="17" t="s">
        <v>255</v>
      </c>
      <c r="B1964" s="18">
        <v>44889</v>
      </c>
      <c r="C1964" s="19" t="s">
        <v>33</v>
      </c>
      <c r="D1964" t="s">
        <v>34</v>
      </c>
      <c r="E1964" t="s">
        <v>57</v>
      </c>
    </row>
    <row r="1965" spans="1:5" x14ac:dyDescent="0.25">
      <c r="A1965" s="17" t="s">
        <v>110</v>
      </c>
      <c r="B1965" s="18">
        <v>44889</v>
      </c>
      <c r="C1965" s="19" t="s">
        <v>33</v>
      </c>
      <c r="D1965" t="s">
        <v>34</v>
      </c>
      <c r="E1965" t="s">
        <v>35</v>
      </c>
    </row>
    <row r="1966" spans="1:5" x14ac:dyDescent="0.25">
      <c r="A1966" s="17" t="s">
        <v>365</v>
      </c>
      <c r="B1966" s="18">
        <v>44889</v>
      </c>
      <c r="C1966" s="19" t="s">
        <v>33</v>
      </c>
      <c r="D1966" t="s">
        <v>67</v>
      </c>
      <c r="E1966" t="s">
        <v>68</v>
      </c>
    </row>
    <row r="1967" spans="1:5" x14ac:dyDescent="0.25">
      <c r="A1967" s="17" t="s">
        <v>72</v>
      </c>
      <c r="B1967" s="18">
        <v>44889</v>
      </c>
      <c r="C1967" s="19" t="s">
        <v>33</v>
      </c>
      <c r="D1967" t="s">
        <v>34</v>
      </c>
      <c r="E1967" t="s">
        <v>45</v>
      </c>
    </row>
    <row r="1968" spans="1:5" x14ac:dyDescent="0.25">
      <c r="A1968" s="17" t="s">
        <v>77</v>
      </c>
      <c r="B1968" s="18">
        <v>44889</v>
      </c>
      <c r="C1968" s="19" t="s">
        <v>33</v>
      </c>
      <c r="D1968" t="s">
        <v>67</v>
      </c>
      <c r="E1968" t="s">
        <v>68</v>
      </c>
    </row>
    <row r="1969" spans="1:5" x14ac:dyDescent="0.25">
      <c r="A1969" s="17" t="s">
        <v>141</v>
      </c>
      <c r="B1969" s="18">
        <v>44889</v>
      </c>
      <c r="C1969" s="19" t="s">
        <v>33</v>
      </c>
      <c r="D1969" t="s">
        <v>34</v>
      </c>
      <c r="E1969" t="s">
        <v>35</v>
      </c>
    </row>
    <row r="1970" spans="1:5" x14ac:dyDescent="0.25">
      <c r="A1970" s="17" t="s">
        <v>369</v>
      </c>
      <c r="B1970" s="18">
        <v>44889</v>
      </c>
      <c r="C1970" s="19" t="s">
        <v>33</v>
      </c>
      <c r="D1970" t="s">
        <v>67</v>
      </c>
      <c r="E1970" t="s">
        <v>68</v>
      </c>
    </row>
    <row r="1971" spans="1:5" x14ac:dyDescent="0.25">
      <c r="A1971" s="17" t="s">
        <v>347</v>
      </c>
      <c r="B1971" s="18">
        <v>44889</v>
      </c>
      <c r="C1971" s="19" t="s">
        <v>33</v>
      </c>
      <c r="D1971" t="s">
        <v>34</v>
      </c>
      <c r="E1971" t="s">
        <v>35</v>
      </c>
    </row>
    <row r="1972" spans="1:5" x14ac:dyDescent="0.25">
      <c r="A1972" s="17" t="s">
        <v>152</v>
      </c>
      <c r="B1972" s="18">
        <v>44889</v>
      </c>
      <c r="C1972" s="19" t="s">
        <v>33</v>
      </c>
      <c r="D1972" t="s">
        <v>34</v>
      </c>
      <c r="E1972" t="s">
        <v>70</v>
      </c>
    </row>
    <row r="1973" spans="1:5" x14ac:dyDescent="0.25">
      <c r="A1973" s="17" t="s">
        <v>160</v>
      </c>
      <c r="B1973" s="18">
        <v>44889</v>
      </c>
      <c r="C1973" s="19" t="s">
        <v>33</v>
      </c>
      <c r="D1973" t="s">
        <v>49</v>
      </c>
      <c r="E1973" t="s">
        <v>361</v>
      </c>
    </row>
    <row r="1974" spans="1:5" x14ac:dyDescent="0.25">
      <c r="A1974" s="17" t="s">
        <v>181</v>
      </c>
      <c r="B1974" s="18">
        <v>44889</v>
      </c>
      <c r="C1974" s="19" t="s">
        <v>33</v>
      </c>
      <c r="D1974" t="s">
        <v>34</v>
      </c>
      <c r="E1974" t="s">
        <v>35</v>
      </c>
    </row>
    <row r="1975" spans="1:5" x14ac:dyDescent="0.25">
      <c r="A1975" s="17" t="s">
        <v>92</v>
      </c>
      <c r="B1975" s="18">
        <v>44889</v>
      </c>
      <c r="C1975" s="19" t="s">
        <v>33</v>
      </c>
      <c r="D1975" t="s">
        <v>34</v>
      </c>
      <c r="E1975" t="s">
        <v>39</v>
      </c>
    </row>
    <row r="1976" spans="1:5" x14ac:dyDescent="0.25">
      <c r="A1976" s="17" t="s">
        <v>398</v>
      </c>
      <c r="B1976" s="18">
        <v>44889</v>
      </c>
      <c r="C1976" s="19" t="s">
        <v>33</v>
      </c>
      <c r="D1976" t="s">
        <v>34</v>
      </c>
      <c r="E1976" t="s">
        <v>35</v>
      </c>
    </row>
    <row r="1977" spans="1:5" x14ac:dyDescent="0.25">
      <c r="A1977" s="17" t="s">
        <v>421</v>
      </c>
      <c r="B1977" s="18">
        <v>44889</v>
      </c>
      <c r="C1977" s="19" t="s">
        <v>33</v>
      </c>
      <c r="D1977" t="s">
        <v>34</v>
      </c>
      <c r="E1977" t="s">
        <v>35</v>
      </c>
    </row>
    <row r="1978" spans="1:5" x14ac:dyDescent="0.25">
      <c r="A1978" s="17" t="s">
        <v>321</v>
      </c>
      <c r="B1978" s="18">
        <v>44889</v>
      </c>
      <c r="C1978" s="19" t="s">
        <v>33</v>
      </c>
      <c r="D1978" t="s">
        <v>34</v>
      </c>
      <c r="E1978" t="s">
        <v>151</v>
      </c>
    </row>
    <row r="1979" spans="1:5" x14ac:dyDescent="0.25">
      <c r="A1979" s="17" t="s">
        <v>165</v>
      </c>
      <c r="B1979" s="18">
        <v>44889</v>
      </c>
      <c r="C1979" s="19" t="s">
        <v>33</v>
      </c>
      <c r="D1979" t="s">
        <v>34</v>
      </c>
      <c r="E1979" t="s">
        <v>39</v>
      </c>
    </row>
    <row r="1980" spans="1:5" x14ac:dyDescent="0.25">
      <c r="A1980" s="17" t="s">
        <v>126</v>
      </c>
      <c r="B1980" s="18">
        <v>44889</v>
      </c>
      <c r="C1980" s="19" t="s">
        <v>33</v>
      </c>
      <c r="D1980" t="s">
        <v>67</v>
      </c>
      <c r="E1980" t="s">
        <v>68</v>
      </c>
    </row>
    <row r="1981" spans="1:5" x14ac:dyDescent="0.25">
      <c r="A1981" s="17" t="s">
        <v>291</v>
      </c>
      <c r="B1981" s="18">
        <v>44889</v>
      </c>
      <c r="C1981" s="19" t="s">
        <v>33</v>
      </c>
      <c r="D1981" t="s">
        <v>34</v>
      </c>
      <c r="E1981" t="s">
        <v>57</v>
      </c>
    </row>
    <row r="1982" spans="1:5" x14ac:dyDescent="0.25">
      <c r="A1982" s="17" t="s">
        <v>384</v>
      </c>
      <c r="B1982" s="18">
        <v>44889</v>
      </c>
      <c r="C1982" s="19" t="s">
        <v>33</v>
      </c>
      <c r="D1982" t="s">
        <v>34</v>
      </c>
      <c r="E1982" t="s">
        <v>35</v>
      </c>
    </row>
    <row r="1983" spans="1:5" x14ac:dyDescent="0.25">
      <c r="A1983" s="17" t="s">
        <v>159</v>
      </c>
      <c r="B1983" s="18">
        <v>44889</v>
      </c>
      <c r="C1983" s="19" t="s">
        <v>33</v>
      </c>
      <c r="D1983" t="s">
        <v>49</v>
      </c>
      <c r="E1983" t="s">
        <v>361</v>
      </c>
    </row>
    <row r="1984" spans="1:5" x14ac:dyDescent="0.25">
      <c r="A1984" s="17" t="s">
        <v>149</v>
      </c>
      <c r="B1984" s="18">
        <v>44889</v>
      </c>
      <c r="C1984" s="19" t="s">
        <v>33</v>
      </c>
      <c r="D1984" t="s">
        <v>67</v>
      </c>
      <c r="E1984" t="s">
        <v>68</v>
      </c>
    </row>
    <row r="1985" spans="1:5" x14ac:dyDescent="0.25">
      <c r="A1985" s="17" t="s">
        <v>298</v>
      </c>
      <c r="B1985" s="18">
        <v>44889</v>
      </c>
      <c r="C1985" s="19" t="s">
        <v>33</v>
      </c>
      <c r="D1985" t="s">
        <v>34</v>
      </c>
      <c r="E1985" t="s">
        <v>47</v>
      </c>
    </row>
    <row r="1986" spans="1:5" x14ac:dyDescent="0.25">
      <c r="A1986" s="17" t="s">
        <v>440</v>
      </c>
      <c r="B1986" s="18">
        <v>44889</v>
      </c>
      <c r="C1986" s="19" t="s">
        <v>33</v>
      </c>
      <c r="D1986" t="s">
        <v>34</v>
      </c>
      <c r="E1986" t="s">
        <v>441</v>
      </c>
    </row>
    <row r="1987" spans="1:5" x14ac:dyDescent="0.25">
      <c r="A1987" s="17" t="s">
        <v>96</v>
      </c>
      <c r="B1987" s="18">
        <v>44889</v>
      </c>
      <c r="C1987" s="19" t="s">
        <v>33</v>
      </c>
      <c r="D1987" t="s">
        <v>34</v>
      </c>
      <c r="E1987" t="s">
        <v>35</v>
      </c>
    </row>
    <row r="1988" spans="1:5" x14ac:dyDescent="0.25">
      <c r="A1988" s="17" t="s">
        <v>115</v>
      </c>
      <c r="B1988" s="18">
        <v>44889</v>
      </c>
      <c r="C1988" s="19" t="s">
        <v>33</v>
      </c>
      <c r="D1988" t="s">
        <v>34</v>
      </c>
      <c r="E1988" t="s">
        <v>35</v>
      </c>
    </row>
    <row r="1989" spans="1:5" x14ac:dyDescent="0.25">
      <c r="A1989" s="17" t="s">
        <v>290</v>
      </c>
      <c r="B1989" s="18">
        <v>44889</v>
      </c>
      <c r="C1989" s="19" t="s">
        <v>33</v>
      </c>
      <c r="D1989" t="s">
        <v>34</v>
      </c>
      <c r="E1989" t="s">
        <v>47</v>
      </c>
    </row>
    <row r="1990" spans="1:5" x14ac:dyDescent="0.25">
      <c r="A1990" s="17" t="s">
        <v>145</v>
      </c>
      <c r="B1990" s="18">
        <v>44889</v>
      </c>
      <c r="C1990" s="19" t="s">
        <v>33</v>
      </c>
      <c r="D1990" t="s">
        <v>34</v>
      </c>
      <c r="E1990" t="s">
        <v>35</v>
      </c>
    </row>
    <row r="1991" spans="1:5" x14ac:dyDescent="0.25">
      <c r="A1991" s="17" t="s">
        <v>382</v>
      </c>
      <c r="B1991" s="18">
        <v>44889</v>
      </c>
      <c r="C1991" s="19" t="s">
        <v>33</v>
      </c>
      <c r="D1991" t="s">
        <v>34</v>
      </c>
      <c r="E1991" t="s">
        <v>47</v>
      </c>
    </row>
    <row r="1992" spans="1:5" x14ac:dyDescent="0.25">
      <c r="A1992" s="17" t="s">
        <v>399</v>
      </c>
      <c r="B1992" s="18">
        <v>44889</v>
      </c>
      <c r="C1992" s="19" t="s">
        <v>33</v>
      </c>
      <c r="D1992" t="s">
        <v>34</v>
      </c>
      <c r="E1992" t="s">
        <v>47</v>
      </c>
    </row>
    <row r="1993" spans="1:5" x14ac:dyDescent="0.25">
      <c r="A1993" s="17" t="s">
        <v>69</v>
      </c>
      <c r="B1993" s="18">
        <v>44889</v>
      </c>
      <c r="C1993" s="19" t="s">
        <v>33</v>
      </c>
      <c r="D1993" t="s">
        <v>34</v>
      </c>
      <c r="E1993" t="s">
        <v>70</v>
      </c>
    </row>
    <row r="1994" spans="1:5" x14ac:dyDescent="0.25">
      <c r="A1994" s="17" t="s">
        <v>128</v>
      </c>
      <c r="B1994" s="18">
        <v>44889</v>
      </c>
      <c r="C1994" s="19" t="s">
        <v>33</v>
      </c>
      <c r="D1994" t="s">
        <v>34</v>
      </c>
      <c r="E1994" t="s">
        <v>35</v>
      </c>
    </row>
    <row r="1995" spans="1:5" x14ac:dyDescent="0.25">
      <c r="A1995" s="17" t="s">
        <v>174</v>
      </c>
      <c r="B1995" s="18">
        <v>44889</v>
      </c>
      <c r="C1995" s="19" t="s">
        <v>33</v>
      </c>
      <c r="D1995" t="s">
        <v>34</v>
      </c>
      <c r="E1995" t="s">
        <v>70</v>
      </c>
    </row>
    <row r="1996" spans="1:5" x14ac:dyDescent="0.25">
      <c r="A1996" s="17" t="s">
        <v>146</v>
      </c>
      <c r="B1996" s="18">
        <v>44889</v>
      </c>
      <c r="C1996" s="19" t="s">
        <v>33</v>
      </c>
      <c r="D1996" t="s">
        <v>49</v>
      </c>
      <c r="E1996" t="s">
        <v>50</v>
      </c>
    </row>
    <row r="1997" spans="1:5" x14ac:dyDescent="0.25">
      <c r="A1997" s="17" t="s">
        <v>407</v>
      </c>
      <c r="B1997" s="18">
        <v>44889</v>
      </c>
      <c r="C1997" s="19" t="s">
        <v>33</v>
      </c>
      <c r="D1997" t="s">
        <v>34</v>
      </c>
      <c r="E1997" t="s">
        <v>70</v>
      </c>
    </row>
    <row r="1998" spans="1:5" x14ac:dyDescent="0.25">
      <c r="A1998" s="17" t="s">
        <v>71</v>
      </c>
      <c r="B1998" s="18">
        <v>44889</v>
      </c>
      <c r="C1998" s="19" t="s">
        <v>33</v>
      </c>
      <c r="D1998" t="s">
        <v>67</v>
      </c>
      <c r="E1998" t="s">
        <v>68</v>
      </c>
    </row>
    <row r="1999" spans="1:5" x14ac:dyDescent="0.25">
      <c r="A1999" s="17" t="s">
        <v>417</v>
      </c>
      <c r="B1999" s="18">
        <v>44889</v>
      </c>
      <c r="C1999" s="19" t="s">
        <v>33</v>
      </c>
      <c r="D1999" t="s">
        <v>34</v>
      </c>
      <c r="E1999" t="s">
        <v>39</v>
      </c>
    </row>
    <row r="2000" spans="1:5" x14ac:dyDescent="0.25">
      <c r="A2000" s="17" t="s">
        <v>224</v>
      </c>
      <c r="B2000" s="18">
        <v>44889</v>
      </c>
      <c r="C2000" s="19" t="s">
        <v>33</v>
      </c>
      <c r="D2000" t="s">
        <v>37</v>
      </c>
      <c r="E2000" t="s">
        <v>57</v>
      </c>
    </row>
    <row r="2001" spans="1:6" x14ac:dyDescent="0.25">
      <c r="A2001" s="17" t="s">
        <v>367</v>
      </c>
      <c r="B2001" s="18">
        <v>44889</v>
      </c>
      <c r="C2001" s="19" t="s">
        <v>33</v>
      </c>
      <c r="D2001" t="s">
        <v>34</v>
      </c>
      <c r="E2001" t="s">
        <v>138</v>
      </c>
    </row>
    <row r="2002" spans="1:6" x14ac:dyDescent="0.25">
      <c r="A2002" s="17" t="s">
        <v>426</v>
      </c>
      <c r="B2002" s="18">
        <v>44889</v>
      </c>
      <c r="C2002" s="19" t="s">
        <v>33</v>
      </c>
      <c r="D2002" t="s">
        <v>34</v>
      </c>
      <c r="E2002" t="s">
        <v>39</v>
      </c>
    </row>
    <row r="2003" spans="1:6" x14ac:dyDescent="0.25">
      <c r="A2003" s="17" t="s">
        <v>264</v>
      </c>
      <c r="B2003" s="18">
        <v>44889</v>
      </c>
      <c r="C2003" s="19" t="s">
        <v>33</v>
      </c>
      <c r="D2003" t="s">
        <v>34</v>
      </c>
      <c r="E2003" t="s">
        <v>138</v>
      </c>
    </row>
    <row r="2004" spans="1:6" x14ac:dyDescent="0.25">
      <c r="A2004" s="17" t="s">
        <v>308</v>
      </c>
      <c r="B2004" s="18">
        <v>44889</v>
      </c>
      <c r="C2004" s="19" t="s">
        <v>33</v>
      </c>
      <c r="D2004" t="s">
        <v>34</v>
      </c>
      <c r="E2004" t="s">
        <v>35</v>
      </c>
    </row>
    <row r="2005" spans="1:6" x14ac:dyDescent="0.25">
      <c r="A2005" s="17" t="s">
        <v>386</v>
      </c>
      <c r="B2005" s="18">
        <v>44889</v>
      </c>
      <c r="C2005" s="19" t="s">
        <v>33</v>
      </c>
      <c r="D2005" t="s">
        <v>37</v>
      </c>
      <c r="E2005" t="s">
        <v>138</v>
      </c>
    </row>
    <row r="2006" spans="1:6" x14ac:dyDescent="0.25">
      <c r="A2006" s="17" t="s">
        <v>51</v>
      </c>
      <c r="B2006" s="18">
        <v>44889</v>
      </c>
      <c r="C2006" s="19" t="s">
        <v>33</v>
      </c>
      <c r="D2006" t="s">
        <v>34</v>
      </c>
      <c r="E2006" t="s">
        <v>35</v>
      </c>
    </row>
    <row r="2007" spans="1:6" x14ac:dyDescent="0.25">
      <c r="A2007" s="17" t="s">
        <v>429</v>
      </c>
      <c r="B2007" s="18">
        <v>44889</v>
      </c>
      <c r="C2007" s="19" t="s">
        <v>33</v>
      </c>
      <c r="D2007" t="s">
        <v>34</v>
      </c>
      <c r="E2007" t="s">
        <v>70</v>
      </c>
    </row>
    <row r="2008" spans="1:6" x14ac:dyDescent="0.25">
      <c r="A2008" s="17" t="s">
        <v>330</v>
      </c>
      <c r="B2008" s="18">
        <v>44889</v>
      </c>
      <c r="C2008" s="19" t="s">
        <v>33</v>
      </c>
      <c r="D2008" t="s">
        <v>34</v>
      </c>
      <c r="E2008" t="s">
        <v>70</v>
      </c>
    </row>
    <row r="2009" spans="1:6" x14ac:dyDescent="0.25">
      <c r="A2009" s="17" t="s">
        <v>78</v>
      </c>
      <c r="B2009" s="18">
        <v>44889</v>
      </c>
      <c r="C2009" s="19" t="s">
        <v>33</v>
      </c>
      <c r="D2009" t="s">
        <v>67</v>
      </c>
      <c r="E2009" t="s">
        <v>68</v>
      </c>
    </row>
    <row r="2010" spans="1:6" x14ac:dyDescent="0.25">
      <c r="A2010" s="17" t="s">
        <v>231</v>
      </c>
      <c r="B2010" s="18">
        <v>44889</v>
      </c>
      <c r="C2010" s="19" t="s">
        <v>33</v>
      </c>
      <c r="D2010" t="s">
        <v>34</v>
      </c>
      <c r="E2010" t="s">
        <v>35</v>
      </c>
    </row>
    <row r="2011" spans="1:6" x14ac:dyDescent="0.25">
      <c r="A2011" s="17" t="s">
        <v>175</v>
      </c>
      <c r="B2011" s="18">
        <v>44889</v>
      </c>
      <c r="C2011" s="19" t="s">
        <v>33</v>
      </c>
      <c r="D2011" t="s">
        <v>34</v>
      </c>
      <c r="E2011" t="s">
        <v>39</v>
      </c>
    </row>
    <row r="2012" spans="1:6" x14ac:dyDescent="0.25">
      <c r="A2012" s="17" t="s">
        <v>353</v>
      </c>
      <c r="B2012" s="18">
        <v>44889</v>
      </c>
      <c r="C2012" s="19" t="s">
        <v>33</v>
      </c>
      <c r="D2012" t="s">
        <v>34</v>
      </c>
      <c r="E2012" t="s">
        <v>35</v>
      </c>
    </row>
    <row r="2013" spans="1:6" x14ac:dyDescent="0.25">
      <c r="A2013" s="17" t="s">
        <v>208</v>
      </c>
      <c r="B2013" s="22"/>
      <c r="C2013" s="19" t="s">
        <v>33</v>
      </c>
      <c r="D2013" t="s">
        <v>37</v>
      </c>
      <c r="E2013" t="s">
        <v>35</v>
      </c>
      <c r="F2013" t="s">
        <v>442</v>
      </c>
    </row>
    <row r="2014" spans="1:6" x14ac:dyDescent="0.25">
      <c r="A2014" s="17" t="s">
        <v>182</v>
      </c>
      <c r="B2014" s="18">
        <v>44889</v>
      </c>
      <c r="C2014" s="19" t="s">
        <v>33</v>
      </c>
      <c r="D2014" t="s">
        <v>37</v>
      </c>
      <c r="E2014" t="s">
        <v>35</v>
      </c>
    </row>
    <row r="2015" spans="1:6" x14ac:dyDescent="0.25">
      <c r="A2015" s="17" t="s">
        <v>183</v>
      </c>
      <c r="B2015" s="18">
        <v>44890</v>
      </c>
      <c r="C2015" s="19" t="s">
        <v>33</v>
      </c>
      <c r="D2015" t="s">
        <v>37</v>
      </c>
      <c r="E2015" t="s">
        <v>35</v>
      </c>
    </row>
    <row r="2016" spans="1:6" x14ac:dyDescent="0.25">
      <c r="A2016" s="17" t="s">
        <v>186</v>
      </c>
      <c r="B2016" s="18">
        <v>44890</v>
      </c>
      <c r="C2016" s="19" t="s">
        <v>33</v>
      </c>
      <c r="D2016" t="s">
        <v>37</v>
      </c>
      <c r="E2016" t="s">
        <v>35</v>
      </c>
    </row>
    <row r="2017" spans="1:6" x14ac:dyDescent="0.25">
      <c r="A2017" s="17" t="s">
        <v>41</v>
      </c>
      <c r="B2017" s="18">
        <v>44890</v>
      </c>
      <c r="C2017" s="19" t="s">
        <v>33</v>
      </c>
      <c r="D2017" t="s">
        <v>37</v>
      </c>
      <c r="E2017" t="s">
        <v>35</v>
      </c>
    </row>
    <row r="2018" spans="1:6" x14ac:dyDescent="0.25">
      <c r="A2018" s="17" t="s">
        <v>36</v>
      </c>
      <c r="B2018" s="18">
        <v>44890</v>
      </c>
      <c r="C2018" s="19" t="s">
        <v>33</v>
      </c>
      <c r="D2018" t="s">
        <v>37</v>
      </c>
      <c r="E2018" t="s">
        <v>35</v>
      </c>
    </row>
    <row r="2019" spans="1:6" x14ac:dyDescent="0.25">
      <c r="A2019" s="17" t="s">
        <v>208</v>
      </c>
      <c r="B2019" s="22"/>
      <c r="C2019" s="19" t="s">
        <v>33</v>
      </c>
      <c r="D2019" t="s">
        <v>37</v>
      </c>
      <c r="E2019" t="s">
        <v>35</v>
      </c>
      <c r="F2019" t="s">
        <v>442</v>
      </c>
    </row>
    <row r="2020" spans="1:6" x14ac:dyDescent="0.25">
      <c r="A2020" s="17" t="s">
        <v>38</v>
      </c>
      <c r="B2020" s="22"/>
      <c r="C2020" s="19" t="s">
        <v>33</v>
      </c>
      <c r="D2020" t="s">
        <v>34</v>
      </c>
      <c r="E2020" t="s">
        <v>39</v>
      </c>
      <c r="F2020" t="s">
        <v>443</v>
      </c>
    </row>
    <row r="2021" spans="1:6" x14ac:dyDescent="0.25">
      <c r="A2021" s="17" t="s">
        <v>40</v>
      </c>
      <c r="B2021" s="18">
        <v>44890</v>
      </c>
      <c r="C2021" s="19" t="s">
        <v>33</v>
      </c>
      <c r="D2021" t="s">
        <v>37</v>
      </c>
      <c r="E2021" t="s">
        <v>35</v>
      </c>
    </row>
    <row r="2022" spans="1:6" x14ac:dyDescent="0.25">
      <c r="A2022" s="17" t="s">
        <v>332</v>
      </c>
      <c r="B2022" s="18">
        <v>44890</v>
      </c>
      <c r="C2022" s="19" t="s">
        <v>33</v>
      </c>
      <c r="D2022" t="s">
        <v>37</v>
      </c>
      <c r="E2022" t="s">
        <v>35</v>
      </c>
    </row>
    <row r="2023" spans="1:6" x14ac:dyDescent="0.25">
      <c r="A2023" s="17" t="s">
        <v>185</v>
      </c>
      <c r="B2023" s="18">
        <v>44890</v>
      </c>
      <c r="C2023" s="19" t="s">
        <v>33</v>
      </c>
      <c r="D2023" t="s">
        <v>37</v>
      </c>
      <c r="E2023" t="s">
        <v>35</v>
      </c>
    </row>
    <row r="2024" spans="1:6" x14ac:dyDescent="0.25">
      <c r="A2024" s="17" t="s">
        <v>203</v>
      </c>
      <c r="B2024" s="18">
        <v>44890</v>
      </c>
      <c r="C2024" s="19" t="s">
        <v>33</v>
      </c>
      <c r="D2024" t="s">
        <v>37</v>
      </c>
      <c r="E2024" t="s">
        <v>35</v>
      </c>
    </row>
    <row r="2025" spans="1:6" x14ac:dyDescent="0.25">
      <c r="A2025" s="17" t="s">
        <v>205</v>
      </c>
      <c r="B2025" s="18">
        <v>44890</v>
      </c>
      <c r="C2025" s="19" t="s">
        <v>33</v>
      </c>
      <c r="D2025" t="s">
        <v>37</v>
      </c>
      <c r="E2025" t="s">
        <v>35</v>
      </c>
    </row>
    <row r="2026" spans="1:6" x14ac:dyDescent="0.25">
      <c r="A2026" s="17" t="s">
        <v>362</v>
      </c>
      <c r="B2026" s="18">
        <v>44890</v>
      </c>
      <c r="C2026" s="19" t="s">
        <v>33</v>
      </c>
      <c r="D2026" t="s">
        <v>37</v>
      </c>
      <c r="E2026" t="s">
        <v>64</v>
      </c>
    </row>
    <row r="2027" spans="1:6" x14ac:dyDescent="0.25">
      <c r="A2027" s="17" t="s">
        <v>143</v>
      </c>
      <c r="B2027" s="18">
        <v>44890</v>
      </c>
      <c r="C2027" s="19" t="s">
        <v>33</v>
      </c>
      <c r="D2027" t="s">
        <v>34</v>
      </c>
      <c r="E2027" t="s">
        <v>47</v>
      </c>
    </row>
    <row r="2028" spans="1:6" x14ac:dyDescent="0.25">
      <c r="A2028" s="17" t="s">
        <v>184</v>
      </c>
      <c r="B2028" s="18">
        <v>44890</v>
      </c>
      <c r="C2028" s="19" t="s">
        <v>33</v>
      </c>
      <c r="D2028" t="s">
        <v>34</v>
      </c>
      <c r="E2028" t="s">
        <v>35</v>
      </c>
    </row>
    <row r="2029" spans="1:6" x14ac:dyDescent="0.25">
      <c r="A2029" s="17" t="s">
        <v>99</v>
      </c>
      <c r="B2029" s="18">
        <v>44890</v>
      </c>
      <c r="C2029" s="19" t="s">
        <v>33</v>
      </c>
      <c r="D2029" t="s">
        <v>49</v>
      </c>
      <c r="E2029" t="s">
        <v>100</v>
      </c>
    </row>
    <row r="2030" spans="1:6" x14ac:dyDescent="0.25">
      <c r="A2030" s="17" t="s">
        <v>356</v>
      </c>
      <c r="B2030" s="18">
        <v>44890</v>
      </c>
      <c r="C2030" s="19" t="s">
        <v>33</v>
      </c>
      <c r="D2030" t="s">
        <v>34</v>
      </c>
      <c r="E2030" t="s">
        <v>35</v>
      </c>
    </row>
    <row r="2031" spans="1:6" x14ac:dyDescent="0.25">
      <c r="A2031" s="17" t="s">
        <v>191</v>
      </c>
      <c r="B2031" s="18">
        <v>44890</v>
      </c>
      <c r="C2031" s="19" t="s">
        <v>33</v>
      </c>
      <c r="D2031" t="s">
        <v>34</v>
      </c>
      <c r="E2031" t="s">
        <v>35</v>
      </c>
    </row>
    <row r="2032" spans="1:6" x14ac:dyDescent="0.25">
      <c r="A2032" s="17" t="s">
        <v>61</v>
      </c>
      <c r="B2032" s="18">
        <v>44890</v>
      </c>
      <c r="C2032" s="19" t="s">
        <v>33</v>
      </c>
      <c r="D2032" t="s">
        <v>34</v>
      </c>
      <c r="E2032" t="s">
        <v>35</v>
      </c>
    </row>
    <row r="2033" spans="1:5" x14ac:dyDescent="0.25">
      <c r="A2033" s="17" t="s">
        <v>430</v>
      </c>
      <c r="B2033" s="18">
        <v>44890</v>
      </c>
      <c r="C2033" s="19" t="s">
        <v>33</v>
      </c>
      <c r="D2033" t="s">
        <v>37</v>
      </c>
      <c r="E2033" t="s">
        <v>151</v>
      </c>
    </row>
    <row r="2034" spans="1:5" x14ac:dyDescent="0.25">
      <c r="A2034" s="17" t="s">
        <v>210</v>
      </c>
      <c r="B2034" s="18">
        <v>44890</v>
      </c>
      <c r="C2034" s="19" t="s">
        <v>33</v>
      </c>
      <c r="D2034" t="s">
        <v>37</v>
      </c>
      <c r="E2034" t="s">
        <v>70</v>
      </c>
    </row>
    <row r="2035" spans="1:5" x14ac:dyDescent="0.25">
      <c r="A2035" s="17" t="s">
        <v>94</v>
      </c>
      <c r="B2035" s="18">
        <v>44890</v>
      </c>
      <c r="C2035" s="19" t="s">
        <v>33</v>
      </c>
      <c r="D2035" t="s">
        <v>34</v>
      </c>
      <c r="E2035" t="s">
        <v>35</v>
      </c>
    </row>
    <row r="2036" spans="1:5" x14ac:dyDescent="0.25">
      <c r="A2036" s="17" t="s">
        <v>55</v>
      </c>
      <c r="B2036" s="18">
        <v>44890</v>
      </c>
      <c r="C2036" s="19" t="s">
        <v>33</v>
      </c>
      <c r="D2036" t="s">
        <v>34</v>
      </c>
      <c r="E2036" t="s">
        <v>35</v>
      </c>
    </row>
    <row r="2037" spans="1:5" x14ac:dyDescent="0.25">
      <c r="A2037" s="17" t="s">
        <v>147</v>
      </c>
      <c r="B2037" s="18">
        <v>44890</v>
      </c>
      <c r="C2037" s="19" t="s">
        <v>33</v>
      </c>
      <c r="D2037" t="s">
        <v>49</v>
      </c>
      <c r="E2037" t="s">
        <v>50</v>
      </c>
    </row>
    <row r="2038" spans="1:5" x14ac:dyDescent="0.25">
      <c r="A2038" s="17" t="s">
        <v>144</v>
      </c>
      <c r="B2038" s="18">
        <v>44890</v>
      </c>
      <c r="C2038" s="19" t="s">
        <v>33</v>
      </c>
      <c r="D2038" t="s">
        <v>34</v>
      </c>
      <c r="E2038" t="s">
        <v>47</v>
      </c>
    </row>
    <row r="2039" spans="1:5" x14ac:dyDescent="0.25">
      <c r="A2039" s="17" t="s">
        <v>312</v>
      </c>
      <c r="B2039" s="18">
        <v>44890</v>
      </c>
      <c r="C2039" s="19" t="s">
        <v>33</v>
      </c>
      <c r="D2039" t="s">
        <v>34</v>
      </c>
      <c r="E2039" t="s">
        <v>47</v>
      </c>
    </row>
    <row r="2040" spans="1:5" x14ac:dyDescent="0.25">
      <c r="A2040" s="17" t="s">
        <v>370</v>
      </c>
      <c r="B2040" s="18">
        <v>44890</v>
      </c>
      <c r="C2040" s="19" t="s">
        <v>33</v>
      </c>
      <c r="D2040" t="s">
        <v>34</v>
      </c>
      <c r="E2040" t="s">
        <v>35</v>
      </c>
    </row>
    <row r="2041" spans="1:5" x14ac:dyDescent="0.25">
      <c r="A2041" s="17" t="s">
        <v>395</v>
      </c>
      <c r="B2041" s="18">
        <v>44890</v>
      </c>
      <c r="C2041" s="19" t="s">
        <v>33</v>
      </c>
      <c r="D2041" t="s">
        <v>34</v>
      </c>
      <c r="E2041" t="s">
        <v>138</v>
      </c>
    </row>
    <row r="2042" spans="1:5" x14ac:dyDescent="0.25">
      <c r="A2042" s="17" t="s">
        <v>382</v>
      </c>
      <c r="B2042" s="18">
        <v>44890</v>
      </c>
      <c r="C2042" s="19" t="s">
        <v>33</v>
      </c>
      <c r="D2042" t="s">
        <v>34</v>
      </c>
      <c r="E2042" t="s">
        <v>47</v>
      </c>
    </row>
    <row r="2043" spans="1:5" x14ac:dyDescent="0.25">
      <c r="A2043" s="17" t="s">
        <v>43</v>
      </c>
      <c r="B2043" s="18">
        <v>44890</v>
      </c>
      <c r="C2043" s="19" t="s">
        <v>33</v>
      </c>
      <c r="D2043" t="s">
        <v>37</v>
      </c>
      <c r="E2043" t="s">
        <v>35</v>
      </c>
    </row>
    <row r="2044" spans="1:5" x14ac:dyDescent="0.25">
      <c r="A2044" s="17" t="s">
        <v>270</v>
      </c>
      <c r="B2044" s="18">
        <v>44890</v>
      </c>
      <c r="C2044" s="19" t="s">
        <v>33</v>
      </c>
      <c r="D2044" t="s">
        <v>34</v>
      </c>
      <c r="E2044" t="s">
        <v>35</v>
      </c>
    </row>
    <row r="2045" spans="1:5" x14ac:dyDescent="0.25">
      <c r="A2045" s="17" t="s">
        <v>228</v>
      </c>
      <c r="B2045" s="18">
        <v>44890</v>
      </c>
      <c r="C2045" s="19" t="s">
        <v>33</v>
      </c>
      <c r="D2045" t="s">
        <v>34</v>
      </c>
      <c r="E2045" t="s">
        <v>35</v>
      </c>
    </row>
    <row r="2046" spans="1:5" x14ac:dyDescent="0.25">
      <c r="A2046" s="17" t="s">
        <v>336</v>
      </c>
      <c r="B2046" s="18">
        <v>44890</v>
      </c>
      <c r="C2046" s="19" t="s">
        <v>33</v>
      </c>
      <c r="D2046" t="s">
        <v>37</v>
      </c>
      <c r="E2046" t="s">
        <v>106</v>
      </c>
    </row>
    <row r="2047" spans="1:5" x14ac:dyDescent="0.25">
      <c r="A2047" s="17" t="s">
        <v>48</v>
      </c>
      <c r="B2047" s="18">
        <v>44890</v>
      </c>
      <c r="C2047" s="19" t="s">
        <v>33</v>
      </c>
      <c r="D2047" t="s">
        <v>49</v>
      </c>
      <c r="E2047" t="s">
        <v>50</v>
      </c>
    </row>
    <row r="2048" spans="1:5" x14ac:dyDescent="0.25">
      <c r="A2048" s="17" t="s">
        <v>54</v>
      </c>
      <c r="B2048" s="18">
        <v>44890</v>
      </c>
      <c r="C2048" s="19" t="s">
        <v>33</v>
      </c>
      <c r="D2048" t="s">
        <v>34</v>
      </c>
      <c r="E2048" t="s">
        <v>35</v>
      </c>
    </row>
    <row r="2049" spans="1:5" x14ac:dyDescent="0.25">
      <c r="A2049" s="17" t="s">
        <v>288</v>
      </c>
      <c r="B2049" s="18">
        <v>44890</v>
      </c>
      <c r="C2049" s="19" t="s">
        <v>33</v>
      </c>
      <c r="D2049" t="s">
        <v>34</v>
      </c>
      <c r="E2049" t="s">
        <v>47</v>
      </c>
    </row>
    <row r="2050" spans="1:5" x14ac:dyDescent="0.25">
      <c r="A2050" s="17" t="s">
        <v>317</v>
      </c>
      <c r="B2050" s="18">
        <v>44890</v>
      </c>
      <c r="C2050" s="19" t="s">
        <v>33</v>
      </c>
      <c r="D2050" t="s">
        <v>34</v>
      </c>
      <c r="E2050" t="s">
        <v>138</v>
      </c>
    </row>
    <row r="2051" spans="1:5" x14ac:dyDescent="0.25">
      <c r="A2051" s="17" t="s">
        <v>111</v>
      </c>
      <c r="B2051" s="18">
        <v>44890</v>
      </c>
      <c r="C2051" s="19" t="s">
        <v>33</v>
      </c>
      <c r="D2051" t="s">
        <v>67</v>
      </c>
      <c r="E2051" t="s">
        <v>68</v>
      </c>
    </row>
    <row r="2052" spans="1:5" x14ac:dyDescent="0.25">
      <c r="A2052" s="17" t="s">
        <v>428</v>
      </c>
      <c r="B2052" s="18">
        <v>44890</v>
      </c>
      <c r="C2052" s="19" t="s">
        <v>33</v>
      </c>
      <c r="D2052" t="s">
        <v>49</v>
      </c>
      <c r="E2052" t="s">
        <v>361</v>
      </c>
    </row>
    <row r="2053" spans="1:5" x14ac:dyDescent="0.25">
      <c r="A2053" s="17" t="s">
        <v>346</v>
      </c>
      <c r="B2053" s="18">
        <v>44890</v>
      </c>
      <c r="C2053" s="19" t="s">
        <v>33</v>
      </c>
      <c r="D2053" t="s">
        <v>34</v>
      </c>
      <c r="E2053" t="s">
        <v>47</v>
      </c>
    </row>
    <row r="2054" spans="1:5" x14ac:dyDescent="0.25">
      <c r="A2054" s="17" t="s">
        <v>413</v>
      </c>
      <c r="B2054" s="18">
        <v>44890</v>
      </c>
      <c r="C2054" s="19" t="s">
        <v>33</v>
      </c>
      <c r="D2054" t="s">
        <v>34</v>
      </c>
      <c r="E2054" t="s">
        <v>35</v>
      </c>
    </row>
    <row r="2055" spans="1:5" x14ac:dyDescent="0.25">
      <c r="A2055" s="17" t="s">
        <v>290</v>
      </c>
      <c r="B2055" s="18">
        <v>44890</v>
      </c>
      <c r="C2055" s="19" t="s">
        <v>33</v>
      </c>
      <c r="D2055" t="s">
        <v>34</v>
      </c>
      <c r="E2055" t="s">
        <v>47</v>
      </c>
    </row>
    <row r="2056" spans="1:5" x14ac:dyDescent="0.25">
      <c r="A2056" s="17" t="s">
        <v>431</v>
      </c>
      <c r="B2056" s="18">
        <v>44890</v>
      </c>
      <c r="C2056" s="19" t="s">
        <v>33</v>
      </c>
      <c r="D2056" t="s">
        <v>49</v>
      </c>
      <c r="E2056" t="s">
        <v>361</v>
      </c>
    </row>
    <row r="2057" spans="1:5" x14ac:dyDescent="0.25">
      <c r="A2057" s="17" t="s">
        <v>279</v>
      </c>
      <c r="B2057" s="18">
        <v>44890</v>
      </c>
      <c r="C2057" s="19" t="s">
        <v>33</v>
      </c>
      <c r="D2057" t="s">
        <v>34</v>
      </c>
      <c r="E2057" t="s">
        <v>47</v>
      </c>
    </row>
    <row r="2058" spans="1:5" x14ac:dyDescent="0.25">
      <c r="A2058" s="17" t="s">
        <v>323</v>
      </c>
      <c r="B2058" s="18">
        <v>44890</v>
      </c>
      <c r="C2058" s="19" t="s">
        <v>33</v>
      </c>
      <c r="D2058" t="s">
        <v>34</v>
      </c>
      <c r="E2058" t="s">
        <v>35</v>
      </c>
    </row>
    <row r="2059" spans="1:5" x14ac:dyDescent="0.25">
      <c r="A2059" s="17" t="s">
        <v>220</v>
      </c>
      <c r="B2059" s="18">
        <v>44890</v>
      </c>
      <c r="C2059" s="19" t="s">
        <v>33</v>
      </c>
      <c r="D2059" t="s">
        <v>34</v>
      </c>
      <c r="E2059" t="s">
        <v>151</v>
      </c>
    </row>
    <row r="2060" spans="1:5" x14ac:dyDescent="0.25">
      <c r="A2060" s="17" t="s">
        <v>327</v>
      </c>
      <c r="B2060" s="18">
        <v>44890</v>
      </c>
      <c r="C2060" s="19" t="s">
        <v>33</v>
      </c>
      <c r="D2060" t="s">
        <v>34</v>
      </c>
      <c r="E2060" t="s">
        <v>151</v>
      </c>
    </row>
    <row r="2061" spans="1:5" x14ac:dyDescent="0.25">
      <c r="A2061" s="17" t="s">
        <v>328</v>
      </c>
      <c r="B2061" s="18">
        <v>44890</v>
      </c>
      <c r="C2061" s="19" t="s">
        <v>33</v>
      </c>
      <c r="D2061" t="s">
        <v>34</v>
      </c>
      <c r="E2061" t="s">
        <v>151</v>
      </c>
    </row>
    <row r="2062" spans="1:5" x14ac:dyDescent="0.25">
      <c r="A2062" s="17" t="s">
        <v>211</v>
      </c>
      <c r="B2062" s="18">
        <v>44890</v>
      </c>
      <c r="C2062" s="19" t="s">
        <v>33</v>
      </c>
      <c r="D2062" t="s">
        <v>34</v>
      </c>
      <c r="E2062" t="s">
        <v>151</v>
      </c>
    </row>
    <row r="2063" spans="1:5" x14ac:dyDescent="0.25">
      <c r="A2063" s="17" t="s">
        <v>212</v>
      </c>
      <c r="B2063" s="18">
        <v>44890</v>
      </c>
      <c r="C2063" s="19" t="s">
        <v>33</v>
      </c>
      <c r="D2063" t="s">
        <v>34</v>
      </c>
      <c r="E2063" t="s">
        <v>151</v>
      </c>
    </row>
    <row r="2064" spans="1:5" x14ac:dyDescent="0.25">
      <c r="A2064" s="17" t="s">
        <v>271</v>
      </c>
      <c r="B2064" s="18">
        <v>44890</v>
      </c>
      <c r="C2064" s="19" t="s">
        <v>33</v>
      </c>
      <c r="D2064" t="s">
        <v>34</v>
      </c>
      <c r="E2064" t="s">
        <v>47</v>
      </c>
    </row>
    <row r="2065" spans="1:6" x14ac:dyDescent="0.25">
      <c r="A2065" s="17" t="s">
        <v>58</v>
      </c>
      <c r="B2065" s="22"/>
      <c r="C2065" s="19" t="s">
        <v>33</v>
      </c>
      <c r="D2065" t="s">
        <v>34</v>
      </c>
      <c r="E2065" t="s">
        <v>39</v>
      </c>
      <c r="F2065" t="s">
        <v>444</v>
      </c>
    </row>
    <row r="2066" spans="1:6" x14ac:dyDescent="0.25">
      <c r="A2066" s="17" t="s">
        <v>166</v>
      </c>
      <c r="B2066" s="18">
        <v>44890</v>
      </c>
      <c r="C2066" s="19" t="s">
        <v>33</v>
      </c>
      <c r="D2066" t="s">
        <v>34</v>
      </c>
      <c r="E2066" t="s">
        <v>57</v>
      </c>
    </row>
    <row r="2067" spans="1:6" x14ac:dyDescent="0.25">
      <c r="A2067" s="17" t="s">
        <v>136</v>
      </c>
      <c r="B2067" s="18">
        <v>44890</v>
      </c>
      <c r="C2067" s="19" t="s">
        <v>33</v>
      </c>
      <c r="D2067" t="s">
        <v>34</v>
      </c>
      <c r="E2067" t="s">
        <v>47</v>
      </c>
    </row>
    <row r="2068" spans="1:6" x14ac:dyDescent="0.25">
      <c r="A2068" s="17" t="s">
        <v>127</v>
      </c>
      <c r="B2068" s="18">
        <v>44890</v>
      </c>
      <c r="C2068" s="19" t="s">
        <v>33</v>
      </c>
      <c r="D2068" t="s">
        <v>34</v>
      </c>
      <c r="E2068" t="s">
        <v>35</v>
      </c>
    </row>
    <row r="2069" spans="1:6" x14ac:dyDescent="0.25">
      <c r="A2069" s="17" t="s">
        <v>343</v>
      </c>
      <c r="B2069" s="22"/>
      <c r="C2069" s="19" t="s">
        <v>33</v>
      </c>
      <c r="D2069" t="s">
        <v>34</v>
      </c>
      <c r="E2069" t="s">
        <v>70</v>
      </c>
      <c r="F2069" t="s">
        <v>410</v>
      </c>
    </row>
    <row r="2070" spans="1:6" x14ac:dyDescent="0.25">
      <c r="A2070" s="17" t="s">
        <v>192</v>
      </c>
      <c r="B2070" s="18">
        <v>44890</v>
      </c>
      <c r="C2070" s="19" t="s">
        <v>33</v>
      </c>
      <c r="D2070" t="s">
        <v>34</v>
      </c>
      <c r="E2070" t="s">
        <v>35</v>
      </c>
    </row>
    <row r="2071" spans="1:6" x14ac:dyDescent="0.25">
      <c r="A2071" s="17" t="s">
        <v>182</v>
      </c>
      <c r="B2071" s="18">
        <v>44890</v>
      </c>
      <c r="C2071" s="19" t="s">
        <v>33</v>
      </c>
      <c r="D2071" t="s">
        <v>37</v>
      </c>
      <c r="E2071" t="s">
        <v>35</v>
      </c>
    </row>
    <row r="2072" spans="1:6" x14ac:dyDescent="0.25">
      <c r="A2072" s="17" t="s">
        <v>171</v>
      </c>
      <c r="B2072" s="18">
        <v>44890</v>
      </c>
      <c r="C2072" s="19" t="s">
        <v>33</v>
      </c>
      <c r="D2072" t="s">
        <v>34</v>
      </c>
      <c r="E2072" t="s">
        <v>151</v>
      </c>
    </row>
    <row r="2073" spans="1:6" x14ac:dyDescent="0.25">
      <c r="A2073" s="17" t="s">
        <v>283</v>
      </c>
      <c r="B2073" s="18">
        <v>44890</v>
      </c>
      <c r="C2073" s="19" t="s">
        <v>33</v>
      </c>
      <c r="D2073" t="s">
        <v>67</v>
      </c>
      <c r="E2073" t="s">
        <v>68</v>
      </c>
    </row>
    <row r="2074" spans="1:6" x14ac:dyDescent="0.25">
      <c r="A2074" s="17" t="s">
        <v>154</v>
      </c>
      <c r="B2074" s="18">
        <v>44890</v>
      </c>
      <c r="C2074" s="19" t="s">
        <v>33</v>
      </c>
      <c r="D2074" t="s">
        <v>37</v>
      </c>
      <c r="E2074" t="s">
        <v>57</v>
      </c>
    </row>
    <row r="2075" spans="1:6" x14ac:dyDescent="0.25">
      <c r="A2075" s="17" t="s">
        <v>243</v>
      </c>
      <c r="B2075" s="18">
        <v>44890</v>
      </c>
      <c r="C2075" s="19" t="s">
        <v>33</v>
      </c>
      <c r="D2075" t="s">
        <v>34</v>
      </c>
      <c r="E2075" t="s">
        <v>35</v>
      </c>
    </row>
    <row r="2076" spans="1:6" x14ac:dyDescent="0.25">
      <c r="A2076" s="17" t="s">
        <v>62</v>
      </c>
      <c r="B2076" s="18">
        <v>44890</v>
      </c>
      <c r="C2076" s="19" t="s">
        <v>33</v>
      </c>
      <c r="D2076" t="s">
        <v>34</v>
      </c>
      <c r="E2076" t="s">
        <v>35</v>
      </c>
    </row>
    <row r="2077" spans="1:6" x14ac:dyDescent="0.25">
      <c r="A2077" s="17" t="s">
        <v>80</v>
      </c>
      <c r="B2077" s="18">
        <v>44890</v>
      </c>
      <c r="C2077" s="19" t="s">
        <v>33</v>
      </c>
      <c r="D2077" t="s">
        <v>67</v>
      </c>
      <c r="E2077" t="s">
        <v>68</v>
      </c>
    </row>
    <row r="2078" spans="1:6" x14ac:dyDescent="0.25">
      <c r="A2078" s="17" t="s">
        <v>249</v>
      </c>
      <c r="B2078" s="18">
        <v>44890</v>
      </c>
      <c r="C2078" s="19" t="s">
        <v>33</v>
      </c>
      <c r="D2078" t="s">
        <v>34</v>
      </c>
      <c r="E2078" t="s">
        <v>35</v>
      </c>
    </row>
    <row r="2079" spans="1:6" x14ac:dyDescent="0.25">
      <c r="A2079" s="17" t="s">
        <v>46</v>
      </c>
      <c r="B2079" s="18">
        <v>44890</v>
      </c>
      <c r="C2079" s="19" t="s">
        <v>33</v>
      </c>
      <c r="D2079" t="s">
        <v>34</v>
      </c>
      <c r="E2079" t="s">
        <v>47</v>
      </c>
    </row>
    <row r="2080" spans="1:6" x14ac:dyDescent="0.25">
      <c r="A2080" s="17" t="s">
        <v>121</v>
      </c>
      <c r="B2080" s="18">
        <v>44890</v>
      </c>
      <c r="C2080" s="19" t="s">
        <v>33</v>
      </c>
      <c r="D2080" t="s">
        <v>34</v>
      </c>
      <c r="E2080" t="s">
        <v>64</v>
      </c>
    </row>
    <row r="2081" spans="1:5" x14ac:dyDescent="0.25">
      <c r="A2081" s="17" t="s">
        <v>417</v>
      </c>
      <c r="B2081" s="18">
        <v>44890</v>
      </c>
      <c r="C2081" s="19" t="s">
        <v>33</v>
      </c>
      <c r="D2081" t="s">
        <v>34</v>
      </c>
      <c r="E2081" t="s">
        <v>39</v>
      </c>
    </row>
    <row r="2082" spans="1:5" x14ac:dyDescent="0.25">
      <c r="A2082" s="17" t="s">
        <v>51</v>
      </c>
      <c r="B2082" s="18">
        <v>44890</v>
      </c>
      <c r="C2082" s="19" t="s">
        <v>33</v>
      </c>
      <c r="D2082" t="s">
        <v>34</v>
      </c>
      <c r="E2082" t="s">
        <v>35</v>
      </c>
    </row>
    <row r="2083" spans="1:5" x14ac:dyDescent="0.25">
      <c r="A2083" s="17" t="s">
        <v>60</v>
      </c>
      <c r="B2083" s="18">
        <v>44890</v>
      </c>
      <c r="C2083" s="19" t="s">
        <v>33</v>
      </c>
      <c r="D2083" t="s">
        <v>34</v>
      </c>
      <c r="E2083" t="s">
        <v>35</v>
      </c>
    </row>
    <row r="2084" spans="1:5" x14ac:dyDescent="0.25">
      <c r="A2084" s="17" t="s">
        <v>280</v>
      </c>
      <c r="B2084" s="18">
        <v>44890</v>
      </c>
      <c r="C2084" s="19" t="s">
        <v>33</v>
      </c>
      <c r="D2084" t="s">
        <v>37</v>
      </c>
      <c r="E2084" t="s">
        <v>35</v>
      </c>
    </row>
    <row r="2085" spans="1:5" x14ac:dyDescent="0.25">
      <c r="A2085" s="17" t="s">
        <v>423</v>
      </c>
      <c r="B2085" s="18">
        <v>44890</v>
      </c>
      <c r="C2085" s="19" t="s">
        <v>33</v>
      </c>
      <c r="D2085" t="s">
        <v>37</v>
      </c>
      <c r="E2085" t="s">
        <v>35</v>
      </c>
    </row>
    <row r="2086" spans="1:5" x14ac:dyDescent="0.25">
      <c r="A2086" s="17" t="s">
        <v>83</v>
      </c>
      <c r="B2086" s="18">
        <v>44890</v>
      </c>
      <c r="C2086" s="19" t="s">
        <v>33</v>
      </c>
      <c r="D2086" t="s">
        <v>37</v>
      </c>
      <c r="E2086" t="s">
        <v>64</v>
      </c>
    </row>
    <row r="2087" spans="1:5" x14ac:dyDescent="0.25">
      <c r="A2087" s="17" t="s">
        <v>170</v>
      </c>
      <c r="B2087" s="18">
        <v>44890</v>
      </c>
      <c r="C2087" s="19" t="s">
        <v>33</v>
      </c>
      <c r="D2087" t="s">
        <v>34</v>
      </c>
      <c r="E2087" t="s">
        <v>151</v>
      </c>
    </row>
    <row r="2088" spans="1:5" x14ac:dyDescent="0.25">
      <c r="A2088" s="17" t="s">
        <v>142</v>
      </c>
      <c r="B2088" s="18">
        <v>44890</v>
      </c>
      <c r="C2088" s="19" t="s">
        <v>33</v>
      </c>
      <c r="D2088" t="s">
        <v>34</v>
      </c>
      <c r="E2088" t="s">
        <v>35</v>
      </c>
    </row>
    <row r="2089" spans="1:5" x14ac:dyDescent="0.25">
      <c r="A2089" s="17" t="s">
        <v>168</v>
      </c>
      <c r="B2089" s="18">
        <v>44890</v>
      </c>
      <c r="C2089" s="19" t="s">
        <v>33</v>
      </c>
      <c r="D2089" t="s">
        <v>67</v>
      </c>
      <c r="E2089" t="s">
        <v>68</v>
      </c>
    </row>
    <row r="2090" spans="1:5" x14ac:dyDescent="0.25">
      <c r="A2090" s="17" t="s">
        <v>78</v>
      </c>
      <c r="B2090" s="18">
        <v>44890</v>
      </c>
      <c r="C2090" s="19" t="s">
        <v>33</v>
      </c>
      <c r="D2090" t="s">
        <v>67</v>
      </c>
      <c r="E2090" t="s">
        <v>68</v>
      </c>
    </row>
    <row r="2091" spans="1:5" x14ac:dyDescent="0.25">
      <c r="A2091" s="17" t="s">
        <v>69</v>
      </c>
      <c r="B2091" s="18">
        <v>44890</v>
      </c>
      <c r="C2091" s="19" t="s">
        <v>33</v>
      </c>
      <c r="D2091" t="s">
        <v>34</v>
      </c>
      <c r="E2091" t="s">
        <v>70</v>
      </c>
    </row>
    <row r="2092" spans="1:5" x14ac:dyDescent="0.25">
      <c r="A2092" s="17" t="s">
        <v>369</v>
      </c>
      <c r="B2092" s="18">
        <v>44890</v>
      </c>
      <c r="C2092" s="19" t="s">
        <v>33</v>
      </c>
      <c r="D2092" t="s">
        <v>67</v>
      </c>
      <c r="E2092" t="s">
        <v>68</v>
      </c>
    </row>
    <row r="2093" spans="1:5" x14ac:dyDescent="0.25">
      <c r="A2093" s="17" t="s">
        <v>96</v>
      </c>
      <c r="B2093" s="18">
        <v>44890</v>
      </c>
      <c r="C2093" s="19" t="s">
        <v>33</v>
      </c>
      <c r="D2093" t="s">
        <v>34</v>
      </c>
      <c r="E2093" t="s">
        <v>35</v>
      </c>
    </row>
    <row r="2094" spans="1:5" x14ac:dyDescent="0.25">
      <c r="A2094" s="17" t="s">
        <v>421</v>
      </c>
      <c r="B2094" s="18">
        <v>44890</v>
      </c>
      <c r="C2094" s="19" t="s">
        <v>33</v>
      </c>
      <c r="D2094" t="s">
        <v>34</v>
      </c>
      <c r="E2094" t="s">
        <v>35</v>
      </c>
    </row>
    <row r="2095" spans="1:5" x14ac:dyDescent="0.25">
      <c r="A2095" s="17" t="s">
        <v>112</v>
      </c>
      <c r="B2095" s="18">
        <v>44890</v>
      </c>
      <c r="C2095" s="19" t="s">
        <v>33</v>
      </c>
      <c r="D2095" t="s">
        <v>34</v>
      </c>
      <c r="E2095" t="s">
        <v>39</v>
      </c>
    </row>
    <row r="2096" spans="1:5" x14ac:dyDescent="0.25">
      <c r="A2096" s="17" t="s">
        <v>424</v>
      </c>
      <c r="B2096" s="18">
        <v>44890</v>
      </c>
      <c r="C2096" s="19" t="s">
        <v>33</v>
      </c>
      <c r="D2096" t="s">
        <v>34</v>
      </c>
      <c r="E2096" t="s">
        <v>35</v>
      </c>
    </row>
    <row r="2097" spans="1:6" x14ac:dyDescent="0.25">
      <c r="A2097" s="17" t="s">
        <v>309</v>
      </c>
      <c r="B2097" s="18">
        <v>44890</v>
      </c>
      <c r="C2097" s="19" t="s">
        <v>33</v>
      </c>
      <c r="D2097" t="s">
        <v>34</v>
      </c>
      <c r="E2097" t="s">
        <v>35</v>
      </c>
    </row>
    <row r="2098" spans="1:6" x14ac:dyDescent="0.25">
      <c r="A2098" s="17" t="s">
        <v>297</v>
      </c>
      <c r="B2098" s="18">
        <v>44890</v>
      </c>
      <c r="C2098" s="19" t="s">
        <v>33</v>
      </c>
      <c r="D2098" t="s">
        <v>34</v>
      </c>
      <c r="E2098" t="s">
        <v>47</v>
      </c>
    </row>
    <row r="2099" spans="1:6" x14ac:dyDescent="0.25">
      <c r="A2099" s="17" t="s">
        <v>345</v>
      </c>
      <c r="B2099" s="18">
        <v>44890</v>
      </c>
      <c r="C2099" s="19" t="s">
        <v>33</v>
      </c>
      <c r="D2099" t="s">
        <v>67</v>
      </c>
      <c r="E2099" t="s">
        <v>68</v>
      </c>
    </row>
    <row r="2100" spans="1:6" x14ac:dyDescent="0.25">
      <c r="A2100" s="17" t="s">
        <v>101</v>
      </c>
      <c r="B2100" s="18">
        <v>44890</v>
      </c>
      <c r="C2100" s="19" t="s">
        <v>33</v>
      </c>
      <c r="D2100" t="s">
        <v>34</v>
      </c>
      <c r="E2100" t="s">
        <v>35</v>
      </c>
    </row>
    <row r="2101" spans="1:6" x14ac:dyDescent="0.25">
      <c r="A2101" s="17" t="s">
        <v>364</v>
      </c>
      <c r="B2101" s="22"/>
      <c r="C2101" s="19" t="s">
        <v>33</v>
      </c>
      <c r="D2101" t="s">
        <v>34</v>
      </c>
      <c r="E2101" t="s">
        <v>39</v>
      </c>
      <c r="F2101" t="s">
        <v>436</v>
      </c>
    </row>
    <row r="2102" spans="1:6" x14ac:dyDescent="0.25">
      <c r="A2102" s="17" t="s">
        <v>365</v>
      </c>
      <c r="B2102" s="18">
        <v>44890</v>
      </c>
      <c r="C2102" s="19" t="s">
        <v>33</v>
      </c>
      <c r="D2102" t="s">
        <v>67</v>
      </c>
      <c r="E2102" t="s">
        <v>68</v>
      </c>
    </row>
    <row r="2103" spans="1:6" x14ac:dyDescent="0.25">
      <c r="A2103" s="17" t="s">
        <v>92</v>
      </c>
      <c r="B2103" s="18">
        <v>44890</v>
      </c>
      <c r="C2103" s="19" t="s">
        <v>33</v>
      </c>
      <c r="D2103" t="s">
        <v>34</v>
      </c>
      <c r="E2103" t="s">
        <v>39</v>
      </c>
    </row>
    <row r="2104" spans="1:6" x14ac:dyDescent="0.25">
      <c r="A2104" s="17" t="s">
        <v>145</v>
      </c>
      <c r="B2104" s="18">
        <v>44890</v>
      </c>
      <c r="C2104" s="19" t="s">
        <v>33</v>
      </c>
      <c r="D2104" t="s">
        <v>34</v>
      </c>
      <c r="E2104" t="s">
        <v>35</v>
      </c>
    </row>
    <row r="2105" spans="1:6" x14ac:dyDescent="0.25">
      <c r="A2105" s="17" t="s">
        <v>268</v>
      </c>
      <c r="B2105" s="18">
        <v>44890</v>
      </c>
      <c r="C2105" s="19" t="s">
        <v>33</v>
      </c>
      <c r="D2105" t="s">
        <v>37</v>
      </c>
      <c r="E2105" t="s">
        <v>35</v>
      </c>
    </row>
    <row r="2106" spans="1:6" x14ac:dyDescent="0.25">
      <c r="A2106" s="17" t="s">
        <v>384</v>
      </c>
      <c r="B2106" s="18">
        <v>44890</v>
      </c>
      <c r="C2106" s="19" t="s">
        <v>33</v>
      </c>
      <c r="D2106" t="s">
        <v>34</v>
      </c>
      <c r="E2106" t="s">
        <v>35</v>
      </c>
    </row>
    <row r="2107" spans="1:6" x14ac:dyDescent="0.25">
      <c r="A2107" s="17" t="s">
        <v>178</v>
      </c>
      <c r="B2107" s="18">
        <v>44890</v>
      </c>
      <c r="C2107" s="19" t="s">
        <v>33</v>
      </c>
      <c r="D2107" t="s">
        <v>67</v>
      </c>
      <c r="E2107" t="s">
        <v>68</v>
      </c>
    </row>
    <row r="2108" spans="1:6" x14ac:dyDescent="0.25">
      <c r="A2108" s="17" t="s">
        <v>358</v>
      </c>
      <c r="B2108" s="18">
        <v>44890</v>
      </c>
      <c r="C2108" s="19" t="s">
        <v>33</v>
      </c>
      <c r="D2108" t="s">
        <v>34</v>
      </c>
      <c r="E2108" t="s">
        <v>35</v>
      </c>
    </row>
    <row r="2109" spans="1:6" x14ac:dyDescent="0.25">
      <c r="A2109" s="17" t="s">
        <v>90</v>
      </c>
      <c r="B2109" s="22"/>
      <c r="C2109" s="19" t="s">
        <v>33</v>
      </c>
      <c r="D2109" t="s">
        <v>34</v>
      </c>
      <c r="E2109" t="s">
        <v>39</v>
      </c>
      <c r="F2109" t="s">
        <v>427</v>
      </c>
    </row>
    <row r="2110" spans="1:6" x14ac:dyDescent="0.25">
      <c r="A2110" s="17" t="s">
        <v>102</v>
      </c>
      <c r="B2110" s="18">
        <v>44890</v>
      </c>
      <c r="C2110" s="19" t="s">
        <v>33</v>
      </c>
      <c r="D2110" t="s">
        <v>34</v>
      </c>
      <c r="E2110" t="s">
        <v>103</v>
      </c>
    </row>
    <row r="2111" spans="1:6" x14ac:dyDescent="0.25">
      <c r="A2111" s="17" t="s">
        <v>214</v>
      </c>
      <c r="B2111" s="18">
        <v>44890</v>
      </c>
      <c r="C2111" s="19" t="s">
        <v>33</v>
      </c>
      <c r="D2111" t="s">
        <v>34</v>
      </c>
      <c r="E2111" t="s">
        <v>70</v>
      </c>
    </row>
    <row r="2112" spans="1:6" x14ac:dyDescent="0.25">
      <c r="A2112" s="17" t="s">
        <v>258</v>
      </c>
      <c r="B2112" s="18">
        <v>44890</v>
      </c>
      <c r="C2112" s="19" t="s">
        <v>33</v>
      </c>
      <c r="D2112" t="s">
        <v>34</v>
      </c>
      <c r="E2112" t="s">
        <v>35</v>
      </c>
    </row>
    <row r="2113" spans="1:6" x14ac:dyDescent="0.25">
      <c r="A2113" s="17" t="s">
        <v>165</v>
      </c>
      <c r="B2113" s="18">
        <v>44890</v>
      </c>
      <c r="C2113" s="19" t="s">
        <v>33</v>
      </c>
      <c r="D2113" t="s">
        <v>34</v>
      </c>
      <c r="E2113" t="s">
        <v>39</v>
      </c>
    </row>
    <row r="2114" spans="1:6" x14ac:dyDescent="0.25">
      <c r="A2114" s="17" t="s">
        <v>293</v>
      </c>
      <c r="B2114" s="22"/>
      <c r="C2114" s="19" t="s">
        <v>33</v>
      </c>
      <c r="D2114" t="s">
        <v>34</v>
      </c>
      <c r="E2114" t="s">
        <v>70</v>
      </c>
      <c r="F2114" t="s">
        <v>422</v>
      </c>
    </row>
    <row r="2115" spans="1:6" x14ac:dyDescent="0.25">
      <c r="A2115" s="17" t="s">
        <v>426</v>
      </c>
      <c r="B2115" s="18">
        <v>44890</v>
      </c>
      <c r="C2115" s="19" t="s">
        <v>33</v>
      </c>
      <c r="D2115" t="s">
        <v>34</v>
      </c>
      <c r="E2115" t="s">
        <v>39</v>
      </c>
    </row>
    <row r="2116" spans="1:6" x14ac:dyDescent="0.25">
      <c r="A2116" s="17" t="s">
        <v>326</v>
      </c>
      <c r="B2116" s="18">
        <v>44890</v>
      </c>
      <c r="C2116" s="19" t="s">
        <v>33</v>
      </c>
      <c r="D2116" t="s">
        <v>37</v>
      </c>
      <c r="E2116" t="s">
        <v>189</v>
      </c>
    </row>
    <row r="2117" spans="1:6" x14ac:dyDescent="0.25">
      <c r="A2117" s="17" t="s">
        <v>245</v>
      </c>
      <c r="B2117" s="18">
        <v>44890</v>
      </c>
      <c r="C2117" s="19" t="s">
        <v>33</v>
      </c>
      <c r="D2117" t="s">
        <v>34</v>
      </c>
      <c r="E2117" t="s">
        <v>35</v>
      </c>
    </row>
    <row r="2118" spans="1:6" x14ac:dyDescent="0.25">
      <c r="A2118" s="17" t="s">
        <v>278</v>
      </c>
      <c r="B2118" s="18">
        <v>44890</v>
      </c>
      <c r="C2118" s="19" t="s">
        <v>33</v>
      </c>
      <c r="D2118" t="s">
        <v>34</v>
      </c>
      <c r="E2118" t="s">
        <v>35</v>
      </c>
    </row>
    <row r="2119" spans="1:6" x14ac:dyDescent="0.25">
      <c r="A2119" s="17" t="s">
        <v>318</v>
      </c>
      <c r="B2119" s="18">
        <v>44890</v>
      </c>
      <c r="C2119" s="19" t="s">
        <v>33</v>
      </c>
      <c r="D2119" t="s">
        <v>34</v>
      </c>
      <c r="E2119" t="s">
        <v>103</v>
      </c>
    </row>
    <row r="2120" spans="1:6" x14ac:dyDescent="0.25">
      <c r="A2120" s="17" t="s">
        <v>118</v>
      </c>
      <c r="B2120" s="18">
        <v>44890</v>
      </c>
      <c r="C2120" s="19" t="s">
        <v>33</v>
      </c>
      <c r="D2120" t="s">
        <v>34</v>
      </c>
      <c r="E2120" t="s">
        <v>35</v>
      </c>
    </row>
    <row r="2121" spans="1:6" x14ac:dyDescent="0.25">
      <c r="A2121" s="17" t="s">
        <v>199</v>
      </c>
      <c r="B2121" s="18">
        <v>44890</v>
      </c>
      <c r="C2121" s="19" t="s">
        <v>33</v>
      </c>
      <c r="D2121" t="s">
        <v>34</v>
      </c>
      <c r="E2121" t="s">
        <v>35</v>
      </c>
    </row>
    <row r="2122" spans="1:6" x14ac:dyDescent="0.25">
      <c r="A2122" s="17" t="s">
        <v>367</v>
      </c>
      <c r="B2122" s="18">
        <v>44890</v>
      </c>
      <c r="C2122" s="19" t="s">
        <v>33</v>
      </c>
      <c r="D2122" t="s">
        <v>34</v>
      </c>
      <c r="E2122" t="s">
        <v>138</v>
      </c>
    </row>
    <row r="2123" spans="1:6" x14ac:dyDescent="0.25">
      <c r="A2123" s="17" t="s">
        <v>173</v>
      </c>
      <c r="B2123" s="22"/>
      <c r="C2123" s="19" t="s">
        <v>33</v>
      </c>
      <c r="D2123" t="s">
        <v>34</v>
      </c>
      <c r="E2123" t="s">
        <v>39</v>
      </c>
      <c r="F2123" t="s">
        <v>445</v>
      </c>
    </row>
    <row r="2124" spans="1:6" x14ac:dyDescent="0.25">
      <c r="A2124" s="17" t="s">
        <v>259</v>
      </c>
      <c r="B2124" s="18">
        <v>44890</v>
      </c>
      <c r="C2124" s="19" t="s">
        <v>33</v>
      </c>
      <c r="D2124" t="s">
        <v>37</v>
      </c>
      <c r="E2124" t="s">
        <v>64</v>
      </c>
    </row>
    <row r="2125" spans="1:6" x14ac:dyDescent="0.25">
      <c r="A2125" s="17" t="s">
        <v>310</v>
      </c>
      <c r="B2125" s="18">
        <v>44890</v>
      </c>
      <c r="C2125" s="19" t="s">
        <v>33</v>
      </c>
      <c r="D2125" t="s">
        <v>34</v>
      </c>
      <c r="E2125" t="s">
        <v>57</v>
      </c>
    </row>
    <row r="2126" spans="1:6" x14ac:dyDescent="0.25">
      <c r="A2126" s="17" t="s">
        <v>277</v>
      </c>
      <c r="B2126" s="18">
        <v>44890</v>
      </c>
      <c r="C2126" s="19" t="s">
        <v>33</v>
      </c>
      <c r="D2126" t="s">
        <v>34</v>
      </c>
      <c r="E2126" t="s">
        <v>47</v>
      </c>
    </row>
    <row r="2127" spans="1:6" x14ac:dyDescent="0.25">
      <c r="A2127" s="17" t="s">
        <v>237</v>
      </c>
      <c r="B2127" s="18">
        <v>44890</v>
      </c>
      <c r="C2127" s="19" t="s">
        <v>33</v>
      </c>
      <c r="D2127" t="s">
        <v>34</v>
      </c>
      <c r="E2127" t="s">
        <v>35</v>
      </c>
    </row>
    <row r="2128" spans="1:6" x14ac:dyDescent="0.25">
      <c r="A2128" s="17" t="s">
        <v>42</v>
      </c>
      <c r="B2128" s="18">
        <v>44890</v>
      </c>
      <c r="C2128" s="19" t="s">
        <v>33</v>
      </c>
      <c r="D2128" t="s">
        <v>37</v>
      </c>
      <c r="E2128" t="s">
        <v>35</v>
      </c>
    </row>
    <row r="2129" spans="1:5" x14ac:dyDescent="0.25">
      <c r="A2129" s="17" t="s">
        <v>399</v>
      </c>
      <c r="B2129" s="18">
        <v>44890</v>
      </c>
      <c r="C2129" s="19" t="s">
        <v>33</v>
      </c>
      <c r="D2129" t="s">
        <v>34</v>
      </c>
      <c r="E2129" t="s">
        <v>47</v>
      </c>
    </row>
    <row r="2130" spans="1:5" x14ac:dyDescent="0.25">
      <c r="A2130" s="17" t="s">
        <v>124</v>
      </c>
      <c r="B2130" s="18">
        <v>44890</v>
      </c>
      <c r="C2130" s="19" t="s">
        <v>33</v>
      </c>
      <c r="D2130" t="s">
        <v>34</v>
      </c>
      <c r="E2130" t="s">
        <v>35</v>
      </c>
    </row>
    <row r="2131" spans="1:5" x14ac:dyDescent="0.25">
      <c r="A2131" s="17" t="s">
        <v>353</v>
      </c>
      <c r="B2131" s="18">
        <v>44890</v>
      </c>
      <c r="C2131" s="19" t="s">
        <v>33</v>
      </c>
      <c r="D2131" t="s">
        <v>34</v>
      </c>
      <c r="E2131" t="s">
        <v>35</v>
      </c>
    </row>
    <row r="2132" spans="1:5" x14ac:dyDescent="0.25">
      <c r="A2132" s="17" t="s">
        <v>429</v>
      </c>
      <c r="B2132" s="18">
        <v>44890</v>
      </c>
      <c r="C2132" s="19" t="s">
        <v>33</v>
      </c>
      <c r="D2132" t="s">
        <v>34</v>
      </c>
      <c r="E2132" t="s">
        <v>70</v>
      </c>
    </row>
    <row r="2133" spans="1:5" x14ac:dyDescent="0.25">
      <c r="A2133" s="17" t="s">
        <v>130</v>
      </c>
      <c r="B2133" s="18">
        <v>44890</v>
      </c>
      <c r="C2133" s="19" t="s">
        <v>33</v>
      </c>
      <c r="D2133" t="s">
        <v>34</v>
      </c>
      <c r="E2133" t="s">
        <v>70</v>
      </c>
    </row>
    <row r="2134" spans="1:5" x14ac:dyDescent="0.25">
      <c r="A2134" s="17" t="s">
        <v>232</v>
      </c>
      <c r="B2134" s="18">
        <v>44890</v>
      </c>
      <c r="C2134" s="19" t="s">
        <v>33</v>
      </c>
      <c r="D2134" t="s">
        <v>37</v>
      </c>
      <c r="E2134" t="s">
        <v>57</v>
      </c>
    </row>
    <row r="2135" spans="1:5" x14ac:dyDescent="0.25">
      <c r="A2135" s="17" t="s">
        <v>196</v>
      </c>
      <c r="B2135" s="18">
        <v>44890</v>
      </c>
      <c r="C2135" s="19" t="s">
        <v>33</v>
      </c>
      <c r="D2135" t="s">
        <v>67</v>
      </c>
      <c r="E2135" t="s">
        <v>68</v>
      </c>
    </row>
    <row r="2136" spans="1:5" x14ac:dyDescent="0.25">
      <c r="A2136" s="17" t="s">
        <v>331</v>
      </c>
      <c r="B2136" s="18">
        <v>44890</v>
      </c>
      <c r="C2136" s="19" t="s">
        <v>33</v>
      </c>
      <c r="D2136" t="s">
        <v>34</v>
      </c>
      <c r="E2136" t="s">
        <v>138</v>
      </c>
    </row>
    <row r="2137" spans="1:5" x14ac:dyDescent="0.25">
      <c r="A2137" s="17" t="s">
        <v>235</v>
      </c>
      <c r="B2137" s="18">
        <v>44890</v>
      </c>
      <c r="C2137" s="19" t="s">
        <v>33</v>
      </c>
      <c r="D2137" t="s">
        <v>49</v>
      </c>
      <c r="E2137" t="s">
        <v>361</v>
      </c>
    </row>
    <row r="2138" spans="1:5" x14ac:dyDescent="0.25">
      <c r="A2138" s="17" t="s">
        <v>374</v>
      </c>
      <c r="B2138" s="18">
        <v>44890</v>
      </c>
      <c r="C2138" s="19" t="s">
        <v>33</v>
      </c>
      <c r="D2138" t="s">
        <v>34</v>
      </c>
      <c r="E2138" t="s">
        <v>138</v>
      </c>
    </row>
    <row r="2139" spans="1:5" x14ac:dyDescent="0.25">
      <c r="A2139" s="17" t="s">
        <v>267</v>
      </c>
      <c r="B2139" s="18">
        <v>44890</v>
      </c>
      <c r="C2139" s="19" t="s">
        <v>33</v>
      </c>
      <c r="D2139" t="s">
        <v>37</v>
      </c>
      <c r="E2139" t="s">
        <v>35</v>
      </c>
    </row>
    <row r="2140" spans="1:5" x14ac:dyDescent="0.25">
      <c r="A2140" s="17" t="s">
        <v>354</v>
      </c>
      <c r="B2140" s="18">
        <v>44893</v>
      </c>
      <c r="C2140" s="19" t="s">
        <v>33</v>
      </c>
      <c r="D2140" t="s">
        <v>37</v>
      </c>
      <c r="E2140" t="s">
        <v>35</v>
      </c>
    </row>
    <row r="2141" spans="1:5" x14ac:dyDescent="0.25">
      <c r="A2141" s="17" t="s">
        <v>42</v>
      </c>
      <c r="B2141" s="18">
        <v>44893</v>
      </c>
      <c r="C2141" s="19" t="s">
        <v>33</v>
      </c>
      <c r="D2141" t="s">
        <v>37</v>
      </c>
      <c r="E2141" t="s">
        <v>35</v>
      </c>
    </row>
    <row r="2142" spans="1:5" x14ac:dyDescent="0.25">
      <c r="A2142" s="17" t="s">
        <v>357</v>
      </c>
      <c r="B2142" s="18">
        <v>44893</v>
      </c>
      <c r="C2142" s="19" t="s">
        <v>33</v>
      </c>
      <c r="D2142" t="s">
        <v>37</v>
      </c>
      <c r="E2142" t="s">
        <v>151</v>
      </c>
    </row>
    <row r="2143" spans="1:5" x14ac:dyDescent="0.25">
      <c r="A2143" s="17" t="s">
        <v>433</v>
      </c>
      <c r="B2143" s="18">
        <v>44893</v>
      </c>
      <c r="C2143" s="19" t="s">
        <v>33</v>
      </c>
      <c r="D2143" t="s">
        <v>37</v>
      </c>
      <c r="E2143" t="s">
        <v>151</v>
      </c>
    </row>
    <row r="2144" spans="1:5" x14ac:dyDescent="0.25">
      <c r="A2144" s="17" t="s">
        <v>402</v>
      </c>
      <c r="B2144" s="18">
        <v>44893</v>
      </c>
      <c r="C2144" s="19" t="s">
        <v>33</v>
      </c>
      <c r="D2144" t="s">
        <v>37</v>
      </c>
      <c r="E2144" t="s">
        <v>106</v>
      </c>
    </row>
    <row r="2145" spans="1:6" x14ac:dyDescent="0.25">
      <c r="A2145" s="17" t="s">
        <v>182</v>
      </c>
      <c r="B2145" s="22"/>
      <c r="C2145" s="19" t="s">
        <v>33</v>
      </c>
      <c r="D2145" t="s">
        <v>37</v>
      </c>
      <c r="E2145" t="s">
        <v>35</v>
      </c>
      <c r="F2145" t="s">
        <v>446</v>
      </c>
    </row>
    <row r="2146" spans="1:6" x14ac:dyDescent="0.25">
      <c r="A2146" s="17" t="s">
        <v>48</v>
      </c>
      <c r="B2146" s="18">
        <v>44893</v>
      </c>
      <c r="C2146" s="19" t="s">
        <v>33</v>
      </c>
      <c r="D2146" t="s">
        <v>49</v>
      </c>
      <c r="E2146" t="s">
        <v>50</v>
      </c>
    </row>
    <row r="2147" spans="1:6" x14ac:dyDescent="0.25">
      <c r="A2147" s="17" t="s">
        <v>235</v>
      </c>
      <c r="B2147" s="18">
        <v>44893</v>
      </c>
      <c r="C2147" s="19" t="s">
        <v>33</v>
      </c>
      <c r="D2147" t="s">
        <v>49</v>
      </c>
      <c r="E2147" t="s">
        <v>361</v>
      </c>
    </row>
    <row r="2148" spans="1:6" x14ac:dyDescent="0.25">
      <c r="A2148" s="17" t="s">
        <v>134</v>
      </c>
      <c r="B2148" s="18">
        <v>44893</v>
      </c>
      <c r="C2148" s="19" t="s">
        <v>33</v>
      </c>
      <c r="D2148" t="s">
        <v>34</v>
      </c>
      <c r="E2148" t="s">
        <v>35</v>
      </c>
    </row>
    <row r="2149" spans="1:6" x14ac:dyDescent="0.25">
      <c r="A2149" s="17" t="s">
        <v>342</v>
      </c>
      <c r="B2149" s="18">
        <v>44893</v>
      </c>
      <c r="C2149" s="19" t="s">
        <v>33</v>
      </c>
      <c r="D2149" t="s">
        <v>34</v>
      </c>
      <c r="E2149" t="s">
        <v>70</v>
      </c>
    </row>
    <row r="2150" spans="1:6" x14ac:dyDescent="0.25">
      <c r="A2150" s="17" t="s">
        <v>192</v>
      </c>
      <c r="B2150" s="18">
        <v>44893</v>
      </c>
      <c r="C2150" s="19" t="s">
        <v>33</v>
      </c>
      <c r="D2150" t="s">
        <v>34</v>
      </c>
      <c r="E2150" t="s">
        <v>35</v>
      </c>
    </row>
    <row r="2151" spans="1:6" x14ac:dyDescent="0.25">
      <c r="A2151" s="17" t="s">
        <v>88</v>
      </c>
      <c r="B2151" s="22"/>
      <c r="C2151" s="19" t="s">
        <v>33</v>
      </c>
      <c r="D2151" t="s">
        <v>34</v>
      </c>
      <c r="E2151" t="s">
        <v>39</v>
      </c>
      <c r="F2151" t="s">
        <v>408</v>
      </c>
    </row>
    <row r="2152" spans="1:6" x14ac:dyDescent="0.25">
      <c r="A2152" s="17" t="s">
        <v>191</v>
      </c>
      <c r="B2152" s="18">
        <v>44893</v>
      </c>
      <c r="C2152" s="19" t="s">
        <v>33</v>
      </c>
      <c r="D2152" t="s">
        <v>34</v>
      </c>
      <c r="E2152" t="s">
        <v>35</v>
      </c>
    </row>
    <row r="2153" spans="1:6" x14ac:dyDescent="0.25">
      <c r="A2153" s="17" t="s">
        <v>96</v>
      </c>
      <c r="B2153" s="18">
        <v>44893</v>
      </c>
      <c r="C2153" s="19" t="s">
        <v>33</v>
      </c>
      <c r="D2153" t="s">
        <v>34</v>
      </c>
      <c r="E2153" t="s">
        <v>35</v>
      </c>
    </row>
    <row r="2154" spans="1:6" x14ac:dyDescent="0.25">
      <c r="A2154" s="17" t="s">
        <v>424</v>
      </c>
      <c r="B2154" s="18">
        <v>44893</v>
      </c>
      <c r="C2154" s="19" t="s">
        <v>33</v>
      </c>
      <c r="D2154" t="s">
        <v>34</v>
      </c>
      <c r="E2154" t="s">
        <v>35</v>
      </c>
    </row>
    <row r="2155" spans="1:6" x14ac:dyDescent="0.25">
      <c r="A2155" s="17" t="s">
        <v>119</v>
      </c>
      <c r="B2155" s="18">
        <v>44893</v>
      </c>
      <c r="C2155" s="19" t="s">
        <v>33</v>
      </c>
      <c r="D2155" t="s">
        <v>34</v>
      </c>
      <c r="E2155" t="s">
        <v>35</v>
      </c>
    </row>
    <row r="2156" spans="1:6" x14ac:dyDescent="0.25">
      <c r="A2156" s="17" t="s">
        <v>365</v>
      </c>
      <c r="B2156" s="18">
        <v>44893</v>
      </c>
      <c r="C2156" s="19" t="s">
        <v>33</v>
      </c>
      <c r="D2156" t="s">
        <v>67</v>
      </c>
      <c r="E2156" t="s">
        <v>68</v>
      </c>
    </row>
    <row r="2157" spans="1:6" x14ac:dyDescent="0.25">
      <c r="A2157" s="17" t="s">
        <v>423</v>
      </c>
      <c r="B2157" s="18">
        <v>44893</v>
      </c>
      <c r="C2157" s="19" t="s">
        <v>33</v>
      </c>
      <c r="D2157" t="s">
        <v>37</v>
      </c>
      <c r="E2157" t="s">
        <v>35</v>
      </c>
    </row>
    <row r="2158" spans="1:6" x14ac:dyDescent="0.25">
      <c r="A2158" s="17" t="s">
        <v>356</v>
      </c>
      <c r="B2158" s="18">
        <v>44893</v>
      </c>
      <c r="C2158" s="19" t="s">
        <v>33</v>
      </c>
      <c r="D2158" t="s">
        <v>34</v>
      </c>
      <c r="E2158" t="s">
        <v>35</v>
      </c>
    </row>
    <row r="2159" spans="1:6" x14ac:dyDescent="0.25">
      <c r="A2159" s="17" t="s">
        <v>95</v>
      </c>
      <c r="B2159" s="18">
        <v>44893</v>
      </c>
      <c r="C2159" s="19" t="s">
        <v>33</v>
      </c>
      <c r="D2159" t="s">
        <v>34</v>
      </c>
      <c r="E2159" t="s">
        <v>70</v>
      </c>
    </row>
    <row r="2160" spans="1:6" x14ac:dyDescent="0.25">
      <c r="A2160" s="17" t="s">
        <v>147</v>
      </c>
      <c r="B2160" s="18">
        <v>44893</v>
      </c>
      <c r="C2160" s="19" t="s">
        <v>33</v>
      </c>
      <c r="D2160" t="s">
        <v>49</v>
      </c>
      <c r="E2160" t="s">
        <v>50</v>
      </c>
    </row>
    <row r="2161" spans="1:5" x14ac:dyDescent="0.25">
      <c r="A2161" s="17" t="s">
        <v>113</v>
      </c>
      <c r="B2161" s="18">
        <v>44893</v>
      </c>
      <c r="C2161" s="19" t="s">
        <v>33</v>
      </c>
      <c r="D2161" t="s">
        <v>34</v>
      </c>
      <c r="E2161" t="s">
        <v>39</v>
      </c>
    </row>
    <row r="2162" spans="1:5" x14ac:dyDescent="0.25">
      <c r="A2162" s="17" t="s">
        <v>377</v>
      </c>
      <c r="B2162" s="18">
        <v>44893</v>
      </c>
      <c r="C2162" s="19" t="s">
        <v>33</v>
      </c>
      <c r="D2162" t="s">
        <v>34</v>
      </c>
      <c r="E2162" t="s">
        <v>35</v>
      </c>
    </row>
    <row r="2163" spans="1:5" x14ac:dyDescent="0.25">
      <c r="A2163" s="17" t="s">
        <v>369</v>
      </c>
      <c r="B2163" s="18">
        <v>44893</v>
      </c>
      <c r="C2163" s="19" t="s">
        <v>33</v>
      </c>
      <c r="D2163" t="s">
        <v>67</v>
      </c>
      <c r="E2163" t="s">
        <v>68</v>
      </c>
    </row>
    <row r="2164" spans="1:5" x14ac:dyDescent="0.25">
      <c r="A2164" s="17" t="s">
        <v>425</v>
      </c>
      <c r="B2164" s="18">
        <v>44893</v>
      </c>
      <c r="C2164" s="19" t="s">
        <v>33</v>
      </c>
      <c r="D2164" t="s">
        <v>34</v>
      </c>
      <c r="E2164" t="s">
        <v>47</v>
      </c>
    </row>
    <row r="2165" spans="1:5" x14ac:dyDescent="0.25">
      <c r="A2165" s="17" t="s">
        <v>358</v>
      </c>
      <c r="B2165" s="18">
        <v>44893</v>
      </c>
      <c r="C2165" s="19" t="s">
        <v>33</v>
      </c>
      <c r="D2165" t="s">
        <v>34</v>
      </c>
      <c r="E2165" t="s">
        <v>35</v>
      </c>
    </row>
    <row r="2166" spans="1:5" x14ac:dyDescent="0.25">
      <c r="A2166" s="17" t="s">
        <v>144</v>
      </c>
      <c r="B2166" s="18">
        <v>44893</v>
      </c>
      <c r="C2166" s="19" t="s">
        <v>33</v>
      </c>
      <c r="D2166" t="s">
        <v>34</v>
      </c>
      <c r="E2166" t="s">
        <v>47</v>
      </c>
    </row>
    <row r="2167" spans="1:5" x14ac:dyDescent="0.25">
      <c r="A2167" s="17" t="s">
        <v>54</v>
      </c>
      <c r="B2167" s="18">
        <v>44893</v>
      </c>
      <c r="C2167" s="19" t="s">
        <v>33</v>
      </c>
      <c r="D2167" t="s">
        <v>34</v>
      </c>
      <c r="E2167" t="s">
        <v>35</v>
      </c>
    </row>
    <row r="2168" spans="1:5" x14ac:dyDescent="0.25">
      <c r="A2168" s="17" t="s">
        <v>341</v>
      </c>
      <c r="B2168" s="18">
        <v>44893</v>
      </c>
      <c r="C2168" s="19" t="s">
        <v>33</v>
      </c>
      <c r="D2168" t="s">
        <v>34</v>
      </c>
      <c r="E2168" t="s">
        <v>151</v>
      </c>
    </row>
    <row r="2169" spans="1:5" x14ac:dyDescent="0.25">
      <c r="A2169" s="17" t="s">
        <v>104</v>
      </c>
      <c r="B2169" s="18">
        <v>44893</v>
      </c>
      <c r="C2169" s="19" t="s">
        <v>33</v>
      </c>
      <c r="D2169" t="s">
        <v>67</v>
      </c>
      <c r="E2169" t="s">
        <v>68</v>
      </c>
    </row>
    <row r="2170" spans="1:5" x14ac:dyDescent="0.25">
      <c r="A2170" s="17" t="s">
        <v>168</v>
      </c>
      <c r="B2170" s="18">
        <v>44893</v>
      </c>
      <c r="C2170" s="19" t="s">
        <v>33</v>
      </c>
      <c r="D2170" t="s">
        <v>67</v>
      </c>
      <c r="E2170" t="s">
        <v>68</v>
      </c>
    </row>
    <row r="2171" spans="1:5" x14ac:dyDescent="0.25">
      <c r="A2171" s="17" t="s">
        <v>116</v>
      </c>
      <c r="B2171" s="18">
        <v>44893</v>
      </c>
      <c r="C2171" s="19" t="s">
        <v>33</v>
      </c>
      <c r="D2171" t="s">
        <v>34</v>
      </c>
      <c r="E2171" t="s">
        <v>39</v>
      </c>
    </row>
    <row r="2172" spans="1:5" x14ac:dyDescent="0.25">
      <c r="A2172" s="17" t="s">
        <v>405</v>
      </c>
      <c r="B2172" s="18">
        <v>44893</v>
      </c>
      <c r="C2172" s="19" t="s">
        <v>33</v>
      </c>
      <c r="D2172" t="s">
        <v>34</v>
      </c>
      <c r="E2172" t="s">
        <v>35</v>
      </c>
    </row>
    <row r="2173" spans="1:5" x14ac:dyDescent="0.25">
      <c r="A2173" s="17" t="s">
        <v>127</v>
      </c>
      <c r="B2173" s="18">
        <v>44893</v>
      </c>
      <c r="C2173" s="19" t="s">
        <v>33</v>
      </c>
      <c r="D2173" t="s">
        <v>34</v>
      </c>
      <c r="E2173" t="s">
        <v>35</v>
      </c>
    </row>
    <row r="2174" spans="1:5" x14ac:dyDescent="0.25">
      <c r="A2174" s="17" t="s">
        <v>239</v>
      </c>
      <c r="B2174" s="18">
        <v>44893</v>
      </c>
      <c r="C2174" s="19" t="s">
        <v>33</v>
      </c>
      <c r="D2174" t="s">
        <v>67</v>
      </c>
      <c r="E2174" t="s">
        <v>68</v>
      </c>
    </row>
    <row r="2175" spans="1:5" x14ac:dyDescent="0.25">
      <c r="A2175" s="17" t="s">
        <v>110</v>
      </c>
      <c r="B2175" s="18">
        <v>44893</v>
      </c>
      <c r="C2175" s="19" t="s">
        <v>33</v>
      </c>
      <c r="D2175" t="s">
        <v>34</v>
      </c>
      <c r="E2175" t="s">
        <v>35</v>
      </c>
    </row>
    <row r="2176" spans="1:5" x14ac:dyDescent="0.25">
      <c r="A2176" s="17" t="s">
        <v>257</v>
      </c>
      <c r="B2176" s="18">
        <v>44893</v>
      </c>
      <c r="C2176" s="19" t="s">
        <v>33</v>
      </c>
      <c r="D2176" t="s">
        <v>67</v>
      </c>
      <c r="E2176" t="s">
        <v>68</v>
      </c>
    </row>
    <row r="2177" spans="1:6" x14ac:dyDescent="0.25">
      <c r="A2177" s="17" t="s">
        <v>140</v>
      </c>
      <c r="B2177" s="18">
        <v>44893</v>
      </c>
      <c r="C2177" s="19" t="s">
        <v>33</v>
      </c>
      <c r="D2177" t="s">
        <v>67</v>
      </c>
      <c r="E2177" t="s">
        <v>68</v>
      </c>
    </row>
    <row r="2178" spans="1:6" x14ac:dyDescent="0.25">
      <c r="A2178" s="17" t="s">
        <v>255</v>
      </c>
      <c r="B2178" s="18">
        <v>44893</v>
      </c>
      <c r="C2178" s="19" t="s">
        <v>33</v>
      </c>
      <c r="D2178" t="s">
        <v>34</v>
      </c>
      <c r="E2178" t="s">
        <v>57</v>
      </c>
    </row>
    <row r="2179" spans="1:6" x14ac:dyDescent="0.25">
      <c r="A2179" s="17" t="s">
        <v>124</v>
      </c>
      <c r="B2179" s="18">
        <v>44893</v>
      </c>
      <c r="C2179" s="19" t="s">
        <v>33</v>
      </c>
      <c r="D2179" t="s">
        <v>34</v>
      </c>
      <c r="E2179" t="s">
        <v>35</v>
      </c>
    </row>
    <row r="2180" spans="1:6" x14ac:dyDescent="0.25">
      <c r="A2180" s="17" t="s">
        <v>58</v>
      </c>
      <c r="B2180" s="22"/>
      <c r="C2180" s="19" t="s">
        <v>33</v>
      </c>
      <c r="D2180" t="s">
        <v>34</v>
      </c>
      <c r="E2180" t="s">
        <v>39</v>
      </c>
      <c r="F2180" t="s">
        <v>444</v>
      </c>
    </row>
    <row r="2181" spans="1:6" x14ac:dyDescent="0.25">
      <c r="A2181" s="17" t="s">
        <v>91</v>
      </c>
      <c r="B2181" s="22"/>
      <c r="C2181" s="19" t="s">
        <v>33</v>
      </c>
      <c r="D2181" t="s">
        <v>34</v>
      </c>
      <c r="E2181" t="s">
        <v>39</v>
      </c>
      <c r="F2181" t="s">
        <v>401</v>
      </c>
    </row>
    <row r="2182" spans="1:6" x14ac:dyDescent="0.25">
      <c r="A2182" s="17" t="s">
        <v>253</v>
      </c>
      <c r="B2182" s="18">
        <v>44893</v>
      </c>
      <c r="C2182" s="19" t="s">
        <v>33</v>
      </c>
      <c r="D2182" t="s">
        <v>34</v>
      </c>
      <c r="E2182" t="s">
        <v>57</v>
      </c>
    </row>
    <row r="2183" spans="1:6" x14ac:dyDescent="0.25">
      <c r="A2183" s="17" t="s">
        <v>51</v>
      </c>
      <c r="B2183" s="18">
        <v>44893</v>
      </c>
      <c r="C2183" s="19" t="s">
        <v>33</v>
      </c>
      <c r="D2183" t="s">
        <v>34</v>
      </c>
      <c r="E2183" t="s">
        <v>35</v>
      </c>
    </row>
    <row r="2184" spans="1:6" x14ac:dyDescent="0.25">
      <c r="A2184" s="17" t="s">
        <v>362</v>
      </c>
      <c r="B2184" s="18">
        <v>44893</v>
      </c>
      <c r="C2184" s="19" t="s">
        <v>33</v>
      </c>
      <c r="D2184" t="s">
        <v>37</v>
      </c>
      <c r="E2184" t="s">
        <v>64</v>
      </c>
    </row>
    <row r="2185" spans="1:6" x14ac:dyDescent="0.25">
      <c r="A2185" s="17" t="s">
        <v>195</v>
      </c>
      <c r="B2185" s="18">
        <v>44893</v>
      </c>
      <c r="C2185" s="19" t="s">
        <v>33</v>
      </c>
      <c r="D2185" t="s">
        <v>67</v>
      </c>
      <c r="E2185" t="s">
        <v>68</v>
      </c>
    </row>
    <row r="2186" spans="1:6" x14ac:dyDescent="0.25">
      <c r="A2186" s="17" t="s">
        <v>117</v>
      </c>
      <c r="B2186" s="18">
        <v>44893</v>
      </c>
      <c r="C2186" s="19" t="s">
        <v>33</v>
      </c>
      <c r="D2186" t="s">
        <v>34</v>
      </c>
      <c r="E2186" t="s">
        <v>39</v>
      </c>
    </row>
    <row r="2187" spans="1:6" x14ac:dyDescent="0.25">
      <c r="A2187" s="17" t="s">
        <v>234</v>
      </c>
      <c r="B2187" s="18">
        <v>44893</v>
      </c>
      <c r="C2187" s="19" t="s">
        <v>33</v>
      </c>
      <c r="D2187" t="s">
        <v>34</v>
      </c>
      <c r="E2187" t="s">
        <v>35</v>
      </c>
    </row>
    <row r="2188" spans="1:6" x14ac:dyDescent="0.25">
      <c r="A2188" s="17" t="s">
        <v>290</v>
      </c>
      <c r="B2188" s="18">
        <v>44893</v>
      </c>
      <c r="C2188" s="19" t="s">
        <v>33</v>
      </c>
      <c r="D2188" t="s">
        <v>34</v>
      </c>
      <c r="E2188" t="s">
        <v>47</v>
      </c>
    </row>
    <row r="2189" spans="1:6" x14ac:dyDescent="0.25">
      <c r="A2189" s="17" t="s">
        <v>214</v>
      </c>
      <c r="B2189" s="18">
        <v>44893</v>
      </c>
      <c r="C2189" s="19" t="s">
        <v>33</v>
      </c>
      <c r="D2189" t="s">
        <v>34</v>
      </c>
      <c r="E2189" t="s">
        <v>70</v>
      </c>
    </row>
    <row r="2190" spans="1:6" x14ac:dyDescent="0.25">
      <c r="A2190" s="17" t="s">
        <v>262</v>
      </c>
      <c r="B2190" s="18">
        <v>44893</v>
      </c>
      <c r="C2190" s="19" t="s">
        <v>33</v>
      </c>
      <c r="D2190" t="s">
        <v>34</v>
      </c>
      <c r="E2190" t="s">
        <v>35</v>
      </c>
    </row>
    <row r="2191" spans="1:6" x14ac:dyDescent="0.25">
      <c r="A2191" s="17" t="s">
        <v>206</v>
      </c>
      <c r="B2191" s="18">
        <v>44893</v>
      </c>
      <c r="C2191" s="19" t="s">
        <v>33</v>
      </c>
      <c r="D2191" t="s">
        <v>34</v>
      </c>
      <c r="E2191" t="s">
        <v>35</v>
      </c>
    </row>
    <row r="2192" spans="1:6" x14ac:dyDescent="0.25">
      <c r="A2192" s="17" t="s">
        <v>99</v>
      </c>
      <c r="B2192" s="18">
        <v>44893</v>
      </c>
      <c r="C2192" s="19" t="s">
        <v>33</v>
      </c>
      <c r="D2192" t="s">
        <v>49</v>
      </c>
      <c r="E2192" t="s">
        <v>100</v>
      </c>
    </row>
    <row r="2193" spans="1:5" x14ac:dyDescent="0.25">
      <c r="A2193" s="17" t="s">
        <v>246</v>
      </c>
      <c r="B2193" s="18">
        <v>44893</v>
      </c>
      <c r="C2193" s="19" t="s">
        <v>33</v>
      </c>
      <c r="D2193" t="s">
        <v>37</v>
      </c>
      <c r="E2193" t="s">
        <v>64</v>
      </c>
    </row>
    <row r="2194" spans="1:5" x14ac:dyDescent="0.25">
      <c r="A2194" s="17" t="s">
        <v>426</v>
      </c>
      <c r="B2194" s="18">
        <v>44893</v>
      </c>
      <c r="C2194" s="19" t="s">
        <v>33</v>
      </c>
      <c r="D2194" t="s">
        <v>34</v>
      </c>
      <c r="E2194" t="s">
        <v>39</v>
      </c>
    </row>
    <row r="2195" spans="1:5" x14ac:dyDescent="0.25">
      <c r="A2195" s="17" t="s">
        <v>101</v>
      </c>
      <c r="B2195" s="18">
        <v>44893</v>
      </c>
      <c r="C2195" s="19" t="s">
        <v>33</v>
      </c>
      <c r="D2195" t="s">
        <v>34</v>
      </c>
      <c r="E2195" t="s">
        <v>35</v>
      </c>
    </row>
    <row r="2196" spans="1:5" x14ac:dyDescent="0.25">
      <c r="A2196" s="17" t="s">
        <v>323</v>
      </c>
      <c r="B2196" s="18">
        <v>44893</v>
      </c>
      <c r="C2196" s="19" t="s">
        <v>33</v>
      </c>
      <c r="D2196" t="s">
        <v>34</v>
      </c>
      <c r="E2196" t="s">
        <v>35</v>
      </c>
    </row>
    <row r="2197" spans="1:5" x14ac:dyDescent="0.25">
      <c r="A2197" s="17" t="s">
        <v>225</v>
      </c>
      <c r="B2197" s="18">
        <v>44893</v>
      </c>
      <c r="C2197" s="19" t="s">
        <v>33</v>
      </c>
      <c r="D2197" t="s">
        <v>34</v>
      </c>
      <c r="E2197" t="s">
        <v>35</v>
      </c>
    </row>
    <row r="2198" spans="1:5" x14ac:dyDescent="0.25">
      <c r="A2198" s="17" t="s">
        <v>327</v>
      </c>
      <c r="B2198" s="18">
        <v>44893</v>
      </c>
      <c r="C2198" s="19" t="s">
        <v>33</v>
      </c>
      <c r="D2198" t="s">
        <v>34</v>
      </c>
      <c r="E2198" t="s">
        <v>151</v>
      </c>
    </row>
    <row r="2199" spans="1:5" x14ac:dyDescent="0.25">
      <c r="A2199" s="17" t="s">
        <v>328</v>
      </c>
      <c r="B2199" s="18">
        <v>44893</v>
      </c>
      <c r="C2199" s="19" t="s">
        <v>33</v>
      </c>
      <c r="D2199" t="s">
        <v>34</v>
      </c>
      <c r="E2199" t="s">
        <v>151</v>
      </c>
    </row>
    <row r="2200" spans="1:5" x14ac:dyDescent="0.25">
      <c r="A2200" s="17" t="s">
        <v>97</v>
      </c>
      <c r="B2200" s="18">
        <v>44893</v>
      </c>
      <c r="C2200" s="19" t="s">
        <v>33</v>
      </c>
      <c r="D2200" t="s">
        <v>67</v>
      </c>
      <c r="E2200" t="s">
        <v>68</v>
      </c>
    </row>
    <row r="2201" spans="1:5" x14ac:dyDescent="0.25">
      <c r="A2201" s="17" t="s">
        <v>89</v>
      </c>
      <c r="B2201" s="18">
        <v>44893</v>
      </c>
      <c r="C2201" s="19" t="s">
        <v>33</v>
      </c>
      <c r="D2201" t="s">
        <v>34</v>
      </c>
      <c r="E2201" t="s">
        <v>45</v>
      </c>
    </row>
    <row r="2202" spans="1:5" x14ac:dyDescent="0.25">
      <c r="A2202" s="17" t="s">
        <v>374</v>
      </c>
      <c r="B2202" s="18">
        <v>44893</v>
      </c>
      <c r="C2202" s="19" t="s">
        <v>33</v>
      </c>
      <c r="D2202" t="s">
        <v>34</v>
      </c>
      <c r="E2202" t="s">
        <v>138</v>
      </c>
    </row>
    <row r="2203" spans="1:5" x14ac:dyDescent="0.25">
      <c r="A2203" s="17" t="s">
        <v>94</v>
      </c>
      <c r="B2203" s="18">
        <v>44893</v>
      </c>
      <c r="C2203" s="19" t="s">
        <v>33</v>
      </c>
      <c r="D2203" t="s">
        <v>34</v>
      </c>
      <c r="E2203" t="s">
        <v>35</v>
      </c>
    </row>
    <row r="2204" spans="1:5" x14ac:dyDescent="0.25">
      <c r="A2204" s="17" t="s">
        <v>245</v>
      </c>
      <c r="B2204" s="18">
        <v>44893</v>
      </c>
      <c r="C2204" s="19" t="s">
        <v>33</v>
      </c>
      <c r="D2204" t="s">
        <v>34</v>
      </c>
      <c r="E2204" t="s">
        <v>35</v>
      </c>
    </row>
    <row r="2205" spans="1:5" x14ac:dyDescent="0.25">
      <c r="A2205" s="17" t="s">
        <v>421</v>
      </c>
      <c r="B2205" s="18">
        <v>44893</v>
      </c>
      <c r="C2205" s="19" t="s">
        <v>33</v>
      </c>
      <c r="D2205" t="s">
        <v>34</v>
      </c>
      <c r="E2205" t="s">
        <v>35</v>
      </c>
    </row>
    <row r="2206" spans="1:5" x14ac:dyDescent="0.25">
      <c r="A2206" s="17" t="s">
        <v>131</v>
      </c>
      <c r="B2206" s="18">
        <v>44893</v>
      </c>
      <c r="C2206" s="19" t="s">
        <v>33</v>
      </c>
      <c r="D2206" t="s">
        <v>34</v>
      </c>
      <c r="E2206" t="s">
        <v>35</v>
      </c>
    </row>
    <row r="2207" spans="1:5" x14ac:dyDescent="0.25">
      <c r="A2207" s="17" t="s">
        <v>156</v>
      </c>
      <c r="B2207" s="18">
        <v>44893</v>
      </c>
      <c r="C2207" s="19" t="s">
        <v>33</v>
      </c>
      <c r="D2207" t="s">
        <v>34</v>
      </c>
      <c r="E2207" t="s">
        <v>70</v>
      </c>
    </row>
    <row r="2208" spans="1:5" x14ac:dyDescent="0.25">
      <c r="A2208" s="17" t="s">
        <v>375</v>
      </c>
      <c r="B2208" s="18">
        <v>44893</v>
      </c>
      <c r="C2208" s="19" t="s">
        <v>33</v>
      </c>
      <c r="D2208" t="s">
        <v>34</v>
      </c>
      <c r="E2208" t="s">
        <v>35</v>
      </c>
    </row>
    <row r="2209" spans="1:6" x14ac:dyDescent="0.25">
      <c r="A2209" s="17" t="s">
        <v>130</v>
      </c>
      <c r="B2209" s="18">
        <v>44893</v>
      </c>
      <c r="C2209" s="19" t="s">
        <v>33</v>
      </c>
      <c r="D2209" t="s">
        <v>34</v>
      </c>
      <c r="E2209" t="s">
        <v>70</v>
      </c>
    </row>
    <row r="2210" spans="1:6" x14ac:dyDescent="0.25">
      <c r="A2210" s="17" t="s">
        <v>115</v>
      </c>
      <c r="B2210" s="18">
        <v>44893</v>
      </c>
      <c r="C2210" s="19" t="s">
        <v>33</v>
      </c>
      <c r="D2210" t="s">
        <v>34</v>
      </c>
      <c r="E2210" t="s">
        <v>35</v>
      </c>
    </row>
    <row r="2211" spans="1:6" x14ac:dyDescent="0.25">
      <c r="A2211" s="17" t="s">
        <v>395</v>
      </c>
      <c r="B2211" s="18">
        <v>44893</v>
      </c>
      <c r="C2211" s="19" t="s">
        <v>33</v>
      </c>
      <c r="D2211" t="s">
        <v>34</v>
      </c>
      <c r="E2211" t="s">
        <v>138</v>
      </c>
    </row>
    <row r="2212" spans="1:6" x14ac:dyDescent="0.25">
      <c r="A2212" s="17" t="s">
        <v>242</v>
      </c>
      <c r="B2212" s="18">
        <v>44893</v>
      </c>
      <c r="C2212" s="19" t="s">
        <v>33</v>
      </c>
      <c r="D2212" t="s">
        <v>37</v>
      </c>
      <c r="E2212" t="s">
        <v>64</v>
      </c>
    </row>
    <row r="2213" spans="1:6" x14ac:dyDescent="0.25">
      <c r="A2213" s="17" t="s">
        <v>387</v>
      </c>
      <c r="B2213" s="18">
        <v>44893</v>
      </c>
      <c r="C2213" s="19" t="s">
        <v>33</v>
      </c>
      <c r="D2213" t="s">
        <v>34</v>
      </c>
      <c r="E2213" t="s">
        <v>39</v>
      </c>
    </row>
    <row r="2214" spans="1:6" x14ac:dyDescent="0.25">
      <c r="A2214" s="17" t="s">
        <v>411</v>
      </c>
      <c r="B2214" s="18">
        <v>44893</v>
      </c>
      <c r="C2214" s="19" t="s">
        <v>33</v>
      </c>
      <c r="D2214" t="s">
        <v>37</v>
      </c>
      <c r="E2214" t="s">
        <v>64</v>
      </c>
    </row>
    <row r="2215" spans="1:6" x14ac:dyDescent="0.25">
      <c r="A2215" s="17" t="s">
        <v>175</v>
      </c>
      <c r="B2215" s="22"/>
      <c r="C2215" s="19" t="s">
        <v>33</v>
      </c>
      <c r="D2215" t="s">
        <v>34</v>
      </c>
      <c r="E2215" t="s">
        <v>39</v>
      </c>
      <c r="F2215" t="s">
        <v>447</v>
      </c>
    </row>
    <row r="2216" spans="1:6" x14ac:dyDescent="0.25">
      <c r="A2216" s="17" t="s">
        <v>42</v>
      </c>
      <c r="B2216" s="18">
        <v>44894</v>
      </c>
      <c r="C2216" s="19" t="s">
        <v>33</v>
      </c>
      <c r="D2216" t="s">
        <v>37</v>
      </c>
      <c r="E2216" t="s">
        <v>35</v>
      </c>
    </row>
    <row r="2217" spans="1:6" x14ac:dyDescent="0.25">
      <c r="A2217" s="17" t="s">
        <v>266</v>
      </c>
      <c r="B2217" s="18">
        <v>44894</v>
      </c>
      <c r="C2217" s="19" t="s">
        <v>33</v>
      </c>
      <c r="D2217" t="s">
        <v>34</v>
      </c>
      <c r="E2217" t="s">
        <v>35</v>
      </c>
    </row>
    <row r="2218" spans="1:6" x14ac:dyDescent="0.25">
      <c r="A2218" s="17" t="s">
        <v>40</v>
      </c>
      <c r="B2218" s="18">
        <v>44894</v>
      </c>
      <c r="C2218" s="19" t="s">
        <v>33</v>
      </c>
      <c r="D2218" t="s">
        <v>37</v>
      </c>
      <c r="E2218" t="s">
        <v>35</v>
      </c>
    </row>
    <row r="2219" spans="1:6" x14ac:dyDescent="0.25">
      <c r="A2219" s="17" t="s">
        <v>333</v>
      </c>
      <c r="B2219" s="18">
        <v>44894</v>
      </c>
      <c r="C2219" s="19" t="s">
        <v>33</v>
      </c>
      <c r="D2219" t="s">
        <v>37</v>
      </c>
      <c r="E2219" t="s">
        <v>64</v>
      </c>
    </row>
    <row r="2220" spans="1:6" x14ac:dyDescent="0.25">
      <c r="A2220" s="17" t="s">
        <v>402</v>
      </c>
      <c r="B2220" s="18">
        <v>44894</v>
      </c>
      <c r="C2220" s="19" t="s">
        <v>33</v>
      </c>
      <c r="D2220" t="s">
        <v>37</v>
      </c>
      <c r="E2220" t="s">
        <v>106</v>
      </c>
    </row>
    <row r="2221" spans="1:6" x14ac:dyDescent="0.25">
      <c r="A2221" s="17" t="s">
        <v>36</v>
      </c>
      <c r="B2221" s="18">
        <v>44894</v>
      </c>
      <c r="C2221" s="19" t="s">
        <v>33</v>
      </c>
      <c r="D2221" t="s">
        <v>37</v>
      </c>
      <c r="E2221" t="s">
        <v>35</v>
      </c>
    </row>
    <row r="2222" spans="1:6" x14ac:dyDescent="0.25">
      <c r="A2222" s="17" t="s">
        <v>271</v>
      </c>
      <c r="B2222" s="18">
        <v>44894</v>
      </c>
      <c r="C2222" s="19" t="s">
        <v>33</v>
      </c>
      <c r="D2222" t="s">
        <v>34</v>
      </c>
      <c r="E2222" t="s">
        <v>47</v>
      </c>
    </row>
    <row r="2223" spans="1:6" x14ac:dyDescent="0.25">
      <c r="A2223" s="17" t="s">
        <v>41</v>
      </c>
      <c r="B2223" s="18">
        <v>44894</v>
      </c>
      <c r="C2223" s="19" t="s">
        <v>33</v>
      </c>
      <c r="D2223" t="s">
        <v>37</v>
      </c>
      <c r="E2223" t="s">
        <v>35</v>
      </c>
    </row>
    <row r="2224" spans="1:6" x14ac:dyDescent="0.25">
      <c r="A2224" s="17" t="s">
        <v>182</v>
      </c>
      <c r="B2224" s="22"/>
      <c r="C2224" s="19" t="s">
        <v>33</v>
      </c>
      <c r="D2224" t="s">
        <v>37</v>
      </c>
      <c r="E2224" t="s">
        <v>35</v>
      </c>
      <c r="F2224" t="s">
        <v>446</v>
      </c>
    </row>
    <row r="2225" spans="1:6" x14ac:dyDescent="0.25">
      <c r="A2225" s="17" t="s">
        <v>280</v>
      </c>
      <c r="B2225" s="18">
        <v>44894</v>
      </c>
      <c r="C2225" s="19" t="s">
        <v>33</v>
      </c>
      <c r="D2225" t="s">
        <v>37</v>
      </c>
      <c r="E2225" t="s">
        <v>35</v>
      </c>
    </row>
    <row r="2226" spans="1:6" x14ac:dyDescent="0.25">
      <c r="A2226" s="17" t="s">
        <v>48</v>
      </c>
      <c r="B2226" s="18">
        <v>44894</v>
      </c>
      <c r="C2226" s="19" t="s">
        <v>33</v>
      </c>
      <c r="D2226" t="s">
        <v>49</v>
      </c>
      <c r="E2226" t="s">
        <v>50</v>
      </c>
    </row>
    <row r="2227" spans="1:6" x14ac:dyDescent="0.25">
      <c r="A2227" s="17" t="s">
        <v>134</v>
      </c>
      <c r="B2227" s="18">
        <v>44894</v>
      </c>
      <c r="C2227" s="19" t="s">
        <v>33</v>
      </c>
      <c r="D2227" t="s">
        <v>34</v>
      </c>
      <c r="E2227" t="s">
        <v>35</v>
      </c>
    </row>
    <row r="2228" spans="1:6" x14ac:dyDescent="0.25">
      <c r="A2228" s="17" t="s">
        <v>99</v>
      </c>
      <c r="B2228" s="18">
        <v>44894</v>
      </c>
      <c r="C2228" s="19" t="s">
        <v>33</v>
      </c>
      <c r="D2228" t="s">
        <v>49</v>
      </c>
      <c r="E2228" t="s">
        <v>100</v>
      </c>
    </row>
    <row r="2229" spans="1:6" x14ac:dyDescent="0.25">
      <c r="A2229" s="17" t="s">
        <v>315</v>
      </c>
      <c r="B2229" s="18">
        <v>44894</v>
      </c>
      <c r="C2229" s="19" t="s">
        <v>33</v>
      </c>
      <c r="D2229" t="s">
        <v>67</v>
      </c>
      <c r="E2229" t="s">
        <v>68</v>
      </c>
    </row>
    <row r="2230" spans="1:6" x14ac:dyDescent="0.25">
      <c r="A2230" s="17" t="s">
        <v>356</v>
      </c>
      <c r="B2230" s="18">
        <v>44894</v>
      </c>
      <c r="C2230" s="19" t="s">
        <v>33</v>
      </c>
      <c r="D2230" t="s">
        <v>34</v>
      </c>
      <c r="E2230" t="s">
        <v>35</v>
      </c>
    </row>
    <row r="2231" spans="1:6" x14ac:dyDescent="0.25">
      <c r="A2231" s="17" t="s">
        <v>357</v>
      </c>
      <c r="B2231" s="18">
        <v>44894</v>
      </c>
      <c r="C2231" s="19" t="s">
        <v>33</v>
      </c>
      <c r="D2231" t="s">
        <v>37</v>
      </c>
      <c r="E2231" t="s">
        <v>151</v>
      </c>
    </row>
    <row r="2232" spans="1:6" x14ac:dyDescent="0.25">
      <c r="A2232" s="17" t="s">
        <v>433</v>
      </c>
      <c r="B2232" s="18">
        <v>44894</v>
      </c>
      <c r="C2232" s="19" t="s">
        <v>33</v>
      </c>
      <c r="D2232" t="s">
        <v>37</v>
      </c>
      <c r="E2232" t="s">
        <v>151</v>
      </c>
    </row>
    <row r="2233" spans="1:6" x14ac:dyDescent="0.25">
      <c r="A2233" s="17" t="s">
        <v>335</v>
      </c>
      <c r="B2233" s="18">
        <v>44894</v>
      </c>
      <c r="C2233" s="19" t="s">
        <v>33</v>
      </c>
      <c r="D2233" t="s">
        <v>37</v>
      </c>
      <c r="E2233" t="s">
        <v>64</v>
      </c>
    </row>
    <row r="2234" spans="1:6" x14ac:dyDescent="0.25">
      <c r="A2234" s="17" t="s">
        <v>282</v>
      </c>
      <c r="B2234" s="18">
        <v>44894</v>
      </c>
      <c r="C2234" s="19" t="s">
        <v>33</v>
      </c>
      <c r="D2234" t="s">
        <v>49</v>
      </c>
      <c r="E2234" t="s">
        <v>361</v>
      </c>
    </row>
    <row r="2235" spans="1:6" x14ac:dyDescent="0.25">
      <c r="A2235" s="17" t="s">
        <v>355</v>
      </c>
      <c r="B2235" s="18">
        <v>44894</v>
      </c>
      <c r="C2235" s="19" t="s">
        <v>33</v>
      </c>
      <c r="D2235" t="s">
        <v>34</v>
      </c>
      <c r="E2235" t="s">
        <v>35</v>
      </c>
    </row>
    <row r="2236" spans="1:6" x14ac:dyDescent="0.25">
      <c r="A2236" s="17" t="s">
        <v>65</v>
      </c>
      <c r="B2236" s="18">
        <v>44894</v>
      </c>
      <c r="C2236" s="19" t="s">
        <v>33</v>
      </c>
      <c r="D2236" t="s">
        <v>34</v>
      </c>
      <c r="E2236" t="s">
        <v>35</v>
      </c>
    </row>
    <row r="2237" spans="1:6" x14ac:dyDescent="0.25">
      <c r="A2237" s="17" t="s">
        <v>58</v>
      </c>
      <c r="B2237" s="22"/>
      <c r="C2237" s="19" t="s">
        <v>33</v>
      </c>
      <c r="D2237" t="s">
        <v>34</v>
      </c>
      <c r="E2237" t="s">
        <v>39</v>
      </c>
      <c r="F2237" t="s">
        <v>444</v>
      </c>
    </row>
    <row r="2238" spans="1:6" x14ac:dyDescent="0.25">
      <c r="A2238" s="17" t="s">
        <v>322</v>
      </c>
      <c r="B2238" s="18">
        <v>44894</v>
      </c>
      <c r="C2238" s="19" t="s">
        <v>33</v>
      </c>
      <c r="D2238" t="s">
        <v>34</v>
      </c>
      <c r="E2238" t="s">
        <v>35</v>
      </c>
    </row>
    <row r="2239" spans="1:6" x14ac:dyDescent="0.25">
      <c r="A2239" s="17" t="s">
        <v>310</v>
      </c>
      <c r="B2239" s="18">
        <v>44894</v>
      </c>
      <c r="C2239" s="19" t="s">
        <v>33</v>
      </c>
      <c r="D2239" t="s">
        <v>34</v>
      </c>
      <c r="E2239" t="s">
        <v>57</v>
      </c>
    </row>
    <row r="2240" spans="1:6" x14ac:dyDescent="0.25">
      <c r="A2240" s="17" t="s">
        <v>96</v>
      </c>
      <c r="B2240" s="18">
        <v>44894</v>
      </c>
      <c r="C2240" s="19" t="s">
        <v>33</v>
      </c>
      <c r="D2240" t="s">
        <v>34</v>
      </c>
      <c r="E2240" t="s">
        <v>35</v>
      </c>
    </row>
    <row r="2241" spans="1:6" x14ac:dyDescent="0.25">
      <c r="A2241" s="17" t="s">
        <v>340</v>
      </c>
      <c r="B2241" s="18">
        <v>44894</v>
      </c>
      <c r="C2241" s="19" t="s">
        <v>33</v>
      </c>
      <c r="D2241" t="s">
        <v>34</v>
      </c>
      <c r="E2241" t="s">
        <v>35</v>
      </c>
    </row>
    <row r="2242" spans="1:6" x14ac:dyDescent="0.25">
      <c r="A2242" s="17" t="s">
        <v>91</v>
      </c>
      <c r="B2242" s="22"/>
      <c r="C2242" s="19" t="s">
        <v>33</v>
      </c>
      <c r="D2242" t="s">
        <v>34</v>
      </c>
      <c r="E2242" t="s">
        <v>39</v>
      </c>
      <c r="F2242" t="s">
        <v>401</v>
      </c>
    </row>
    <row r="2243" spans="1:6" x14ac:dyDescent="0.25">
      <c r="A2243" s="17" t="s">
        <v>104</v>
      </c>
      <c r="B2243" s="18">
        <v>44894</v>
      </c>
      <c r="C2243" s="19" t="s">
        <v>33</v>
      </c>
      <c r="D2243" t="s">
        <v>67</v>
      </c>
      <c r="E2243" t="s">
        <v>68</v>
      </c>
    </row>
    <row r="2244" spans="1:6" x14ac:dyDescent="0.25">
      <c r="A2244" s="17" t="s">
        <v>364</v>
      </c>
      <c r="B2244" s="22"/>
      <c r="C2244" s="19" t="s">
        <v>33</v>
      </c>
      <c r="D2244" t="s">
        <v>34</v>
      </c>
      <c r="E2244" t="s">
        <v>39</v>
      </c>
      <c r="F2244" t="s">
        <v>436</v>
      </c>
    </row>
    <row r="2245" spans="1:6" x14ac:dyDescent="0.25">
      <c r="A2245" s="17" t="s">
        <v>197</v>
      </c>
      <c r="B2245" s="18">
        <v>44894</v>
      </c>
      <c r="C2245" s="19" t="s">
        <v>33</v>
      </c>
      <c r="D2245" t="s">
        <v>67</v>
      </c>
      <c r="E2245" t="s">
        <v>68</v>
      </c>
    </row>
    <row r="2246" spans="1:6" x14ac:dyDescent="0.25">
      <c r="A2246" s="17" t="s">
        <v>166</v>
      </c>
      <c r="B2246" s="18">
        <v>44894</v>
      </c>
      <c r="C2246" s="19" t="s">
        <v>33</v>
      </c>
      <c r="D2246" t="s">
        <v>34</v>
      </c>
      <c r="E2246" t="s">
        <v>57</v>
      </c>
    </row>
    <row r="2247" spans="1:6" x14ac:dyDescent="0.25">
      <c r="A2247" s="17" t="s">
        <v>63</v>
      </c>
      <c r="B2247" s="18">
        <v>44894</v>
      </c>
      <c r="C2247" s="19" t="s">
        <v>33</v>
      </c>
      <c r="D2247" t="s">
        <v>34</v>
      </c>
      <c r="E2247" t="s">
        <v>64</v>
      </c>
    </row>
    <row r="2248" spans="1:6" x14ac:dyDescent="0.25">
      <c r="A2248" s="17" t="s">
        <v>404</v>
      </c>
      <c r="B2248" s="18">
        <v>44894</v>
      </c>
      <c r="C2248" s="19" t="s">
        <v>33</v>
      </c>
      <c r="D2248" t="s">
        <v>37</v>
      </c>
      <c r="E2248" t="s">
        <v>189</v>
      </c>
    </row>
    <row r="2249" spans="1:6" x14ac:dyDescent="0.25">
      <c r="A2249" s="17" t="s">
        <v>256</v>
      </c>
      <c r="B2249" s="18">
        <v>44894</v>
      </c>
      <c r="C2249" s="19" t="s">
        <v>33</v>
      </c>
      <c r="D2249" t="s">
        <v>67</v>
      </c>
      <c r="E2249" t="s">
        <v>68</v>
      </c>
    </row>
    <row r="2250" spans="1:6" x14ac:dyDescent="0.25">
      <c r="A2250" s="17" t="s">
        <v>198</v>
      </c>
      <c r="B2250" s="18">
        <v>44894</v>
      </c>
      <c r="C2250" s="19" t="s">
        <v>33</v>
      </c>
      <c r="D2250" t="s">
        <v>67</v>
      </c>
      <c r="E2250" t="s">
        <v>68</v>
      </c>
    </row>
    <row r="2251" spans="1:6" x14ac:dyDescent="0.25">
      <c r="A2251" s="17" t="s">
        <v>236</v>
      </c>
      <c r="B2251" s="18">
        <v>44894</v>
      </c>
      <c r="C2251" s="19" t="s">
        <v>33</v>
      </c>
      <c r="D2251" t="s">
        <v>67</v>
      </c>
      <c r="E2251" t="s">
        <v>68</v>
      </c>
    </row>
    <row r="2252" spans="1:6" x14ac:dyDescent="0.25">
      <c r="A2252" s="17" t="s">
        <v>405</v>
      </c>
      <c r="B2252" s="18">
        <v>44894</v>
      </c>
      <c r="C2252" s="19" t="s">
        <v>33</v>
      </c>
      <c r="D2252" t="s">
        <v>34</v>
      </c>
      <c r="E2252" t="s">
        <v>35</v>
      </c>
    </row>
    <row r="2253" spans="1:6" x14ac:dyDescent="0.25">
      <c r="A2253" s="17" t="s">
        <v>97</v>
      </c>
      <c r="B2253" s="18">
        <v>44894</v>
      </c>
      <c r="C2253" s="19" t="s">
        <v>33</v>
      </c>
      <c r="D2253" t="s">
        <v>67</v>
      </c>
      <c r="E2253" t="s">
        <v>68</v>
      </c>
    </row>
    <row r="2254" spans="1:6" x14ac:dyDescent="0.25">
      <c r="A2254" s="17" t="s">
        <v>215</v>
      </c>
      <c r="B2254" s="18">
        <v>44894</v>
      </c>
      <c r="C2254" s="19" t="s">
        <v>33</v>
      </c>
      <c r="D2254" t="s">
        <v>34</v>
      </c>
      <c r="E2254" t="s">
        <v>35</v>
      </c>
    </row>
    <row r="2255" spans="1:6" x14ac:dyDescent="0.25">
      <c r="A2255" s="17" t="s">
        <v>191</v>
      </c>
      <c r="B2255" s="18">
        <v>44894</v>
      </c>
      <c r="C2255" s="19" t="s">
        <v>33</v>
      </c>
      <c r="D2255" t="s">
        <v>34</v>
      </c>
      <c r="E2255" t="s">
        <v>35</v>
      </c>
    </row>
    <row r="2256" spans="1:6" x14ac:dyDescent="0.25">
      <c r="A2256" s="17" t="s">
        <v>60</v>
      </c>
      <c r="B2256" s="18">
        <v>44894</v>
      </c>
      <c r="C2256" s="19" t="s">
        <v>33</v>
      </c>
      <c r="D2256" t="s">
        <v>34</v>
      </c>
      <c r="E2256" t="s">
        <v>35</v>
      </c>
    </row>
    <row r="2257" spans="1:5" x14ac:dyDescent="0.25">
      <c r="A2257" s="17" t="s">
        <v>140</v>
      </c>
      <c r="B2257" s="18">
        <v>44894</v>
      </c>
      <c r="C2257" s="19" t="s">
        <v>33</v>
      </c>
      <c r="D2257" t="s">
        <v>67</v>
      </c>
      <c r="E2257" t="s">
        <v>68</v>
      </c>
    </row>
    <row r="2258" spans="1:5" x14ac:dyDescent="0.25">
      <c r="A2258" s="17" t="s">
        <v>321</v>
      </c>
      <c r="B2258" s="18">
        <v>44894</v>
      </c>
      <c r="C2258" s="19" t="s">
        <v>33</v>
      </c>
      <c r="D2258" t="s">
        <v>34</v>
      </c>
      <c r="E2258" t="s">
        <v>151</v>
      </c>
    </row>
    <row r="2259" spans="1:5" x14ac:dyDescent="0.25">
      <c r="A2259" s="17" t="s">
        <v>153</v>
      </c>
      <c r="B2259" s="18">
        <v>44894</v>
      </c>
      <c r="C2259" s="19" t="s">
        <v>33</v>
      </c>
      <c r="D2259" t="s">
        <v>34</v>
      </c>
      <c r="E2259" t="s">
        <v>39</v>
      </c>
    </row>
    <row r="2260" spans="1:5" x14ac:dyDescent="0.25">
      <c r="A2260" s="17" t="s">
        <v>448</v>
      </c>
      <c r="B2260" s="18">
        <v>44894</v>
      </c>
      <c r="C2260" s="19" t="s">
        <v>33</v>
      </c>
      <c r="D2260" t="s">
        <v>34</v>
      </c>
      <c r="E2260" t="s">
        <v>57</v>
      </c>
    </row>
    <row r="2261" spans="1:5" x14ac:dyDescent="0.25">
      <c r="A2261" s="17" t="s">
        <v>382</v>
      </c>
      <c r="B2261" s="18">
        <v>44894</v>
      </c>
      <c r="C2261" s="19" t="s">
        <v>33</v>
      </c>
      <c r="D2261" t="s">
        <v>34</v>
      </c>
      <c r="E2261" t="s">
        <v>47</v>
      </c>
    </row>
    <row r="2262" spans="1:5" x14ac:dyDescent="0.25">
      <c r="A2262" s="17" t="s">
        <v>319</v>
      </c>
      <c r="B2262" s="18">
        <v>44894</v>
      </c>
      <c r="C2262" s="19" t="s">
        <v>33</v>
      </c>
      <c r="D2262" t="s">
        <v>34</v>
      </c>
      <c r="E2262" t="s">
        <v>35</v>
      </c>
    </row>
    <row r="2263" spans="1:5" x14ac:dyDescent="0.25">
      <c r="A2263" s="17" t="s">
        <v>124</v>
      </c>
      <c r="B2263" s="18">
        <v>44894</v>
      </c>
      <c r="C2263" s="19" t="s">
        <v>33</v>
      </c>
      <c r="D2263" t="s">
        <v>34</v>
      </c>
      <c r="E2263" t="s">
        <v>35</v>
      </c>
    </row>
    <row r="2264" spans="1:5" x14ac:dyDescent="0.25">
      <c r="A2264" s="17" t="s">
        <v>432</v>
      </c>
      <c r="B2264" s="18">
        <v>44894</v>
      </c>
      <c r="C2264" s="19" t="s">
        <v>33</v>
      </c>
      <c r="D2264" t="s">
        <v>34</v>
      </c>
      <c r="E2264" t="s">
        <v>39</v>
      </c>
    </row>
    <row r="2265" spans="1:5" x14ac:dyDescent="0.25">
      <c r="A2265" s="17" t="s">
        <v>377</v>
      </c>
      <c r="B2265" s="18">
        <v>44894</v>
      </c>
      <c r="C2265" s="19" t="s">
        <v>33</v>
      </c>
      <c r="D2265" t="s">
        <v>34</v>
      </c>
      <c r="E2265" t="s">
        <v>35</v>
      </c>
    </row>
    <row r="2266" spans="1:5" x14ac:dyDescent="0.25">
      <c r="A2266" s="17" t="s">
        <v>95</v>
      </c>
      <c r="B2266" s="18">
        <v>44894</v>
      </c>
      <c r="C2266" s="19" t="s">
        <v>33</v>
      </c>
      <c r="D2266" t="s">
        <v>34</v>
      </c>
      <c r="E2266" t="s">
        <v>70</v>
      </c>
    </row>
    <row r="2267" spans="1:5" x14ac:dyDescent="0.25">
      <c r="A2267" s="17" t="s">
        <v>245</v>
      </c>
      <c r="B2267" s="18">
        <v>44894</v>
      </c>
      <c r="C2267" s="19" t="s">
        <v>33</v>
      </c>
      <c r="D2267" t="s">
        <v>34</v>
      </c>
      <c r="E2267" t="s">
        <v>35</v>
      </c>
    </row>
    <row r="2268" spans="1:5" x14ac:dyDescent="0.25">
      <c r="A2268" s="17" t="s">
        <v>46</v>
      </c>
      <c r="B2268" s="18">
        <v>44894</v>
      </c>
      <c r="C2268" s="19" t="s">
        <v>33</v>
      </c>
      <c r="D2268" t="s">
        <v>34</v>
      </c>
      <c r="E2268" t="s">
        <v>47</v>
      </c>
    </row>
    <row r="2269" spans="1:5" x14ac:dyDescent="0.25">
      <c r="A2269" s="17" t="s">
        <v>142</v>
      </c>
      <c r="B2269" s="18">
        <v>44894</v>
      </c>
      <c r="C2269" s="19" t="s">
        <v>33</v>
      </c>
      <c r="D2269" t="s">
        <v>34</v>
      </c>
      <c r="E2269" t="s">
        <v>35</v>
      </c>
    </row>
    <row r="2270" spans="1:5" x14ac:dyDescent="0.25">
      <c r="A2270" s="17" t="s">
        <v>383</v>
      </c>
      <c r="B2270" s="18">
        <v>44894</v>
      </c>
      <c r="C2270" s="19" t="s">
        <v>33</v>
      </c>
      <c r="D2270" t="s">
        <v>67</v>
      </c>
      <c r="E2270" t="s">
        <v>68</v>
      </c>
    </row>
    <row r="2271" spans="1:5" x14ac:dyDescent="0.25">
      <c r="A2271" s="17" t="s">
        <v>424</v>
      </c>
      <c r="B2271" s="18">
        <v>44894</v>
      </c>
      <c r="C2271" s="19" t="s">
        <v>33</v>
      </c>
      <c r="D2271" t="s">
        <v>34</v>
      </c>
      <c r="E2271" t="s">
        <v>35</v>
      </c>
    </row>
    <row r="2272" spans="1:5" x14ac:dyDescent="0.25">
      <c r="A2272" s="17" t="s">
        <v>299</v>
      </c>
      <c r="B2272" s="18">
        <v>44894</v>
      </c>
      <c r="C2272" s="19" t="s">
        <v>33</v>
      </c>
      <c r="D2272" t="s">
        <v>34</v>
      </c>
      <c r="E2272" t="s">
        <v>35</v>
      </c>
    </row>
    <row r="2273" spans="1:5" x14ac:dyDescent="0.25">
      <c r="A2273" s="17" t="s">
        <v>421</v>
      </c>
      <c r="B2273" s="18">
        <v>44894</v>
      </c>
      <c r="C2273" s="19" t="s">
        <v>33</v>
      </c>
      <c r="D2273" t="s">
        <v>34</v>
      </c>
      <c r="E2273" t="s">
        <v>35</v>
      </c>
    </row>
    <row r="2274" spans="1:5" x14ac:dyDescent="0.25">
      <c r="A2274" s="17" t="s">
        <v>141</v>
      </c>
      <c r="B2274" s="18">
        <v>44894</v>
      </c>
      <c r="C2274" s="19" t="s">
        <v>33</v>
      </c>
      <c r="D2274" t="s">
        <v>34</v>
      </c>
      <c r="E2274" t="s">
        <v>35</v>
      </c>
    </row>
    <row r="2275" spans="1:5" x14ac:dyDescent="0.25">
      <c r="A2275" s="17" t="s">
        <v>292</v>
      </c>
      <c r="B2275" s="18">
        <v>44894</v>
      </c>
      <c r="C2275" s="19" t="s">
        <v>33</v>
      </c>
      <c r="D2275" t="s">
        <v>34</v>
      </c>
      <c r="E2275" t="s">
        <v>138</v>
      </c>
    </row>
    <row r="2276" spans="1:5" x14ac:dyDescent="0.25">
      <c r="A2276" s="17" t="s">
        <v>425</v>
      </c>
      <c r="B2276" s="18">
        <v>44894</v>
      </c>
      <c r="C2276" s="19" t="s">
        <v>33</v>
      </c>
      <c r="D2276" t="s">
        <v>34</v>
      </c>
      <c r="E2276" t="s">
        <v>47</v>
      </c>
    </row>
    <row r="2277" spans="1:5" x14ac:dyDescent="0.25">
      <c r="A2277" s="17" t="s">
        <v>145</v>
      </c>
      <c r="B2277" s="18">
        <v>44894</v>
      </c>
      <c r="C2277" s="19" t="s">
        <v>33</v>
      </c>
      <c r="D2277" t="s">
        <v>34</v>
      </c>
      <c r="E2277" t="s">
        <v>35</v>
      </c>
    </row>
    <row r="2278" spans="1:5" x14ac:dyDescent="0.25">
      <c r="A2278" s="17" t="s">
        <v>294</v>
      </c>
      <c r="B2278" s="18">
        <v>44894</v>
      </c>
      <c r="C2278" s="19" t="s">
        <v>33</v>
      </c>
      <c r="D2278" t="s">
        <v>34</v>
      </c>
      <c r="E2278" t="s">
        <v>35</v>
      </c>
    </row>
    <row r="2279" spans="1:5" x14ac:dyDescent="0.25">
      <c r="A2279" s="17" t="s">
        <v>66</v>
      </c>
      <c r="B2279" s="18">
        <v>44894</v>
      </c>
      <c r="C2279" s="19" t="s">
        <v>33</v>
      </c>
      <c r="D2279" t="s">
        <v>67</v>
      </c>
      <c r="E2279" t="s">
        <v>68</v>
      </c>
    </row>
    <row r="2280" spans="1:5" x14ac:dyDescent="0.25">
      <c r="A2280" s="17" t="s">
        <v>341</v>
      </c>
      <c r="B2280" s="18">
        <v>44894</v>
      </c>
      <c r="C2280" s="19" t="s">
        <v>33</v>
      </c>
      <c r="D2280" t="s">
        <v>34</v>
      </c>
      <c r="E2280" t="s">
        <v>151</v>
      </c>
    </row>
    <row r="2281" spans="1:5" x14ac:dyDescent="0.25">
      <c r="A2281" s="17" t="s">
        <v>313</v>
      </c>
      <c r="B2281" s="18">
        <v>44894</v>
      </c>
      <c r="C2281" s="19" t="s">
        <v>33</v>
      </c>
      <c r="D2281" t="s">
        <v>34</v>
      </c>
      <c r="E2281" t="s">
        <v>151</v>
      </c>
    </row>
    <row r="2282" spans="1:5" x14ac:dyDescent="0.25">
      <c r="A2282" s="17" t="s">
        <v>170</v>
      </c>
      <c r="B2282" s="18">
        <v>44894</v>
      </c>
      <c r="C2282" s="19" t="s">
        <v>33</v>
      </c>
      <c r="D2282" t="s">
        <v>34</v>
      </c>
      <c r="E2282" t="s">
        <v>151</v>
      </c>
    </row>
    <row r="2283" spans="1:5" x14ac:dyDescent="0.25">
      <c r="A2283" s="17" t="s">
        <v>291</v>
      </c>
      <c r="B2283" s="18">
        <v>44894</v>
      </c>
      <c r="C2283" s="19" t="s">
        <v>33</v>
      </c>
      <c r="D2283" t="s">
        <v>34</v>
      </c>
      <c r="E2283" t="s">
        <v>57</v>
      </c>
    </row>
    <row r="2284" spans="1:5" x14ac:dyDescent="0.25">
      <c r="A2284" s="17" t="s">
        <v>324</v>
      </c>
      <c r="B2284" s="18">
        <v>44894</v>
      </c>
      <c r="C2284" s="19" t="s">
        <v>33</v>
      </c>
      <c r="D2284" t="s">
        <v>37</v>
      </c>
      <c r="E2284" t="s">
        <v>57</v>
      </c>
    </row>
    <row r="2285" spans="1:5" x14ac:dyDescent="0.25">
      <c r="A2285" s="17" t="s">
        <v>392</v>
      </c>
      <c r="B2285" s="18">
        <v>44894</v>
      </c>
      <c r="C2285" s="19" t="s">
        <v>33</v>
      </c>
      <c r="D2285" t="s">
        <v>37</v>
      </c>
      <c r="E2285" t="s">
        <v>57</v>
      </c>
    </row>
    <row r="2286" spans="1:5" x14ac:dyDescent="0.25">
      <c r="A2286" s="17" t="s">
        <v>126</v>
      </c>
      <c r="B2286" s="18">
        <v>44894</v>
      </c>
      <c r="C2286" s="19" t="s">
        <v>33</v>
      </c>
      <c r="D2286" t="s">
        <v>67</v>
      </c>
      <c r="E2286" t="s">
        <v>68</v>
      </c>
    </row>
    <row r="2287" spans="1:5" x14ac:dyDescent="0.25">
      <c r="A2287" s="17" t="s">
        <v>326</v>
      </c>
      <c r="B2287" s="18">
        <v>44894</v>
      </c>
      <c r="C2287" s="19" t="s">
        <v>33</v>
      </c>
      <c r="D2287" t="s">
        <v>37</v>
      </c>
      <c r="E2287" t="s">
        <v>189</v>
      </c>
    </row>
    <row r="2288" spans="1:5" x14ac:dyDescent="0.25">
      <c r="A2288" s="17" t="s">
        <v>165</v>
      </c>
      <c r="B2288" s="18">
        <v>44894</v>
      </c>
      <c r="C2288" s="19" t="s">
        <v>33</v>
      </c>
      <c r="D2288" t="s">
        <v>34</v>
      </c>
      <c r="E2288" t="s">
        <v>39</v>
      </c>
    </row>
    <row r="2289" spans="1:5" x14ac:dyDescent="0.25">
      <c r="A2289" s="17" t="s">
        <v>130</v>
      </c>
      <c r="B2289" s="18">
        <v>44894</v>
      </c>
      <c r="C2289" s="19" t="s">
        <v>33</v>
      </c>
      <c r="D2289" t="s">
        <v>34</v>
      </c>
      <c r="E2289" t="s">
        <v>70</v>
      </c>
    </row>
    <row r="2290" spans="1:5" x14ac:dyDescent="0.25">
      <c r="A2290" s="17" t="s">
        <v>156</v>
      </c>
      <c r="B2290" s="18">
        <v>44894</v>
      </c>
      <c r="C2290" s="19" t="s">
        <v>33</v>
      </c>
      <c r="D2290" t="s">
        <v>34</v>
      </c>
      <c r="E2290" t="s">
        <v>70</v>
      </c>
    </row>
    <row r="2291" spans="1:5" x14ac:dyDescent="0.25">
      <c r="A2291" s="17" t="s">
        <v>426</v>
      </c>
      <c r="B2291" s="18">
        <v>44894</v>
      </c>
      <c r="C2291" s="19" t="s">
        <v>33</v>
      </c>
      <c r="D2291" t="s">
        <v>34</v>
      </c>
      <c r="E2291" t="s">
        <v>39</v>
      </c>
    </row>
    <row r="2292" spans="1:5" x14ac:dyDescent="0.25">
      <c r="A2292" s="17" t="s">
        <v>423</v>
      </c>
      <c r="B2292" s="18">
        <v>44894</v>
      </c>
      <c r="C2292" s="19" t="s">
        <v>33</v>
      </c>
      <c r="D2292" t="s">
        <v>37</v>
      </c>
      <c r="E2292" t="s">
        <v>35</v>
      </c>
    </row>
    <row r="2293" spans="1:5" x14ac:dyDescent="0.25">
      <c r="A2293" s="17" t="s">
        <v>194</v>
      </c>
      <c r="B2293" s="18">
        <v>44894</v>
      </c>
      <c r="C2293" s="19" t="s">
        <v>33</v>
      </c>
      <c r="D2293" t="s">
        <v>67</v>
      </c>
      <c r="E2293" t="s">
        <v>68</v>
      </c>
    </row>
    <row r="2294" spans="1:5" x14ac:dyDescent="0.25">
      <c r="A2294" s="17" t="s">
        <v>152</v>
      </c>
      <c r="B2294" s="18">
        <v>44894</v>
      </c>
      <c r="C2294" s="19" t="s">
        <v>33</v>
      </c>
      <c r="D2294" t="s">
        <v>34</v>
      </c>
      <c r="E2294" t="s">
        <v>70</v>
      </c>
    </row>
    <row r="2295" spans="1:5" x14ac:dyDescent="0.25">
      <c r="A2295" s="17" t="s">
        <v>137</v>
      </c>
      <c r="B2295" s="18">
        <v>44894</v>
      </c>
      <c r="C2295" s="19" t="s">
        <v>33</v>
      </c>
      <c r="D2295" t="s">
        <v>34</v>
      </c>
      <c r="E2295" t="s">
        <v>138</v>
      </c>
    </row>
    <row r="2296" spans="1:5" x14ac:dyDescent="0.25">
      <c r="A2296" s="17" t="s">
        <v>398</v>
      </c>
      <c r="B2296" s="18">
        <v>44894</v>
      </c>
      <c r="C2296" s="19" t="s">
        <v>33</v>
      </c>
      <c r="D2296" t="s">
        <v>34</v>
      </c>
      <c r="E2296" t="s">
        <v>35</v>
      </c>
    </row>
    <row r="2297" spans="1:5" x14ac:dyDescent="0.25">
      <c r="A2297" s="17" t="s">
        <v>325</v>
      </c>
      <c r="B2297" s="18">
        <v>44894</v>
      </c>
      <c r="C2297" s="19" t="s">
        <v>33</v>
      </c>
      <c r="D2297" t="s">
        <v>34</v>
      </c>
      <c r="E2297" t="s">
        <v>35</v>
      </c>
    </row>
    <row r="2298" spans="1:5" x14ac:dyDescent="0.25">
      <c r="A2298" s="17" t="s">
        <v>119</v>
      </c>
      <c r="B2298" s="18">
        <v>44894</v>
      </c>
      <c r="C2298" s="19" t="s">
        <v>33</v>
      </c>
      <c r="D2298" t="s">
        <v>34</v>
      </c>
      <c r="E2298" t="s">
        <v>35</v>
      </c>
    </row>
    <row r="2299" spans="1:5" x14ac:dyDescent="0.25">
      <c r="A2299" s="17" t="s">
        <v>353</v>
      </c>
      <c r="B2299" s="18">
        <v>44894</v>
      </c>
      <c r="C2299" s="19" t="s">
        <v>33</v>
      </c>
      <c r="D2299" t="s">
        <v>34</v>
      </c>
      <c r="E2299" t="s">
        <v>35</v>
      </c>
    </row>
    <row r="2300" spans="1:5" x14ac:dyDescent="0.25">
      <c r="A2300" s="17" t="s">
        <v>366</v>
      </c>
      <c r="B2300" s="18">
        <v>44894</v>
      </c>
      <c r="C2300" s="19" t="s">
        <v>33</v>
      </c>
      <c r="D2300" t="s">
        <v>34</v>
      </c>
      <c r="E2300" t="s">
        <v>57</v>
      </c>
    </row>
    <row r="2301" spans="1:5" x14ac:dyDescent="0.25">
      <c r="A2301" s="17" t="s">
        <v>429</v>
      </c>
      <c r="B2301" s="18">
        <v>44894</v>
      </c>
      <c r="C2301" s="19" t="s">
        <v>33</v>
      </c>
      <c r="D2301" t="s">
        <v>34</v>
      </c>
      <c r="E2301" t="s">
        <v>70</v>
      </c>
    </row>
    <row r="2302" spans="1:5" x14ac:dyDescent="0.25">
      <c r="A2302" s="17" t="s">
        <v>131</v>
      </c>
      <c r="B2302" s="18">
        <v>44894</v>
      </c>
      <c r="C2302" s="19" t="s">
        <v>33</v>
      </c>
      <c r="D2302" t="s">
        <v>34</v>
      </c>
      <c r="E2302" t="s">
        <v>35</v>
      </c>
    </row>
    <row r="2303" spans="1:5" x14ac:dyDescent="0.25">
      <c r="A2303" s="17" t="s">
        <v>251</v>
      </c>
      <c r="B2303" s="18">
        <v>44894</v>
      </c>
      <c r="C2303" s="19" t="s">
        <v>33</v>
      </c>
      <c r="D2303" t="s">
        <v>34</v>
      </c>
      <c r="E2303" t="s">
        <v>138</v>
      </c>
    </row>
    <row r="2304" spans="1:5" x14ac:dyDescent="0.25">
      <c r="A2304" s="17" t="s">
        <v>174</v>
      </c>
      <c r="B2304" s="18">
        <v>44894</v>
      </c>
      <c r="C2304" s="19" t="s">
        <v>33</v>
      </c>
      <c r="D2304" t="s">
        <v>34</v>
      </c>
      <c r="E2304" t="s">
        <v>70</v>
      </c>
    </row>
    <row r="2305" spans="1:6" x14ac:dyDescent="0.25">
      <c r="A2305" s="17" t="s">
        <v>395</v>
      </c>
      <c r="B2305" s="18">
        <v>44894</v>
      </c>
      <c r="C2305" s="19" t="s">
        <v>33</v>
      </c>
      <c r="D2305" t="s">
        <v>34</v>
      </c>
      <c r="E2305" t="s">
        <v>138</v>
      </c>
    </row>
    <row r="2306" spans="1:6" x14ac:dyDescent="0.25">
      <c r="A2306" s="17" t="s">
        <v>173</v>
      </c>
      <c r="B2306" s="22"/>
      <c r="C2306" s="19" t="s">
        <v>33</v>
      </c>
      <c r="D2306" t="s">
        <v>34</v>
      </c>
      <c r="E2306" t="s">
        <v>39</v>
      </c>
      <c r="F2306" t="s">
        <v>445</v>
      </c>
    </row>
    <row r="2307" spans="1:6" x14ac:dyDescent="0.25">
      <c r="A2307" s="17" t="s">
        <v>411</v>
      </c>
      <c r="B2307" s="18">
        <v>44894</v>
      </c>
      <c r="C2307" s="19" t="s">
        <v>33</v>
      </c>
      <c r="D2307" t="s">
        <v>37</v>
      </c>
      <c r="E2307" t="s">
        <v>64</v>
      </c>
    </row>
    <row r="2308" spans="1:6" x14ac:dyDescent="0.25">
      <c r="A2308" s="17" t="s">
        <v>195</v>
      </c>
      <c r="B2308" s="18">
        <v>44894</v>
      </c>
      <c r="C2308" s="19" t="s">
        <v>33</v>
      </c>
      <c r="D2308" t="s">
        <v>67</v>
      </c>
      <c r="E2308" t="s">
        <v>68</v>
      </c>
    </row>
    <row r="2309" spans="1:6" x14ac:dyDescent="0.25">
      <c r="A2309" s="17" t="s">
        <v>239</v>
      </c>
      <c r="B2309" s="18">
        <v>44894</v>
      </c>
      <c r="C2309" s="19" t="s">
        <v>33</v>
      </c>
      <c r="D2309" t="s">
        <v>67</v>
      </c>
      <c r="E2309" t="s">
        <v>68</v>
      </c>
    </row>
    <row r="2310" spans="1:6" x14ac:dyDescent="0.25">
      <c r="A2310" s="17" t="s">
        <v>384</v>
      </c>
      <c r="B2310" s="18">
        <v>44895</v>
      </c>
      <c r="C2310" s="19" t="s">
        <v>33</v>
      </c>
      <c r="D2310" t="s">
        <v>34</v>
      </c>
      <c r="E2310" t="s">
        <v>35</v>
      </c>
    </row>
    <row r="2311" spans="1:6" x14ac:dyDescent="0.25">
      <c r="A2311" s="17" t="s">
        <v>353</v>
      </c>
      <c r="B2311" s="18">
        <v>44895</v>
      </c>
      <c r="C2311" s="19" t="s">
        <v>33</v>
      </c>
      <c r="D2311" t="s">
        <v>34</v>
      </c>
      <c r="E2311" t="s">
        <v>35</v>
      </c>
    </row>
    <row r="2312" spans="1:6" x14ac:dyDescent="0.25">
      <c r="A2312" s="17" t="s">
        <v>182</v>
      </c>
      <c r="B2312" s="22"/>
      <c r="C2312" s="19" t="s">
        <v>33</v>
      </c>
      <c r="D2312" t="s">
        <v>37</v>
      </c>
      <c r="E2312" t="s">
        <v>35</v>
      </c>
      <c r="F2312" t="s">
        <v>446</v>
      </c>
    </row>
    <row r="2462" spans="6:6" x14ac:dyDescent="0.25">
      <c r="F2462" s="21"/>
    </row>
    <row r="2463" spans="6:6" x14ac:dyDescent="0.25">
      <c r="F2463" s="21"/>
    </row>
    <row r="2464" spans="6:6" x14ac:dyDescent="0.25">
      <c r="F2464" s="21"/>
    </row>
    <row r="2465" spans="6:6" x14ac:dyDescent="0.25">
      <c r="F2465" s="21"/>
    </row>
    <row r="2466" spans="6:6" x14ac:dyDescent="0.25">
      <c r="F2466" s="21"/>
    </row>
    <row r="2467" spans="6:6" x14ac:dyDescent="0.25">
      <c r="F2467" s="21"/>
    </row>
    <row r="2468" spans="6:6" x14ac:dyDescent="0.25">
      <c r="F2468" s="21"/>
    </row>
    <row r="2469" spans="6:6" x14ac:dyDescent="0.25">
      <c r="F2469" s="21"/>
    </row>
    <row r="2470" spans="6:6" x14ac:dyDescent="0.25">
      <c r="F2470" s="21"/>
    </row>
    <row r="2471" spans="6:6" x14ac:dyDescent="0.25">
      <c r="F2471" s="21"/>
    </row>
    <row r="2472" spans="6:6" x14ac:dyDescent="0.25">
      <c r="F2472" s="21"/>
    </row>
    <row r="2473" spans="6:6" x14ac:dyDescent="0.25">
      <c r="F2473" s="21"/>
    </row>
    <row r="2474" spans="6:6" x14ac:dyDescent="0.25">
      <c r="F2474" s="21"/>
    </row>
    <row r="2475" spans="6:6" x14ac:dyDescent="0.25">
      <c r="F2475" s="21"/>
    </row>
    <row r="2476" spans="6:6" x14ac:dyDescent="0.25">
      <c r="F2476" s="21"/>
    </row>
    <row r="2477" spans="6:6" x14ac:dyDescent="0.25">
      <c r="F2477" s="21"/>
    </row>
    <row r="2478" spans="6:6" x14ac:dyDescent="0.25">
      <c r="F2478" s="21"/>
    </row>
    <row r="2479" spans="6:6" x14ac:dyDescent="0.25">
      <c r="F2479" s="21"/>
    </row>
    <row r="2480" spans="6:6" x14ac:dyDescent="0.25">
      <c r="F2480" s="21"/>
    </row>
    <row r="2481" spans="6:6" x14ac:dyDescent="0.25">
      <c r="F2481" s="21"/>
    </row>
    <row r="2482" spans="6:6" x14ac:dyDescent="0.25">
      <c r="F2482" s="21"/>
    </row>
    <row r="2483" spans="6:6" x14ac:dyDescent="0.25">
      <c r="F2483" s="21"/>
    </row>
    <row r="2484" spans="6:6" x14ac:dyDescent="0.25">
      <c r="F2484" s="21"/>
    </row>
    <row r="2485" spans="6:6" x14ac:dyDescent="0.25">
      <c r="F2485" s="21"/>
    </row>
    <row r="2486" spans="6:6" x14ac:dyDescent="0.25">
      <c r="F2486" s="21"/>
    </row>
    <row r="2487" spans="6:6" x14ac:dyDescent="0.25">
      <c r="F2487" s="21"/>
    </row>
    <row r="2488" spans="6:6" x14ac:dyDescent="0.25">
      <c r="F2488" s="21"/>
    </row>
    <row r="2489" spans="6:6" x14ac:dyDescent="0.25">
      <c r="F2489" s="21"/>
    </row>
    <row r="2490" spans="6:6" x14ac:dyDescent="0.25">
      <c r="F2490" s="21"/>
    </row>
    <row r="2491" spans="6:6" x14ac:dyDescent="0.25">
      <c r="F2491" s="21"/>
    </row>
    <row r="2492" spans="6:6" x14ac:dyDescent="0.25">
      <c r="F2492" s="21"/>
    </row>
    <row r="2493" spans="6:6" x14ac:dyDescent="0.25">
      <c r="F2493" s="21"/>
    </row>
    <row r="2494" spans="6:6" x14ac:dyDescent="0.25">
      <c r="F2494" s="21"/>
    </row>
    <row r="2495" spans="6:6" x14ac:dyDescent="0.25">
      <c r="F2495" s="21"/>
    </row>
    <row r="2496" spans="6:6" x14ac:dyDescent="0.25">
      <c r="F2496" s="21"/>
    </row>
    <row r="2497" spans="6:6" x14ac:dyDescent="0.25">
      <c r="F2497" s="21"/>
    </row>
    <row r="2498" spans="6:6" x14ac:dyDescent="0.25">
      <c r="F2498" s="21"/>
    </row>
    <row r="2499" spans="6:6" x14ac:dyDescent="0.25">
      <c r="F2499" s="21"/>
    </row>
    <row r="2500" spans="6:6" x14ac:dyDescent="0.25">
      <c r="F2500" s="21"/>
    </row>
    <row r="2501" spans="6:6" x14ac:dyDescent="0.25">
      <c r="F2501" s="21"/>
    </row>
    <row r="2502" spans="6:6" x14ac:dyDescent="0.25">
      <c r="F2502" s="21"/>
    </row>
    <row r="2503" spans="6:6" x14ac:dyDescent="0.25">
      <c r="F2503" s="21"/>
    </row>
    <row r="2504" spans="6:6" x14ac:dyDescent="0.25">
      <c r="F2504" s="21"/>
    </row>
    <row r="2505" spans="6:6" x14ac:dyDescent="0.25">
      <c r="F2505" s="21"/>
    </row>
    <row r="2506" spans="6:6" x14ac:dyDescent="0.25">
      <c r="F2506" s="21"/>
    </row>
    <row r="2507" spans="6:6" x14ac:dyDescent="0.25">
      <c r="F2507" s="21"/>
    </row>
    <row r="2508" spans="6:6" x14ac:dyDescent="0.25">
      <c r="F2508" s="21"/>
    </row>
    <row r="2509" spans="6:6" x14ac:dyDescent="0.25">
      <c r="F2509" s="21"/>
    </row>
    <row r="2510" spans="6:6" x14ac:dyDescent="0.25">
      <c r="F2510" s="21"/>
    </row>
    <row r="2511" spans="6:6" x14ac:dyDescent="0.25">
      <c r="F2511" s="21"/>
    </row>
    <row r="2512" spans="6:6" x14ac:dyDescent="0.25">
      <c r="F2512" s="21"/>
    </row>
    <row r="2513" spans="6:6" x14ac:dyDescent="0.25">
      <c r="F2513" s="21"/>
    </row>
    <row r="2514" spans="6:6" x14ac:dyDescent="0.25">
      <c r="F2514" s="21"/>
    </row>
    <row r="2515" spans="6:6" x14ac:dyDescent="0.25">
      <c r="F2515" s="21"/>
    </row>
    <row r="2516" spans="6:6" x14ac:dyDescent="0.25">
      <c r="F2516" s="21"/>
    </row>
    <row r="2517" spans="6:6" x14ac:dyDescent="0.25">
      <c r="F2517" s="21"/>
    </row>
    <row r="2518" spans="6:6" x14ac:dyDescent="0.25">
      <c r="F2518" s="21"/>
    </row>
    <row r="2519" spans="6:6" x14ac:dyDescent="0.25">
      <c r="F2519" s="21"/>
    </row>
    <row r="2520" spans="6:6" x14ac:dyDescent="0.25">
      <c r="F2520" s="21"/>
    </row>
    <row r="2521" spans="6:6" x14ac:dyDescent="0.25">
      <c r="F2521" s="21"/>
    </row>
    <row r="2522" spans="6:6" x14ac:dyDescent="0.25">
      <c r="F2522" s="21"/>
    </row>
    <row r="2523" spans="6:6" x14ac:dyDescent="0.25">
      <c r="F2523" s="21"/>
    </row>
    <row r="2524" spans="6:6" x14ac:dyDescent="0.25">
      <c r="F2524" s="21"/>
    </row>
    <row r="2525" spans="6:6" x14ac:dyDescent="0.25">
      <c r="F2525" s="21"/>
    </row>
    <row r="2526" spans="6:6" x14ac:dyDescent="0.25">
      <c r="F2526" s="21"/>
    </row>
    <row r="2527" spans="6:6" x14ac:dyDescent="0.25">
      <c r="F2527" s="21"/>
    </row>
    <row r="2528" spans="6:6" x14ac:dyDescent="0.25">
      <c r="F2528" s="21"/>
    </row>
    <row r="2529" spans="6:6" x14ac:dyDescent="0.25">
      <c r="F2529" s="21"/>
    </row>
    <row r="2530" spans="6:6" x14ac:dyDescent="0.25">
      <c r="F2530" s="21"/>
    </row>
    <row r="2531" spans="6:6" x14ac:dyDescent="0.25">
      <c r="F2531" s="21"/>
    </row>
    <row r="2532" spans="6:6" x14ac:dyDescent="0.25">
      <c r="F2532" s="21"/>
    </row>
    <row r="2533" spans="6:6" x14ac:dyDescent="0.25">
      <c r="F2533" s="21"/>
    </row>
    <row r="2534" spans="6:6" x14ac:dyDescent="0.25">
      <c r="F2534" s="21"/>
    </row>
    <row r="2535" spans="6:6" x14ac:dyDescent="0.25">
      <c r="F2535" s="21"/>
    </row>
    <row r="2536" spans="6:6" x14ac:dyDescent="0.25">
      <c r="F2536" s="21"/>
    </row>
    <row r="2537" spans="6:6" x14ac:dyDescent="0.25">
      <c r="F2537" s="21"/>
    </row>
    <row r="2538" spans="6:6" x14ac:dyDescent="0.25">
      <c r="F2538" s="21"/>
    </row>
    <row r="2539" spans="6:6" x14ac:dyDescent="0.25">
      <c r="F2539" s="21"/>
    </row>
    <row r="2540" spans="6:6" x14ac:dyDescent="0.25">
      <c r="F2540" s="21"/>
    </row>
    <row r="2541" spans="6:6" x14ac:dyDescent="0.25">
      <c r="F2541" s="21"/>
    </row>
    <row r="2542" spans="6:6" x14ac:dyDescent="0.25">
      <c r="F2542" s="21"/>
    </row>
    <row r="2543" spans="6:6" x14ac:dyDescent="0.25">
      <c r="F2543" s="21"/>
    </row>
    <row r="2544" spans="6:6" x14ac:dyDescent="0.25">
      <c r="F2544" s="21"/>
    </row>
    <row r="2545" spans="6:6" x14ac:dyDescent="0.25">
      <c r="F2545" s="21"/>
    </row>
    <row r="2897" spans="3:3" x14ac:dyDescent="0.25">
      <c r="C2897" s="19"/>
    </row>
    <row r="2898" spans="3:3" x14ac:dyDescent="0.25">
      <c r="C2898" s="19"/>
    </row>
    <row r="2899" spans="3:3" x14ac:dyDescent="0.25">
      <c r="C2899" s="19"/>
    </row>
    <row r="2900" spans="3:3" x14ac:dyDescent="0.25">
      <c r="C2900" s="19"/>
    </row>
    <row r="2901" spans="3:3" x14ac:dyDescent="0.25">
      <c r="C2901" s="19"/>
    </row>
    <row r="2902" spans="3:3" x14ac:dyDescent="0.25">
      <c r="C2902" s="19"/>
    </row>
    <row r="2903" spans="3:3" x14ac:dyDescent="0.25">
      <c r="C2903" s="19"/>
    </row>
    <row r="2904" spans="3:3" x14ac:dyDescent="0.25">
      <c r="C2904" s="19"/>
    </row>
    <row r="2905" spans="3:3" x14ac:dyDescent="0.25">
      <c r="C2905" s="19"/>
    </row>
    <row r="2906" spans="3:3" x14ac:dyDescent="0.25">
      <c r="C2906" s="19"/>
    </row>
    <row r="2907" spans="3:3" x14ac:dyDescent="0.25">
      <c r="C2907" s="19"/>
    </row>
    <row r="2908" spans="3:3" x14ac:dyDescent="0.25">
      <c r="C2908" s="19"/>
    </row>
    <row r="2909" spans="3:3" x14ac:dyDescent="0.25">
      <c r="C2909" s="19"/>
    </row>
    <row r="2910" spans="3:3" x14ac:dyDescent="0.25">
      <c r="C2910" s="19"/>
    </row>
    <row r="2911" spans="3:3" x14ac:dyDescent="0.25">
      <c r="C2911" s="19"/>
    </row>
    <row r="2912" spans="3:3" x14ac:dyDescent="0.25">
      <c r="C2912" s="19"/>
    </row>
    <row r="2913" spans="3:3" x14ac:dyDescent="0.25">
      <c r="C2913" s="19"/>
    </row>
    <row r="2914" spans="3:3" x14ac:dyDescent="0.25">
      <c r="C2914" s="19"/>
    </row>
    <row r="2915" spans="3:3" x14ac:dyDescent="0.25">
      <c r="C2915" s="19"/>
    </row>
    <row r="2916" spans="3:3" x14ac:dyDescent="0.25">
      <c r="C2916" s="19"/>
    </row>
    <row r="2917" spans="3:3" x14ac:dyDescent="0.25">
      <c r="C2917" s="19"/>
    </row>
    <row r="2918" spans="3:3" x14ac:dyDescent="0.25">
      <c r="C2918" s="19"/>
    </row>
    <row r="2919" spans="3:3" x14ac:dyDescent="0.25">
      <c r="C2919" s="19"/>
    </row>
    <row r="2920" spans="3:3" x14ac:dyDescent="0.25">
      <c r="C2920" s="19"/>
    </row>
    <row r="2921" spans="3:3" x14ac:dyDescent="0.25">
      <c r="C2921" s="19"/>
    </row>
    <row r="2922" spans="3:3" x14ac:dyDescent="0.25">
      <c r="C2922" s="19"/>
    </row>
    <row r="2923" spans="3:3" x14ac:dyDescent="0.25">
      <c r="C2923" s="19"/>
    </row>
    <row r="2924" spans="3:3" x14ac:dyDescent="0.25">
      <c r="C2924" s="19"/>
    </row>
    <row r="2925" spans="3:3" x14ac:dyDescent="0.25">
      <c r="C2925" s="19"/>
    </row>
    <row r="2926" spans="3:3" x14ac:dyDescent="0.25">
      <c r="C2926" s="19"/>
    </row>
    <row r="2927" spans="3:3" x14ac:dyDescent="0.25">
      <c r="C2927" s="19"/>
    </row>
    <row r="2928" spans="3:3" x14ac:dyDescent="0.25">
      <c r="C2928" s="19"/>
    </row>
    <row r="2929" spans="3:3" x14ac:dyDescent="0.25">
      <c r="C2929" s="19"/>
    </row>
    <row r="2930" spans="3:3" x14ac:dyDescent="0.25">
      <c r="C2930" s="19"/>
    </row>
    <row r="2931" spans="3:3" x14ac:dyDescent="0.25">
      <c r="C2931" s="19"/>
    </row>
    <row r="2932" spans="3:3" x14ac:dyDescent="0.25">
      <c r="C2932" s="19"/>
    </row>
    <row r="2933" spans="3:3" x14ac:dyDescent="0.25">
      <c r="C2933" s="19"/>
    </row>
    <row r="2934" spans="3:3" x14ac:dyDescent="0.25">
      <c r="C2934" s="19"/>
    </row>
    <row r="2935" spans="3:3" x14ac:dyDescent="0.25">
      <c r="C2935" s="19"/>
    </row>
    <row r="2936" spans="3:3" x14ac:dyDescent="0.25">
      <c r="C2936" s="19"/>
    </row>
    <row r="2937" spans="3:3" x14ac:dyDescent="0.25">
      <c r="C2937" s="19"/>
    </row>
    <row r="2938" spans="3:3" x14ac:dyDescent="0.25">
      <c r="C2938" s="19"/>
    </row>
    <row r="2939" spans="3:3" x14ac:dyDescent="0.25">
      <c r="C2939" s="19"/>
    </row>
    <row r="2940" spans="3:3" x14ac:dyDescent="0.25">
      <c r="C2940" s="19"/>
    </row>
    <row r="2941" spans="3:3" x14ac:dyDescent="0.25">
      <c r="C2941" s="19"/>
    </row>
    <row r="2942" spans="3:3" x14ac:dyDescent="0.25">
      <c r="C2942" s="19"/>
    </row>
    <row r="2943" spans="3:3" x14ac:dyDescent="0.25">
      <c r="C2943" s="19"/>
    </row>
    <row r="2944" spans="3:3" x14ac:dyDescent="0.25">
      <c r="C2944" s="19"/>
    </row>
    <row r="2945" spans="3:3" x14ac:dyDescent="0.25">
      <c r="C2945" s="19"/>
    </row>
    <row r="2946" spans="3:3" x14ac:dyDescent="0.25">
      <c r="C2946" s="19"/>
    </row>
    <row r="2947" spans="3:3" x14ac:dyDescent="0.25">
      <c r="C2947" s="19"/>
    </row>
    <row r="2948" spans="3:3" x14ac:dyDescent="0.25">
      <c r="C2948" s="19"/>
    </row>
    <row r="2949" spans="3:3" x14ac:dyDescent="0.25">
      <c r="C2949" s="19"/>
    </row>
    <row r="2950" spans="3:3" x14ac:dyDescent="0.25">
      <c r="C2950" s="19"/>
    </row>
    <row r="2951" spans="3:3" x14ac:dyDescent="0.25">
      <c r="C2951" s="19"/>
    </row>
    <row r="2952" spans="3:3" x14ac:dyDescent="0.25">
      <c r="C2952" s="19"/>
    </row>
    <row r="2953" spans="3:3" x14ac:dyDescent="0.25">
      <c r="C2953" s="19"/>
    </row>
    <row r="2954" spans="3:3" x14ac:dyDescent="0.25">
      <c r="C2954" s="19"/>
    </row>
    <row r="2955" spans="3:3" x14ac:dyDescent="0.25">
      <c r="C2955" s="19"/>
    </row>
    <row r="2956" spans="3:3" x14ac:dyDescent="0.25">
      <c r="C2956" s="19"/>
    </row>
    <row r="2957" spans="3:3" x14ac:dyDescent="0.25">
      <c r="C2957" s="19"/>
    </row>
    <row r="2958" spans="3:3" x14ac:dyDescent="0.25">
      <c r="C2958" s="19"/>
    </row>
    <row r="2959" spans="3:3" x14ac:dyDescent="0.25">
      <c r="C2959" s="19"/>
    </row>
    <row r="2960" spans="3:3" x14ac:dyDescent="0.25">
      <c r="C2960" s="19"/>
    </row>
    <row r="2961" spans="3:3" x14ac:dyDescent="0.25">
      <c r="C2961" s="19"/>
    </row>
    <row r="2962" spans="3:3" x14ac:dyDescent="0.25">
      <c r="C2962" s="19"/>
    </row>
    <row r="2963" spans="3:3" x14ac:dyDescent="0.25">
      <c r="C2963" s="19"/>
    </row>
    <row r="2964" spans="3:3" x14ac:dyDescent="0.25">
      <c r="C2964" s="19"/>
    </row>
    <row r="2965" spans="3:3" x14ac:dyDescent="0.25">
      <c r="C2965" s="19"/>
    </row>
    <row r="2966" spans="3:3" x14ac:dyDescent="0.25">
      <c r="C2966" s="19"/>
    </row>
    <row r="2967" spans="3:3" x14ac:dyDescent="0.25">
      <c r="C2967" s="19"/>
    </row>
    <row r="2968" spans="3:3" x14ac:dyDescent="0.25">
      <c r="C2968" s="19"/>
    </row>
    <row r="2969" spans="3:3" x14ac:dyDescent="0.25">
      <c r="C2969" s="19"/>
    </row>
    <row r="2970" spans="3:3" x14ac:dyDescent="0.25">
      <c r="C2970" s="19"/>
    </row>
    <row r="2971" spans="3:3" x14ac:dyDescent="0.25">
      <c r="C2971" s="19"/>
    </row>
    <row r="2972" spans="3:3" x14ac:dyDescent="0.25">
      <c r="C2972" s="19"/>
    </row>
    <row r="2973" spans="3:3" x14ac:dyDescent="0.25">
      <c r="C2973" s="19"/>
    </row>
    <row r="2974" spans="3:3" x14ac:dyDescent="0.25">
      <c r="C2974" s="19"/>
    </row>
    <row r="2975" spans="3:3" x14ac:dyDescent="0.25">
      <c r="C2975" s="19"/>
    </row>
    <row r="2976" spans="3:3" x14ac:dyDescent="0.25">
      <c r="C2976" s="19"/>
    </row>
    <row r="2977" spans="3:3" x14ac:dyDescent="0.25">
      <c r="C2977" s="19"/>
    </row>
    <row r="2978" spans="3:3" x14ac:dyDescent="0.25">
      <c r="C2978" s="19"/>
    </row>
    <row r="2979" spans="3:3" x14ac:dyDescent="0.25">
      <c r="C2979" s="19"/>
    </row>
    <row r="2980" spans="3:3" x14ac:dyDescent="0.25">
      <c r="C2980" s="19"/>
    </row>
    <row r="2981" spans="3:3" x14ac:dyDescent="0.25">
      <c r="C2981" s="19"/>
    </row>
    <row r="2982" spans="3:3" x14ac:dyDescent="0.25">
      <c r="C2982" s="19"/>
    </row>
    <row r="2983" spans="3:3" x14ac:dyDescent="0.25">
      <c r="C2983" s="19"/>
    </row>
    <row r="2984" spans="3:3" x14ac:dyDescent="0.25">
      <c r="C2984" s="19"/>
    </row>
    <row r="2985" spans="3:3" x14ac:dyDescent="0.25">
      <c r="C2985" s="19"/>
    </row>
    <row r="2986" spans="3:3" x14ac:dyDescent="0.25">
      <c r="C2986" s="19"/>
    </row>
    <row r="2987" spans="3:3" x14ac:dyDescent="0.25">
      <c r="C2987" s="19"/>
    </row>
    <row r="2988" spans="3:3" x14ac:dyDescent="0.25">
      <c r="C2988" s="19"/>
    </row>
    <row r="2989" spans="3:3" x14ac:dyDescent="0.25">
      <c r="C2989" s="19"/>
    </row>
    <row r="2990" spans="3:3" x14ac:dyDescent="0.25">
      <c r="C2990" s="19"/>
    </row>
    <row r="2991" spans="3:3" x14ac:dyDescent="0.25">
      <c r="C2991" s="19"/>
    </row>
    <row r="2992" spans="3:3" x14ac:dyDescent="0.25">
      <c r="C2992" s="19"/>
    </row>
    <row r="2993" spans="3:3" x14ac:dyDescent="0.25">
      <c r="C2993" s="19"/>
    </row>
    <row r="2994" spans="3:3" x14ac:dyDescent="0.25">
      <c r="C2994" s="19"/>
    </row>
    <row r="2995" spans="3:3" x14ac:dyDescent="0.25">
      <c r="C2995" s="19"/>
    </row>
    <row r="2996" spans="3:3" x14ac:dyDescent="0.25">
      <c r="C2996" s="19"/>
    </row>
    <row r="2997" spans="3:3" x14ac:dyDescent="0.25">
      <c r="C2997" s="19"/>
    </row>
    <row r="2998" spans="3:3" x14ac:dyDescent="0.25">
      <c r="C2998" s="19"/>
    </row>
    <row r="2999" spans="3:3" x14ac:dyDescent="0.25">
      <c r="C2999" s="19"/>
    </row>
    <row r="3000" spans="3:3" x14ac:dyDescent="0.25">
      <c r="C3000" s="19"/>
    </row>
    <row r="3001" spans="3:3" x14ac:dyDescent="0.25">
      <c r="C3001" s="19"/>
    </row>
    <row r="3002" spans="3:3" x14ac:dyDescent="0.25">
      <c r="C3002" s="19"/>
    </row>
    <row r="3003" spans="3:3" x14ac:dyDescent="0.25">
      <c r="C3003" s="19"/>
    </row>
    <row r="3004" spans="3:3" x14ac:dyDescent="0.25">
      <c r="C3004" s="19"/>
    </row>
    <row r="3005" spans="3:3" x14ac:dyDescent="0.25">
      <c r="C3005" s="19"/>
    </row>
    <row r="3006" spans="3:3" x14ac:dyDescent="0.25">
      <c r="C3006" s="19"/>
    </row>
    <row r="3007" spans="3:3" x14ac:dyDescent="0.25">
      <c r="C3007" s="19"/>
    </row>
    <row r="3008" spans="3:3" x14ac:dyDescent="0.25">
      <c r="C3008" s="19"/>
    </row>
    <row r="3009" spans="3:3" x14ac:dyDescent="0.25">
      <c r="C3009" s="19"/>
    </row>
    <row r="3010" spans="3:3" x14ac:dyDescent="0.25">
      <c r="C3010" s="19"/>
    </row>
    <row r="3011" spans="3:3" x14ac:dyDescent="0.25">
      <c r="C3011" s="19"/>
    </row>
    <row r="3012" spans="3:3" x14ac:dyDescent="0.25">
      <c r="C3012" s="19"/>
    </row>
    <row r="3013" spans="3:3" x14ac:dyDescent="0.25">
      <c r="C3013" s="19"/>
    </row>
    <row r="3014" spans="3:3" x14ac:dyDescent="0.25">
      <c r="C3014" s="19"/>
    </row>
    <row r="3015" spans="3:3" x14ac:dyDescent="0.25">
      <c r="C3015" s="19"/>
    </row>
    <row r="3016" spans="3:3" x14ac:dyDescent="0.25">
      <c r="C3016" s="19"/>
    </row>
    <row r="3017" spans="3:3" x14ac:dyDescent="0.25">
      <c r="C3017" s="19"/>
    </row>
    <row r="3018" spans="3:3" x14ac:dyDescent="0.25">
      <c r="C3018" s="19"/>
    </row>
    <row r="3019" spans="3:3" x14ac:dyDescent="0.25">
      <c r="C3019" s="19"/>
    </row>
    <row r="3020" spans="3:3" x14ac:dyDescent="0.25">
      <c r="C3020" s="19"/>
    </row>
    <row r="3021" spans="3:3" x14ac:dyDescent="0.25">
      <c r="C3021" s="19"/>
    </row>
    <row r="3022" spans="3:3" x14ac:dyDescent="0.25">
      <c r="C3022" s="19"/>
    </row>
    <row r="3023" spans="3:3" x14ac:dyDescent="0.25">
      <c r="C3023" s="19"/>
    </row>
    <row r="3024" spans="3:3" x14ac:dyDescent="0.25">
      <c r="C3024" s="19"/>
    </row>
    <row r="3025" spans="3:3" x14ac:dyDescent="0.25">
      <c r="C3025" s="19"/>
    </row>
    <row r="3026" spans="3:3" x14ac:dyDescent="0.25">
      <c r="C3026" s="19"/>
    </row>
    <row r="3027" spans="3:3" x14ac:dyDescent="0.25">
      <c r="C3027" s="19"/>
    </row>
    <row r="3028" spans="3:3" x14ac:dyDescent="0.25">
      <c r="C3028" s="19"/>
    </row>
    <row r="3029" spans="3:3" x14ac:dyDescent="0.25">
      <c r="C3029" s="19"/>
    </row>
    <row r="3030" spans="3:3" x14ac:dyDescent="0.25">
      <c r="C3030" s="19"/>
    </row>
    <row r="3031" spans="3:3" x14ac:dyDescent="0.25">
      <c r="C3031" s="19"/>
    </row>
    <row r="3032" spans="3:3" x14ac:dyDescent="0.25">
      <c r="C3032" s="19"/>
    </row>
    <row r="3033" spans="3:3" x14ac:dyDescent="0.25">
      <c r="C3033" s="19"/>
    </row>
    <row r="3034" spans="3:3" x14ac:dyDescent="0.25">
      <c r="C3034" s="19"/>
    </row>
    <row r="3035" spans="3:3" x14ac:dyDescent="0.25">
      <c r="C3035" s="19"/>
    </row>
    <row r="3036" spans="3:3" x14ac:dyDescent="0.25">
      <c r="C3036" s="19"/>
    </row>
    <row r="3037" spans="3:3" x14ac:dyDescent="0.25">
      <c r="C3037" s="19"/>
    </row>
    <row r="3038" spans="3:3" x14ac:dyDescent="0.25">
      <c r="C3038" s="19"/>
    </row>
    <row r="3039" spans="3:3" x14ac:dyDescent="0.25">
      <c r="C3039" s="19"/>
    </row>
    <row r="3040" spans="3:3" x14ac:dyDescent="0.25">
      <c r="C3040" s="19"/>
    </row>
    <row r="3041" spans="3:3" x14ac:dyDescent="0.25">
      <c r="C3041" s="19"/>
    </row>
    <row r="3042" spans="3:3" x14ac:dyDescent="0.25">
      <c r="C3042" s="19"/>
    </row>
    <row r="3043" spans="3:3" x14ac:dyDescent="0.25">
      <c r="C3043" s="19"/>
    </row>
    <row r="3044" spans="3:3" x14ac:dyDescent="0.25">
      <c r="C3044" s="19"/>
    </row>
    <row r="3045" spans="3:3" x14ac:dyDescent="0.25">
      <c r="C3045" s="19"/>
    </row>
    <row r="3046" spans="3:3" x14ac:dyDescent="0.25">
      <c r="C3046" s="19"/>
    </row>
    <row r="3047" spans="3:3" x14ac:dyDescent="0.25">
      <c r="C3047" s="19"/>
    </row>
    <row r="3048" spans="3:3" x14ac:dyDescent="0.25">
      <c r="C3048" s="19"/>
    </row>
    <row r="3049" spans="3:3" x14ac:dyDescent="0.25">
      <c r="C3049" s="19"/>
    </row>
    <row r="3050" spans="3:3" x14ac:dyDescent="0.25">
      <c r="C3050" s="19"/>
    </row>
    <row r="3051" spans="3:3" x14ac:dyDescent="0.25">
      <c r="C3051" s="19"/>
    </row>
    <row r="3052" spans="3:3" x14ac:dyDescent="0.25">
      <c r="C3052" s="19"/>
    </row>
    <row r="3053" spans="3:3" x14ac:dyDescent="0.25">
      <c r="C3053" s="19"/>
    </row>
    <row r="3054" spans="3:3" x14ac:dyDescent="0.25">
      <c r="C3054" s="19"/>
    </row>
    <row r="3055" spans="3:3" x14ac:dyDescent="0.25">
      <c r="C3055" s="19"/>
    </row>
    <row r="3056" spans="3:3" x14ac:dyDescent="0.25">
      <c r="C3056" s="19"/>
    </row>
    <row r="3057" spans="3:3" x14ac:dyDescent="0.25">
      <c r="C3057" s="19"/>
    </row>
    <row r="3058" spans="3:3" x14ac:dyDescent="0.25">
      <c r="C3058" s="19"/>
    </row>
    <row r="3059" spans="3:3" x14ac:dyDescent="0.25">
      <c r="C3059" s="19"/>
    </row>
    <row r="3060" spans="3:3" x14ac:dyDescent="0.25">
      <c r="C3060" s="19"/>
    </row>
    <row r="3061" spans="3:3" x14ac:dyDescent="0.25">
      <c r="C3061" s="19"/>
    </row>
    <row r="3062" spans="3:3" x14ac:dyDescent="0.25">
      <c r="C3062" s="19"/>
    </row>
    <row r="3063" spans="3:3" x14ac:dyDescent="0.25">
      <c r="C3063" s="19"/>
    </row>
    <row r="3064" spans="3:3" x14ac:dyDescent="0.25">
      <c r="C3064" s="19"/>
    </row>
    <row r="3065" spans="3:3" x14ac:dyDescent="0.25">
      <c r="C3065" s="19"/>
    </row>
    <row r="3066" spans="3:3" x14ac:dyDescent="0.25">
      <c r="C3066" s="19"/>
    </row>
    <row r="3067" spans="3:3" x14ac:dyDescent="0.25">
      <c r="C3067" s="19"/>
    </row>
    <row r="3068" spans="3:3" x14ac:dyDescent="0.25">
      <c r="C3068" s="19"/>
    </row>
    <row r="3069" spans="3:3" x14ac:dyDescent="0.25">
      <c r="C3069" s="19"/>
    </row>
    <row r="3070" spans="3:3" x14ac:dyDescent="0.25">
      <c r="C3070" s="19"/>
    </row>
    <row r="3071" spans="3:3" x14ac:dyDescent="0.25">
      <c r="C3071" s="19"/>
    </row>
    <row r="3072" spans="3:3" x14ac:dyDescent="0.25">
      <c r="C3072" s="19"/>
    </row>
    <row r="3073" spans="3:3" x14ac:dyDescent="0.25">
      <c r="C3073" s="19"/>
    </row>
    <row r="3074" spans="3:3" x14ac:dyDescent="0.25">
      <c r="C3074" s="19"/>
    </row>
    <row r="3075" spans="3:3" x14ac:dyDescent="0.25">
      <c r="C3075" s="19"/>
    </row>
    <row r="3076" spans="3:3" x14ac:dyDescent="0.25">
      <c r="C3076" s="19"/>
    </row>
    <row r="3077" spans="3:3" x14ac:dyDescent="0.25">
      <c r="C3077" s="19"/>
    </row>
    <row r="3078" spans="3:3" x14ac:dyDescent="0.25">
      <c r="C3078" s="19"/>
    </row>
    <row r="3079" spans="3:3" x14ac:dyDescent="0.25">
      <c r="C3079" s="19"/>
    </row>
    <row r="3080" spans="3:3" x14ac:dyDescent="0.25">
      <c r="C3080" s="19"/>
    </row>
    <row r="3081" spans="3:3" x14ac:dyDescent="0.25">
      <c r="C3081" s="19"/>
    </row>
    <row r="3082" spans="3:3" x14ac:dyDescent="0.25">
      <c r="C3082" s="19"/>
    </row>
    <row r="3083" spans="3:3" x14ac:dyDescent="0.25">
      <c r="C3083" s="19"/>
    </row>
    <row r="3084" spans="3:3" x14ac:dyDescent="0.25">
      <c r="C3084" s="19"/>
    </row>
    <row r="3085" spans="3:3" x14ac:dyDescent="0.25">
      <c r="C3085" s="19"/>
    </row>
    <row r="3086" spans="3:3" x14ac:dyDescent="0.25">
      <c r="C3086" s="19"/>
    </row>
    <row r="3087" spans="3:3" x14ac:dyDescent="0.25">
      <c r="C3087" s="19"/>
    </row>
    <row r="3088" spans="3:3" x14ac:dyDescent="0.25">
      <c r="C3088" s="19"/>
    </row>
    <row r="3089" spans="3:3" x14ac:dyDescent="0.25">
      <c r="C3089" s="19"/>
    </row>
    <row r="3090" spans="3:3" x14ac:dyDescent="0.25">
      <c r="C3090" s="19"/>
    </row>
    <row r="3091" spans="3:3" x14ac:dyDescent="0.25">
      <c r="C3091" s="19"/>
    </row>
    <row r="3092" spans="3:3" x14ac:dyDescent="0.25">
      <c r="C3092" s="19"/>
    </row>
    <row r="3093" spans="3:3" x14ac:dyDescent="0.25">
      <c r="C3093" s="19"/>
    </row>
    <row r="3094" spans="3:3" x14ac:dyDescent="0.25">
      <c r="C3094" s="19"/>
    </row>
    <row r="3095" spans="3:3" x14ac:dyDescent="0.25">
      <c r="C3095" s="19"/>
    </row>
    <row r="3096" spans="3:3" x14ac:dyDescent="0.25">
      <c r="C3096" s="19"/>
    </row>
    <row r="3097" spans="3:3" x14ac:dyDescent="0.25">
      <c r="C3097" s="19"/>
    </row>
    <row r="3098" spans="3:3" x14ac:dyDescent="0.25">
      <c r="C3098" s="19"/>
    </row>
    <row r="3099" spans="3:3" x14ac:dyDescent="0.25">
      <c r="C3099" s="19"/>
    </row>
    <row r="3100" spans="3:3" x14ac:dyDescent="0.25">
      <c r="C3100" s="19"/>
    </row>
    <row r="3101" spans="3:3" x14ac:dyDescent="0.25">
      <c r="C3101" s="19"/>
    </row>
    <row r="3102" spans="3:3" x14ac:dyDescent="0.25">
      <c r="C3102" s="19"/>
    </row>
    <row r="3103" spans="3:3" x14ac:dyDescent="0.25">
      <c r="C3103" s="19"/>
    </row>
    <row r="3104" spans="3:3" x14ac:dyDescent="0.25">
      <c r="C3104" s="19"/>
    </row>
    <row r="3105" spans="3:3" x14ac:dyDescent="0.25">
      <c r="C3105" s="19"/>
    </row>
    <row r="3106" spans="3:3" x14ac:dyDescent="0.25">
      <c r="C3106" s="19"/>
    </row>
    <row r="3107" spans="3:3" x14ac:dyDescent="0.25">
      <c r="C3107" s="19"/>
    </row>
    <row r="3108" spans="3:3" x14ac:dyDescent="0.25">
      <c r="C3108" s="19"/>
    </row>
    <row r="3109" spans="3:3" x14ac:dyDescent="0.25">
      <c r="C3109" s="19"/>
    </row>
    <row r="3110" spans="3:3" x14ac:dyDescent="0.25">
      <c r="C3110" s="19"/>
    </row>
    <row r="3111" spans="3:3" x14ac:dyDescent="0.25">
      <c r="C3111" s="19"/>
    </row>
    <row r="3112" spans="3:3" x14ac:dyDescent="0.25">
      <c r="C3112" s="19"/>
    </row>
    <row r="3113" spans="3:3" x14ac:dyDescent="0.25">
      <c r="C3113" s="19"/>
    </row>
    <row r="3114" spans="3:3" x14ac:dyDescent="0.25">
      <c r="C3114" s="19"/>
    </row>
    <row r="3115" spans="3:3" x14ac:dyDescent="0.25">
      <c r="C3115" s="19"/>
    </row>
    <row r="3116" spans="3:3" x14ac:dyDescent="0.25">
      <c r="C3116" s="19"/>
    </row>
    <row r="3117" spans="3:3" x14ac:dyDescent="0.25">
      <c r="C3117" s="19"/>
    </row>
    <row r="3118" spans="3:3" x14ac:dyDescent="0.25">
      <c r="C3118" s="19"/>
    </row>
    <row r="3119" spans="3:3" x14ac:dyDescent="0.25">
      <c r="C3119" s="19"/>
    </row>
    <row r="3120" spans="3:3" x14ac:dyDescent="0.25">
      <c r="C3120" s="19"/>
    </row>
    <row r="3121" spans="3:3" x14ac:dyDescent="0.25">
      <c r="C3121" s="19"/>
    </row>
    <row r="3122" spans="3:3" x14ac:dyDescent="0.25">
      <c r="C3122" s="19"/>
    </row>
    <row r="3123" spans="3:3" x14ac:dyDescent="0.25">
      <c r="C3123" s="19"/>
    </row>
    <row r="3124" spans="3:3" x14ac:dyDescent="0.25">
      <c r="C3124" s="19"/>
    </row>
    <row r="3125" spans="3:3" x14ac:dyDescent="0.25">
      <c r="C3125" s="19"/>
    </row>
    <row r="3126" spans="3:3" x14ac:dyDescent="0.25">
      <c r="C3126" s="19"/>
    </row>
    <row r="3127" spans="3:3" x14ac:dyDescent="0.25">
      <c r="C3127" s="19"/>
    </row>
    <row r="3128" spans="3:3" x14ac:dyDescent="0.25">
      <c r="C3128" s="19"/>
    </row>
    <row r="3129" spans="3:3" x14ac:dyDescent="0.25">
      <c r="C3129" s="19"/>
    </row>
    <row r="3130" spans="3:3" x14ac:dyDescent="0.25">
      <c r="C3130" s="19"/>
    </row>
    <row r="3131" spans="3:3" x14ac:dyDescent="0.25">
      <c r="C3131" s="19"/>
    </row>
    <row r="3132" spans="3:3" x14ac:dyDescent="0.25">
      <c r="C3132" s="19"/>
    </row>
    <row r="3133" spans="3:3" x14ac:dyDescent="0.25">
      <c r="C3133" s="19"/>
    </row>
    <row r="3134" spans="3:3" x14ac:dyDescent="0.25">
      <c r="C3134" s="19"/>
    </row>
    <row r="3135" spans="3:3" x14ac:dyDescent="0.25">
      <c r="C3135" s="19"/>
    </row>
    <row r="3136" spans="3:3" x14ac:dyDescent="0.25">
      <c r="C3136" s="19"/>
    </row>
    <row r="3137" spans="3:3" x14ac:dyDescent="0.25">
      <c r="C3137" s="19"/>
    </row>
    <row r="3138" spans="3:3" x14ac:dyDescent="0.25">
      <c r="C3138" s="19"/>
    </row>
    <row r="3139" spans="3:3" x14ac:dyDescent="0.25">
      <c r="C3139" s="19"/>
    </row>
    <row r="3140" spans="3:3" x14ac:dyDescent="0.25">
      <c r="C3140" s="19"/>
    </row>
    <row r="3141" spans="3:3" x14ac:dyDescent="0.25">
      <c r="C3141" s="19"/>
    </row>
    <row r="3142" spans="3:3" x14ac:dyDescent="0.25">
      <c r="C3142" s="19"/>
    </row>
    <row r="3143" spans="3:3" x14ac:dyDescent="0.25">
      <c r="C3143" s="19"/>
    </row>
    <row r="3144" spans="3:3" x14ac:dyDescent="0.25">
      <c r="C3144" s="19"/>
    </row>
    <row r="3145" spans="3:3" x14ac:dyDescent="0.25">
      <c r="C3145" s="19"/>
    </row>
    <row r="3146" spans="3:3" x14ac:dyDescent="0.25">
      <c r="C3146" s="19"/>
    </row>
    <row r="3147" spans="3:3" x14ac:dyDescent="0.25">
      <c r="C3147" s="19"/>
    </row>
    <row r="3148" spans="3:3" x14ac:dyDescent="0.25">
      <c r="C3148" s="19"/>
    </row>
    <row r="3149" spans="3:3" x14ac:dyDescent="0.25">
      <c r="C3149" s="19"/>
    </row>
    <row r="3150" spans="3:3" x14ac:dyDescent="0.25">
      <c r="C3150" s="19"/>
    </row>
    <row r="3151" spans="3:3" x14ac:dyDescent="0.25">
      <c r="C3151" s="19"/>
    </row>
    <row r="3152" spans="3:3" x14ac:dyDescent="0.25">
      <c r="C3152" s="19"/>
    </row>
    <row r="3153" spans="3:3" x14ac:dyDescent="0.25">
      <c r="C3153" s="19"/>
    </row>
    <row r="3154" spans="3:3" x14ac:dyDescent="0.25">
      <c r="C3154" s="19"/>
    </row>
    <row r="3155" spans="3:3" x14ac:dyDescent="0.25">
      <c r="C3155" s="19"/>
    </row>
    <row r="3156" spans="3:3" x14ac:dyDescent="0.25">
      <c r="C3156" s="19"/>
    </row>
    <row r="3157" spans="3:3" x14ac:dyDescent="0.25">
      <c r="C3157" s="19"/>
    </row>
    <row r="3158" spans="3:3" x14ac:dyDescent="0.25">
      <c r="C3158" s="19"/>
    </row>
    <row r="3159" spans="3:3" x14ac:dyDescent="0.25">
      <c r="C3159" s="19"/>
    </row>
    <row r="3160" spans="3:3" x14ac:dyDescent="0.25">
      <c r="C3160" s="19"/>
    </row>
    <row r="3161" spans="3:3" x14ac:dyDescent="0.25">
      <c r="C3161" s="19"/>
    </row>
    <row r="3162" spans="3:3" x14ac:dyDescent="0.25">
      <c r="C3162" s="19"/>
    </row>
    <row r="3163" spans="3:3" x14ac:dyDescent="0.25">
      <c r="C3163" s="19"/>
    </row>
    <row r="3164" spans="3:3" x14ac:dyDescent="0.25">
      <c r="C3164" s="19"/>
    </row>
    <row r="3165" spans="3:3" x14ac:dyDescent="0.25">
      <c r="C3165" s="19"/>
    </row>
    <row r="3166" spans="3:3" x14ac:dyDescent="0.25">
      <c r="C3166" s="19"/>
    </row>
    <row r="3167" spans="3:3" x14ac:dyDescent="0.25">
      <c r="C3167" s="19"/>
    </row>
    <row r="3168" spans="3:3" x14ac:dyDescent="0.25">
      <c r="C3168" s="19"/>
    </row>
    <row r="3169" spans="3:3" x14ac:dyDescent="0.25">
      <c r="C3169" s="19"/>
    </row>
    <row r="3170" spans="3:3" x14ac:dyDescent="0.25">
      <c r="C3170" s="19"/>
    </row>
    <row r="3171" spans="3:3" x14ac:dyDescent="0.25">
      <c r="C3171" s="19"/>
    </row>
    <row r="3172" spans="3:3" x14ac:dyDescent="0.25">
      <c r="C3172" s="19"/>
    </row>
    <row r="3173" spans="3:3" x14ac:dyDescent="0.25">
      <c r="C3173" s="19"/>
    </row>
    <row r="3174" spans="3:3" x14ac:dyDescent="0.25">
      <c r="C3174" s="19"/>
    </row>
    <row r="3175" spans="3:3" x14ac:dyDescent="0.25">
      <c r="C3175" s="19"/>
    </row>
    <row r="3176" spans="3:3" x14ac:dyDescent="0.25">
      <c r="C3176" s="19"/>
    </row>
    <row r="3177" spans="3:3" x14ac:dyDescent="0.25">
      <c r="C3177" s="19"/>
    </row>
    <row r="3178" spans="3:3" x14ac:dyDescent="0.25">
      <c r="C3178" s="19"/>
    </row>
    <row r="3179" spans="3:3" x14ac:dyDescent="0.25">
      <c r="C3179" s="19"/>
    </row>
    <row r="3180" spans="3:3" x14ac:dyDescent="0.25">
      <c r="C3180" s="19"/>
    </row>
    <row r="3181" spans="3:3" x14ac:dyDescent="0.25">
      <c r="C3181" s="19"/>
    </row>
    <row r="3182" spans="3:3" x14ac:dyDescent="0.25">
      <c r="C3182" s="19"/>
    </row>
    <row r="3183" spans="3:3" x14ac:dyDescent="0.25">
      <c r="C3183" s="19"/>
    </row>
    <row r="3184" spans="3:3" x14ac:dyDescent="0.25">
      <c r="C3184" s="19"/>
    </row>
    <row r="3185" spans="3:3" x14ac:dyDescent="0.25">
      <c r="C3185" s="19"/>
    </row>
    <row r="3186" spans="3:3" x14ac:dyDescent="0.25">
      <c r="C3186" s="19"/>
    </row>
    <row r="3187" spans="3:3" x14ac:dyDescent="0.25">
      <c r="C3187" s="19"/>
    </row>
    <row r="3188" spans="3:3" x14ac:dyDescent="0.25">
      <c r="C3188" s="19"/>
    </row>
    <row r="3189" spans="3:3" x14ac:dyDescent="0.25">
      <c r="C3189" s="19"/>
    </row>
    <row r="3190" spans="3:3" x14ac:dyDescent="0.25">
      <c r="C3190" s="19"/>
    </row>
    <row r="3191" spans="3:3" x14ac:dyDescent="0.25">
      <c r="C3191" s="19"/>
    </row>
    <row r="3192" spans="3:3" x14ac:dyDescent="0.25">
      <c r="C3192" s="19"/>
    </row>
    <row r="3193" spans="3:3" x14ac:dyDescent="0.25">
      <c r="C3193" s="19"/>
    </row>
    <row r="3194" spans="3:3" x14ac:dyDescent="0.25">
      <c r="C3194" s="19"/>
    </row>
    <row r="3195" spans="3:3" x14ac:dyDescent="0.25">
      <c r="C3195" s="19"/>
    </row>
    <row r="3196" spans="3:3" x14ac:dyDescent="0.25">
      <c r="C3196" s="19"/>
    </row>
    <row r="3197" spans="3:3" x14ac:dyDescent="0.25">
      <c r="C3197" s="19"/>
    </row>
    <row r="3198" spans="3:3" x14ac:dyDescent="0.25">
      <c r="C3198" s="19"/>
    </row>
    <row r="3199" spans="3:3" x14ac:dyDescent="0.25">
      <c r="C3199" s="19"/>
    </row>
    <row r="3200" spans="3:3" x14ac:dyDescent="0.25">
      <c r="C3200" s="19"/>
    </row>
    <row r="3201" spans="3:3" x14ac:dyDescent="0.25">
      <c r="C3201" s="19"/>
    </row>
    <row r="3202" spans="3:3" x14ac:dyDescent="0.25">
      <c r="C3202" s="19"/>
    </row>
    <row r="3203" spans="3:3" x14ac:dyDescent="0.25">
      <c r="C3203" s="19"/>
    </row>
    <row r="3204" spans="3:3" x14ac:dyDescent="0.25">
      <c r="C3204" s="19"/>
    </row>
    <row r="3205" spans="3:3" x14ac:dyDescent="0.25">
      <c r="C3205" s="19"/>
    </row>
    <row r="3206" spans="3:3" x14ac:dyDescent="0.25">
      <c r="C3206" s="19"/>
    </row>
    <row r="3207" spans="3:3" x14ac:dyDescent="0.25">
      <c r="C3207" s="19"/>
    </row>
    <row r="3208" spans="3:3" x14ac:dyDescent="0.25">
      <c r="C3208" s="19"/>
    </row>
    <row r="3209" spans="3:3" x14ac:dyDescent="0.25">
      <c r="C3209" s="19"/>
    </row>
    <row r="3210" spans="3:3" x14ac:dyDescent="0.25">
      <c r="C3210" s="19"/>
    </row>
    <row r="3211" spans="3:3" x14ac:dyDescent="0.25">
      <c r="C3211" s="19"/>
    </row>
    <row r="3212" spans="3:3" x14ac:dyDescent="0.25">
      <c r="C3212" s="19"/>
    </row>
    <row r="3213" spans="3:3" x14ac:dyDescent="0.25">
      <c r="C3213" s="19"/>
    </row>
    <row r="3214" spans="3:3" x14ac:dyDescent="0.25">
      <c r="C3214" s="19"/>
    </row>
    <row r="3215" spans="3:3" x14ac:dyDescent="0.25">
      <c r="C3215" s="19"/>
    </row>
    <row r="3216" spans="3:3" x14ac:dyDescent="0.25">
      <c r="C3216" s="19"/>
    </row>
    <row r="3217" spans="3:3" x14ac:dyDescent="0.25">
      <c r="C3217" s="19"/>
    </row>
    <row r="3218" spans="3:3" x14ac:dyDescent="0.25">
      <c r="C3218" s="19"/>
    </row>
    <row r="3219" spans="3:3" x14ac:dyDescent="0.25">
      <c r="C3219" s="19"/>
    </row>
    <row r="3220" spans="3:3" x14ac:dyDescent="0.25">
      <c r="C3220" s="19"/>
    </row>
    <row r="3221" spans="3:3" x14ac:dyDescent="0.25">
      <c r="C3221" s="19"/>
    </row>
    <row r="3222" spans="3:3" x14ac:dyDescent="0.25">
      <c r="C3222" s="19"/>
    </row>
    <row r="3223" spans="3:3" x14ac:dyDescent="0.25">
      <c r="C3223" s="19"/>
    </row>
    <row r="3224" spans="3:3" x14ac:dyDescent="0.25">
      <c r="C3224" s="19"/>
    </row>
    <row r="3225" spans="3:3" x14ac:dyDescent="0.25">
      <c r="C3225" s="19"/>
    </row>
    <row r="3226" spans="3:3" x14ac:dyDescent="0.25">
      <c r="C3226" s="19"/>
    </row>
    <row r="3227" spans="3:3" x14ac:dyDescent="0.25">
      <c r="C3227" s="19"/>
    </row>
    <row r="3228" spans="3:3" x14ac:dyDescent="0.25">
      <c r="C3228" s="19"/>
    </row>
    <row r="3229" spans="3:3" x14ac:dyDescent="0.25">
      <c r="C3229" s="19"/>
    </row>
    <row r="3230" spans="3:3" x14ac:dyDescent="0.25">
      <c r="C3230" s="19"/>
    </row>
    <row r="3231" spans="3:3" x14ac:dyDescent="0.25">
      <c r="C3231" s="19"/>
    </row>
    <row r="3232" spans="3:3" x14ac:dyDescent="0.25">
      <c r="C3232" s="19"/>
    </row>
    <row r="3233" spans="3:3" x14ac:dyDescent="0.25">
      <c r="C3233" s="19"/>
    </row>
    <row r="3234" spans="3:3" x14ac:dyDescent="0.25">
      <c r="C3234" s="19"/>
    </row>
    <row r="3235" spans="3:3" x14ac:dyDescent="0.25">
      <c r="C3235" s="19"/>
    </row>
    <row r="3236" spans="3:3" x14ac:dyDescent="0.25">
      <c r="C3236" s="19"/>
    </row>
    <row r="3237" spans="3:3" x14ac:dyDescent="0.25">
      <c r="C3237" s="19"/>
    </row>
    <row r="3238" spans="3:3" x14ac:dyDescent="0.25">
      <c r="C3238" s="19"/>
    </row>
    <row r="3239" spans="3:3" x14ac:dyDescent="0.25">
      <c r="C3239" s="19"/>
    </row>
    <row r="3240" spans="3:3" x14ac:dyDescent="0.25">
      <c r="C3240" s="19"/>
    </row>
    <row r="3241" spans="3:3" x14ac:dyDescent="0.25">
      <c r="C3241" s="19"/>
    </row>
    <row r="3242" spans="3:3" x14ac:dyDescent="0.25">
      <c r="C3242" s="19"/>
    </row>
    <row r="3243" spans="3:3" x14ac:dyDescent="0.25">
      <c r="C3243" s="19"/>
    </row>
    <row r="3244" spans="3:3" x14ac:dyDescent="0.25">
      <c r="C3244" s="19"/>
    </row>
    <row r="3245" spans="3:3" x14ac:dyDescent="0.25">
      <c r="C3245" s="19"/>
    </row>
    <row r="3246" spans="3:3" x14ac:dyDescent="0.25">
      <c r="C3246" s="19"/>
    </row>
    <row r="3247" spans="3:3" x14ac:dyDescent="0.25">
      <c r="C3247" s="19"/>
    </row>
    <row r="3248" spans="3:3" x14ac:dyDescent="0.25">
      <c r="C3248" s="19"/>
    </row>
    <row r="3249" spans="3:3" x14ac:dyDescent="0.25">
      <c r="C3249" s="19"/>
    </row>
    <row r="3250" spans="3:3" x14ac:dyDescent="0.25">
      <c r="C3250" s="19"/>
    </row>
    <row r="3251" spans="3:3" x14ac:dyDescent="0.25">
      <c r="C3251" s="19"/>
    </row>
    <row r="3252" spans="3:3" x14ac:dyDescent="0.25">
      <c r="C3252" s="19"/>
    </row>
    <row r="3253" spans="3:3" x14ac:dyDescent="0.25">
      <c r="C3253" s="19"/>
    </row>
    <row r="3254" spans="3:3" x14ac:dyDescent="0.25">
      <c r="C3254" s="19"/>
    </row>
    <row r="3255" spans="3:3" x14ac:dyDescent="0.25">
      <c r="C3255" s="19"/>
    </row>
    <row r="3256" spans="3:3" x14ac:dyDescent="0.25">
      <c r="C3256" s="19"/>
    </row>
    <row r="3257" spans="3:3" x14ac:dyDescent="0.25">
      <c r="C3257" s="19"/>
    </row>
    <row r="3258" spans="3:3" x14ac:dyDescent="0.25">
      <c r="C3258" s="19"/>
    </row>
    <row r="3259" spans="3:3" x14ac:dyDescent="0.25">
      <c r="C3259" s="19"/>
    </row>
    <row r="3260" spans="3:3" x14ac:dyDescent="0.25">
      <c r="C3260" s="19"/>
    </row>
    <row r="3261" spans="3:3" x14ac:dyDescent="0.25">
      <c r="C3261" s="19"/>
    </row>
    <row r="3262" spans="3:3" x14ac:dyDescent="0.25">
      <c r="C3262" s="19"/>
    </row>
    <row r="3263" spans="3:3" x14ac:dyDescent="0.25">
      <c r="C3263" s="19"/>
    </row>
    <row r="3264" spans="3:3" x14ac:dyDescent="0.25">
      <c r="C3264" s="19"/>
    </row>
    <row r="3265" spans="3:3" x14ac:dyDescent="0.25">
      <c r="C3265" s="19"/>
    </row>
    <row r="3266" spans="3:3" x14ac:dyDescent="0.25">
      <c r="C3266" s="19"/>
    </row>
    <row r="3267" spans="3:3" x14ac:dyDescent="0.25">
      <c r="C3267" s="19"/>
    </row>
    <row r="3268" spans="3:3" x14ac:dyDescent="0.25">
      <c r="C3268" s="19"/>
    </row>
    <row r="3269" spans="3:3" x14ac:dyDescent="0.25">
      <c r="C3269" s="19"/>
    </row>
    <row r="3270" spans="3:3" x14ac:dyDescent="0.25">
      <c r="C3270" s="19"/>
    </row>
    <row r="3271" spans="3:3" x14ac:dyDescent="0.25">
      <c r="C3271" s="19"/>
    </row>
    <row r="3272" spans="3:3" x14ac:dyDescent="0.25">
      <c r="C3272" s="19"/>
    </row>
    <row r="3273" spans="3:3" x14ac:dyDescent="0.25">
      <c r="C3273" s="19"/>
    </row>
    <row r="3274" spans="3:3" x14ac:dyDescent="0.25">
      <c r="C3274" s="19"/>
    </row>
    <row r="3275" spans="3:3" x14ac:dyDescent="0.25">
      <c r="C3275" s="19"/>
    </row>
    <row r="3276" spans="3:3" x14ac:dyDescent="0.25">
      <c r="C3276" s="19"/>
    </row>
    <row r="3277" spans="3:3" x14ac:dyDescent="0.25">
      <c r="C3277" s="19"/>
    </row>
    <row r="3278" spans="3:3" x14ac:dyDescent="0.25">
      <c r="C3278" s="19"/>
    </row>
    <row r="3279" spans="3:3" x14ac:dyDescent="0.25">
      <c r="C3279" s="19"/>
    </row>
    <row r="3280" spans="3:3" x14ac:dyDescent="0.25">
      <c r="C3280" s="19"/>
    </row>
    <row r="3281" spans="3:3" x14ac:dyDescent="0.25">
      <c r="C3281" s="19"/>
    </row>
    <row r="3282" spans="3:3" x14ac:dyDescent="0.25">
      <c r="C3282" s="19"/>
    </row>
    <row r="3283" spans="3:3" x14ac:dyDescent="0.25">
      <c r="C3283" s="19"/>
    </row>
    <row r="3284" spans="3:3" x14ac:dyDescent="0.25">
      <c r="C3284" s="19"/>
    </row>
    <row r="3285" spans="3:3" x14ac:dyDescent="0.25">
      <c r="C3285" s="19"/>
    </row>
    <row r="3286" spans="3:3" x14ac:dyDescent="0.25">
      <c r="C3286" s="19"/>
    </row>
    <row r="3287" spans="3:3" x14ac:dyDescent="0.25">
      <c r="C3287" s="19"/>
    </row>
    <row r="3288" spans="3:3" x14ac:dyDescent="0.25">
      <c r="C3288" s="19"/>
    </row>
    <row r="3289" spans="3:3" x14ac:dyDescent="0.25">
      <c r="C3289" s="19"/>
    </row>
    <row r="3290" spans="3:3" x14ac:dyDescent="0.25">
      <c r="C3290" s="19"/>
    </row>
    <row r="3291" spans="3:3" x14ac:dyDescent="0.25">
      <c r="C3291" s="19"/>
    </row>
    <row r="3292" spans="3:3" x14ac:dyDescent="0.25">
      <c r="C3292" s="19"/>
    </row>
    <row r="3293" spans="3:3" x14ac:dyDescent="0.25">
      <c r="C3293" s="19"/>
    </row>
    <row r="3294" spans="3:3" x14ac:dyDescent="0.25">
      <c r="C3294" s="19"/>
    </row>
    <row r="3295" spans="3:3" x14ac:dyDescent="0.25">
      <c r="C3295" s="19"/>
    </row>
    <row r="3296" spans="3:3" x14ac:dyDescent="0.25">
      <c r="C3296" s="19"/>
    </row>
    <row r="3297" spans="3:3" x14ac:dyDescent="0.25">
      <c r="C3297" s="19"/>
    </row>
    <row r="3298" spans="3:3" x14ac:dyDescent="0.25">
      <c r="C3298" s="19"/>
    </row>
    <row r="3299" spans="3:3" x14ac:dyDescent="0.25">
      <c r="C3299" s="19"/>
    </row>
    <row r="3300" spans="3:3" x14ac:dyDescent="0.25">
      <c r="C3300" s="19"/>
    </row>
    <row r="3301" spans="3:3" x14ac:dyDescent="0.25">
      <c r="C3301" s="19"/>
    </row>
    <row r="3302" spans="3:3" x14ac:dyDescent="0.25">
      <c r="C3302" s="19"/>
    </row>
    <row r="3303" spans="3:3" x14ac:dyDescent="0.25">
      <c r="C3303" s="19"/>
    </row>
    <row r="3304" spans="3:3" x14ac:dyDescent="0.25">
      <c r="C3304" s="19"/>
    </row>
    <row r="3305" spans="3:3" x14ac:dyDescent="0.25">
      <c r="C3305" s="19"/>
    </row>
    <row r="3306" spans="3:3" x14ac:dyDescent="0.25">
      <c r="C3306" s="19"/>
    </row>
    <row r="3307" spans="3:3" x14ac:dyDescent="0.25">
      <c r="C3307" s="19"/>
    </row>
    <row r="3308" spans="3:3" x14ac:dyDescent="0.25">
      <c r="C3308" s="19"/>
    </row>
    <row r="3309" spans="3:3" x14ac:dyDescent="0.25">
      <c r="C3309" s="19"/>
    </row>
    <row r="3310" spans="3:3" x14ac:dyDescent="0.25">
      <c r="C3310" s="19"/>
    </row>
    <row r="3311" spans="3:3" x14ac:dyDescent="0.25">
      <c r="C3311" s="19"/>
    </row>
    <row r="3312" spans="3:3" x14ac:dyDescent="0.25">
      <c r="C3312" s="19"/>
    </row>
    <row r="3313" spans="3:3" x14ac:dyDescent="0.25">
      <c r="C3313" s="19"/>
    </row>
    <row r="3314" spans="3:3" x14ac:dyDescent="0.25">
      <c r="C3314" s="19"/>
    </row>
    <row r="3315" spans="3:3" x14ac:dyDescent="0.25">
      <c r="C3315" s="19"/>
    </row>
    <row r="3316" spans="3:3" x14ac:dyDescent="0.25">
      <c r="C3316" s="19"/>
    </row>
    <row r="3317" spans="3:3" x14ac:dyDescent="0.25">
      <c r="C3317" s="19"/>
    </row>
    <row r="3318" spans="3:3" x14ac:dyDescent="0.25">
      <c r="C3318" s="19"/>
    </row>
    <row r="3319" spans="3:3" x14ac:dyDescent="0.25">
      <c r="C3319" s="19"/>
    </row>
    <row r="3320" spans="3:3" x14ac:dyDescent="0.25">
      <c r="C3320" s="19"/>
    </row>
    <row r="3321" spans="3:3" x14ac:dyDescent="0.25">
      <c r="C3321" s="19"/>
    </row>
    <row r="3322" spans="3:3" x14ac:dyDescent="0.25">
      <c r="C3322" s="19"/>
    </row>
    <row r="3323" spans="3:3" x14ac:dyDescent="0.25">
      <c r="C3323" s="19"/>
    </row>
    <row r="3324" spans="3:3" x14ac:dyDescent="0.25">
      <c r="C3324" s="19"/>
    </row>
    <row r="3325" spans="3:3" x14ac:dyDescent="0.25">
      <c r="C3325" s="19"/>
    </row>
    <row r="3326" spans="3:3" x14ac:dyDescent="0.25">
      <c r="C3326" s="19"/>
    </row>
    <row r="3327" spans="3:3" x14ac:dyDescent="0.25">
      <c r="C3327" s="19"/>
    </row>
    <row r="3328" spans="3:3" x14ac:dyDescent="0.25">
      <c r="C3328" s="19"/>
    </row>
    <row r="3329" spans="3:3" x14ac:dyDescent="0.25">
      <c r="C3329" s="19"/>
    </row>
    <row r="3330" spans="3:3" x14ac:dyDescent="0.25">
      <c r="C3330" s="19"/>
    </row>
    <row r="3331" spans="3:3" x14ac:dyDescent="0.25">
      <c r="C3331" s="19"/>
    </row>
    <row r="3332" spans="3:3" x14ac:dyDescent="0.25">
      <c r="C3332" s="19"/>
    </row>
    <row r="3333" spans="3:3" x14ac:dyDescent="0.25">
      <c r="C3333" s="19"/>
    </row>
    <row r="3334" spans="3:3" x14ac:dyDescent="0.25">
      <c r="C3334" s="19"/>
    </row>
    <row r="3335" spans="3:3" x14ac:dyDescent="0.25">
      <c r="C3335" s="19"/>
    </row>
    <row r="3336" spans="3:3" x14ac:dyDescent="0.25">
      <c r="C3336" s="19"/>
    </row>
    <row r="3337" spans="3:3" x14ac:dyDescent="0.25">
      <c r="C3337" s="19"/>
    </row>
    <row r="3338" spans="3:3" x14ac:dyDescent="0.25">
      <c r="C3338" s="19"/>
    </row>
    <row r="3339" spans="3:3" x14ac:dyDescent="0.25">
      <c r="C3339" s="19"/>
    </row>
    <row r="3340" spans="3:3" x14ac:dyDescent="0.25">
      <c r="C3340" s="19"/>
    </row>
    <row r="3341" spans="3:3" x14ac:dyDescent="0.25">
      <c r="C3341" s="19"/>
    </row>
    <row r="3342" spans="3:3" x14ac:dyDescent="0.25">
      <c r="C3342" s="19"/>
    </row>
    <row r="3343" spans="3:3" x14ac:dyDescent="0.25">
      <c r="C3343" s="19"/>
    </row>
    <row r="3344" spans="3:3" x14ac:dyDescent="0.25">
      <c r="C3344" s="19"/>
    </row>
    <row r="3345" spans="3:3" x14ac:dyDescent="0.25">
      <c r="C3345" s="19"/>
    </row>
    <row r="3346" spans="3:3" x14ac:dyDescent="0.25">
      <c r="C3346" s="19"/>
    </row>
    <row r="3347" spans="3:3" x14ac:dyDescent="0.25">
      <c r="C3347" s="19"/>
    </row>
    <row r="3348" spans="3:3" x14ac:dyDescent="0.25">
      <c r="C3348" s="19"/>
    </row>
    <row r="3349" spans="3:3" x14ac:dyDescent="0.25">
      <c r="C3349" s="19"/>
    </row>
    <row r="3350" spans="3:3" x14ac:dyDescent="0.25">
      <c r="C3350" s="19"/>
    </row>
    <row r="3351" spans="3:3" x14ac:dyDescent="0.25">
      <c r="C3351" s="19"/>
    </row>
    <row r="3352" spans="3:3" x14ac:dyDescent="0.25">
      <c r="C3352" s="19"/>
    </row>
    <row r="3353" spans="3:3" x14ac:dyDescent="0.25">
      <c r="C3353" s="19"/>
    </row>
    <row r="3354" spans="3:3" x14ac:dyDescent="0.25">
      <c r="C3354" s="19"/>
    </row>
    <row r="3355" spans="3:3" x14ac:dyDescent="0.25">
      <c r="C3355" s="19"/>
    </row>
    <row r="3356" spans="3:3" x14ac:dyDescent="0.25">
      <c r="C3356" s="19"/>
    </row>
    <row r="3357" spans="3:3" x14ac:dyDescent="0.25">
      <c r="C3357" s="19"/>
    </row>
    <row r="3358" spans="3:3" x14ac:dyDescent="0.25">
      <c r="C3358" s="19"/>
    </row>
    <row r="3359" spans="3:3" x14ac:dyDescent="0.25">
      <c r="C3359" s="19"/>
    </row>
    <row r="3360" spans="3:3" x14ac:dyDescent="0.25">
      <c r="C3360" s="19"/>
    </row>
    <row r="3361" spans="3:3" x14ac:dyDescent="0.25">
      <c r="C3361" s="19"/>
    </row>
    <row r="3362" spans="3:3" x14ac:dyDescent="0.25">
      <c r="C3362" s="19"/>
    </row>
    <row r="3363" spans="3:3" x14ac:dyDescent="0.25">
      <c r="C3363" s="19"/>
    </row>
    <row r="3364" spans="3:3" x14ac:dyDescent="0.25">
      <c r="C3364" s="19"/>
    </row>
    <row r="3365" spans="3:3" x14ac:dyDescent="0.25">
      <c r="C3365" s="19"/>
    </row>
    <row r="3366" spans="3:3" x14ac:dyDescent="0.25">
      <c r="C3366" s="19"/>
    </row>
    <row r="3367" spans="3:3" x14ac:dyDescent="0.25">
      <c r="C3367" s="19"/>
    </row>
    <row r="3368" spans="3:3" x14ac:dyDescent="0.25">
      <c r="C3368" s="19"/>
    </row>
    <row r="3369" spans="3:3" x14ac:dyDescent="0.25">
      <c r="C3369" s="19"/>
    </row>
    <row r="3370" spans="3:3" x14ac:dyDescent="0.25">
      <c r="C3370" s="19"/>
    </row>
    <row r="3371" spans="3:3" x14ac:dyDescent="0.25">
      <c r="C3371" s="19"/>
    </row>
    <row r="3372" spans="3:3" x14ac:dyDescent="0.25">
      <c r="C3372" s="19"/>
    </row>
    <row r="3373" spans="3:3" x14ac:dyDescent="0.25">
      <c r="C3373" s="19"/>
    </row>
    <row r="3374" spans="3:3" x14ac:dyDescent="0.25">
      <c r="C3374" s="19"/>
    </row>
    <row r="3375" spans="3:3" x14ac:dyDescent="0.25">
      <c r="C3375" s="19"/>
    </row>
    <row r="3376" spans="3:3" x14ac:dyDescent="0.25">
      <c r="C3376" s="19"/>
    </row>
    <row r="3377" spans="3:3" x14ac:dyDescent="0.25">
      <c r="C3377" s="19"/>
    </row>
    <row r="3378" spans="3:3" x14ac:dyDescent="0.25">
      <c r="C3378" s="19"/>
    </row>
    <row r="3379" spans="3:3" x14ac:dyDescent="0.25">
      <c r="C3379" s="19"/>
    </row>
    <row r="3380" spans="3:3" x14ac:dyDescent="0.25">
      <c r="C3380" s="19"/>
    </row>
    <row r="3381" spans="3:3" x14ac:dyDescent="0.25">
      <c r="C3381" s="19"/>
    </row>
    <row r="3382" spans="3:3" x14ac:dyDescent="0.25">
      <c r="C3382" s="19"/>
    </row>
    <row r="3383" spans="3:3" x14ac:dyDescent="0.25">
      <c r="C3383" s="19"/>
    </row>
    <row r="3384" spans="3:3" x14ac:dyDescent="0.25">
      <c r="C3384" s="19"/>
    </row>
    <row r="3385" spans="3:3" x14ac:dyDescent="0.25">
      <c r="C3385" s="19"/>
    </row>
    <row r="3386" spans="3:3" x14ac:dyDescent="0.25">
      <c r="C3386" s="19"/>
    </row>
    <row r="3387" spans="3:3" x14ac:dyDescent="0.25">
      <c r="C3387" s="19"/>
    </row>
    <row r="3388" spans="3:3" x14ac:dyDescent="0.25">
      <c r="C3388" s="19"/>
    </row>
    <row r="3389" spans="3:3" x14ac:dyDescent="0.25">
      <c r="C3389" s="19"/>
    </row>
    <row r="3390" spans="3:3" x14ac:dyDescent="0.25">
      <c r="C3390" s="19"/>
    </row>
    <row r="3391" spans="3:3" x14ac:dyDescent="0.25">
      <c r="C3391" s="19"/>
    </row>
    <row r="3392" spans="3:3" x14ac:dyDescent="0.25">
      <c r="C3392" s="19"/>
    </row>
    <row r="3393" spans="3:3" x14ac:dyDescent="0.25">
      <c r="C3393" s="19"/>
    </row>
    <row r="3394" spans="3:3" x14ac:dyDescent="0.25">
      <c r="C3394" s="19"/>
    </row>
    <row r="3395" spans="3:3" x14ac:dyDescent="0.25">
      <c r="C3395" s="19"/>
    </row>
    <row r="3396" spans="3:3" x14ac:dyDescent="0.25">
      <c r="C3396" s="19"/>
    </row>
    <row r="3397" spans="3:3" x14ac:dyDescent="0.25">
      <c r="C3397" s="19"/>
    </row>
    <row r="3398" spans="3:3" x14ac:dyDescent="0.25">
      <c r="C3398" s="19"/>
    </row>
    <row r="3399" spans="3:3" x14ac:dyDescent="0.25">
      <c r="C3399" s="19"/>
    </row>
    <row r="3400" spans="3:3" x14ac:dyDescent="0.25">
      <c r="C3400" s="19"/>
    </row>
    <row r="3401" spans="3:3" x14ac:dyDescent="0.25">
      <c r="C3401" s="19"/>
    </row>
    <row r="3402" spans="3:3" x14ac:dyDescent="0.25">
      <c r="C3402" s="19"/>
    </row>
    <row r="3403" spans="3:3" x14ac:dyDescent="0.25">
      <c r="C3403" s="19"/>
    </row>
    <row r="3404" spans="3:3" x14ac:dyDescent="0.25">
      <c r="C3404" s="19"/>
    </row>
    <row r="3405" spans="3:3" x14ac:dyDescent="0.25">
      <c r="C3405" s="19"/>
    </row>
    <row r="3406" spans="3:3" x14ac:dyDescent="0.25">
      <c r="C3406" s="19"/>
    </row>
    <row r="3407" spans="3:3" x14ac:dyDescent="0.25">
      <c r="C3407" s="19"/>
    </row>
    <row r="3408" spans="3:3" x14ac:dyDescent="0.25">
      <c r="C3408" s="19"/>
    </row>
    <row r="3409" spans="3:3" x14ac:dyDescent="0.25">
      <c r="C3409" s="19"/>
    </row>
    <row r="3410" spans="3:3" x14ac:dyDescent="0.25">
      <c r="C3410" s="19"/>
    </row>
    <row r="3411" spans="3:3" x14ac:dyDescent="0.25">
      <c r="C3411" s="19"/>
    </row>
    <row r="3412" spans="3:3" x14ac:dyDescent="0.25">
      <c r="C3412" s="19"/>
    </row>
    <row r="3413" spans="3:3" x14ac:dyDescent="0.25">
      <c r="C3413" s="19"/>
    </row>
    <row r="3414" spans="3:3" x14ac:dyDescent="0.25">
      <c r="C3414" s="19"/>
    </row>
    <row r="3415" spans="3:3" x14ac:dyDescent="0.25">
      <c r="C3415" s="19"/>
    </row>
    <row r="3416" spans="3:3" x14ac:dyDescent="0.25">
      <c r="C3416" s="19"/>
    </row>
    <row r="3417" spans="3:3" x14ac:dyDescent="0.25">
      <c r="C3417" s="19"/>
    </row>
    <row r="3418" spans="3:3" x14ac:dyDescent="0.25">
      <c r="C3418" s="19"/>
    </row>
    <row r="3419" spans="3:3" x14ac:dyDescent="0.25">
      <c r="C3419" s="19"/>
    </row>
    <row r="3420" spans="3:3" x14ac:dyDescent="0.25">
      <c r="C3420" s="19"/>
    </row>
    <row r="3421" spans="3:3" x14ac:dyDescent="0.25">
      <c r="C3421" s="19"/>
    </row>
    <row r="3422" spans="3:3" x14ac:dyDescent="0.25">
      <c r="C3422" s="19"/>
    </row>
    <row r="3423" spans="3:3" x14ac:dyDescent="0.25">
      <c r="C3423" s="19"/>
    </row>
    <row r="3424" spans="3:3" x14ac:dyDescent="0.25">
      <c r="C3424" s="19"/>
    </row>
    <row r="3425" spans="3:3" x14ac:dyDescent="0.25">
      <c r="C3425" s="19"/>
    </row>
    <row r="3426" spans="3:3" x14ac:dyDescent="0.25">
      <c r="C3426" s="19"/>
    </row>
    <row r="3427" spans="3:3" x14ac:dyDescent="0.25">
      <c r="C3427" s="19"/>
    </row>
    <row r="3428" spans="3:3" x14ac:dyDescent="0.25">
      <c r="C3428" s="19"/>
    </row>
    <row r="3429" spans="3:3" x14ac:dyDescent="0.25">
      <c r="C3429" s="19"/>
    </row>
    <row r="3430" spans="3:3" x14ac:dyDescent="0.25">
      <c r="C3430" s="19"/>
    </row>
    <row r="3431" spans="3:3" x14ac:dyDescent="0.25">
      <c r="C3431" s="19"/>
    </row>
    <row r="3432" spans="3:3" x14ac:dyDescent="0.25">
      <c r="C3432" s="19"/>
    </row>
    <row r="3433" spans="3:3" x14ac:dyDescent="0.25">
      <c r="C3433" s="19"/>
    </row>
    <row r="3434" spans="3:3" x14ac:dyDescent="0.25">
      <c r="C3434" s="19"/>
    </row>
    <row r="3435" spans="3:3" x14ac:dyDescent="0.25">
      <c r="C3435" s="19"/>
    </row>
    <row r="3436" spans="3:3" x14ac:dyDescent="0.25">
      <c r="C3436" s="19"/>
    </row>
    <row r="3437" spans="3:3" x14ac:dyDescent="0.25">
      <c r="C3437" s="19"/>
    </row>
    <row r="3438" spans="3:3" x14ac:dyDescent="0.25">
      <c r="C3438" s="19"/>
    </row>
    <row r="3439" spans="3:3" x14ac:dyDescent="0.25">
      <c r="C3439" s="19"/>
    </row>
    <row r="3440" spans="3:3" x14ac:dyDescent="0.25">
      <c r="C3440" s="19"/>
    </row>
    <row r="3441" spans="3:3" x14ac:dyDescent="0.25">
      <c r="C3441" s="19"/>
    </row>
    <row r="3442" spans="3:3" x14ac:dyDescent="0.25">
      <c r="C3442" s="19"/>
    </row>
    <row r="3443" spans="3:3" x14ac:dyDescent="0.25">
      <c r="C3443" s="19"/>
    </row>
    <row r="3444" spans="3:3" x14ac:dyDescent="0.25">
      <c r="C3444" s="19"/>
    </row>
    <row r="3445" spans="3:3" x14ac:dyDescent="0.25">
      <c r="C3445" s="19"/>
    </row>
    <row r="3446" spans="3:3" x14ac:dyDescent="0.25">
      <c r="C3446" s="19"/>
    </row>
    <row r="3447" spans="3:3" x14ac:dyDescent="0.25">
      <c r="C3447" s="19"/>
    </row>
    <row r="3448" spans="3:3" x14ac:dyDescent="0.25">
      <c r="C3448" s="19"/>
    </row>
    <row r="3449" spans="3:3" x14ac:dyDescent="0.25">
      <c r="C3449" s="19"/>
    </row>
    <row r="3450" spans="3:3" x14ac:dyDescent="0.25">
      <c r="C3450" s="19"/>
    </row>
    <row r="3451" spans="3:3" x14ac:dyDescent="0.25">
      <c r="C3451" s="19"/>
    </row>
    <row r="3452" spans="3:3" x14ac:dyDescent="0.25">
      <c r="C3452" s="19"/>
    </row>
    <row r="3453" spans="3:3" x14ac:dyDescent="0.25">
      <c r="C3453" s="19"/>
    </row>
    <row r="3454" spans="3:3" x14ac:dyDescent="0.25">
      <c r="C3454" s="19"/>
    </row>
    <row r="3455" spans="3:3" x14ac:dyDescent="0.25">
      <c r="C3455" s="19"/>
    </row>
    <row r="3456" spans="3:3" x14ac:dyDescent="0.25">
      <c r="C3456" s="19"/>
    </row>
    <row r="3457" spans="3:3" x14ac:dyDescent="0.25">
      <c r="C3457" s="19"/>
    </row>
    <row r="3458" spans="3:3" x14ac:dyDescent="0.25">
      <c r="C3458" s="19"/>
    </row>
    <row r="3459" spans="3:3" x14ac:dyDescent="0.25">
      <c r="C3459" s="19"/>
    </row>
    <row r="3460" spans="3:3" x14ac:dyDescent="0.25">
      <c r="C3460" s="19"/>
    </row>
    <row r="3461" spans="3:3" x14ac:dyDescent="0.25">
      <c r="C3461" s="19"/>
    </row>
    <row r="3462" spans="3:3" x14ac:dyDescent="0.25">
      <c r="C3462" s="19"/>
    </row>
    <row r="3463" spans="3:3" x14ac:dyDescent="0.25">
      <c r="C3463" s="19"/>
    </row>
    <row r="3464" spans="3:3" x14ac:dyDescent="0.25">
      <c r="C3464" s="19"/>
    </row>
    <row r="3465" spans="3:3" x14ac:dyDescent="0.25">
      <c r="C3465" s="19"/>
    </row>
    <row r="3466" spans="3:3" x14ac:dyDescent="0.25">
      <c r="C3466" s="19"/>
    </row>
    <row r="3467" spans="3:3" x14ac:dyDescent="0.25">
      <c r="C3467" s="19"/>
    </row>
    <row r="3468" spans="3:3" x14ac:dyDescent="0.25">
      <c r="C3468" s="19"/>
    </row>
    <row r="3469" spans="3:3" x14ac:dyDescent="0.25">
      <c r="C3469" s="19"/>
    </row>
    <row r="3470" spans="3:3" x14ac:dyDescent="0.25">
      <c r="C3470" s="19"/>
    </row>
    <row r="3471" spans="3:3" x14ac:dyDescent="0.25">
      <c r="C3471" s="19"/>
    </row>
    <row r="3472" spans="3:3" x14ac:dyDescent="0.25">
      <c r="C3472" s="19"/>
    </row>
    <row r="3473" spans="3:3" x14ac:dyDescent="0.25">
      <c r="C3473" s="19"/>
    </row>
    <row r="3474" spans="3:3" x14ac:dyDescent="0.25">
      <c r="C3474" s="19"/>
    </row>
    <row r="3475" spans="3:3" x14ac:dyDescent="0.25">
      <c r="C3475" s="19"/>
    </row>
    <row r="3476" spans="3:3" x14ac:dyDescent="0.25">
      <c r="C3476" s="19"/>
    </row>
    <row r="3477" spans="3:3" x14ac:dyDescent="0.25">
      <c r="C3477" s="19"/>
    </row>
    <row r="3478" spans="3:3" x14ac:dyDescent="0.25">
      <c r="C3478" s="19"/>
    </row>
    <row r="3479" spans="3:3" x14ac:dyDescent="0.25">
      <c r="C3479" s="19"/>
    </row>
    <row r="3480" spans="3:3" x14ac:dyDescent="0.25">
      <c r="C3480" s="19"/>
    </row>
    <row r="3481" spans="3:3" x14ac:dyDescent="0.25">
      <c r="C3481" s="19"/>
    </row>
    <row r="3482" spans="3:3" x14ac:dyDescent="0.25">
      <c r="C3482" s="19"/>
    </row>
    <row r="3483" spans="3:3" x14ac:dyDescent="0.25">
      <c r="C3483" s="19"/>
    </row>
    <row r="3484" spans="3:3" x14ac:dyDescent="0.25">
      <c r="C3484" s="19"/>
    </row>
    <row r="3485" spans="3:3" x14ac:dyDescent="0.25">
      <c r="C3485" s="19"/>
    </row>
    <row r="3486" spans="3:3" x14ac:dyDescent="0.25">
      <c r="C3486" s="19"/>
    </row>
    <row r="3487" spans="3:3" x14ac:dyDescent="0.25">
      <c r="C3487" s="19"/>
    </row>
    <row r="3488" spans="3:3" x14ac:dyDescent="0.25">
      <c r="C3488" s="19"/>
    </row>
    <row r="3489" spans="3:3" x14ac:dyDescent="0.25">
      <c r="C3489" s="19"/>
    </row>
    <row r="3490" spans="3:3" x14ac:dyDescent="0.25">
      <c r="C3490" s="19"/>
    </row>
    <row r="3491" spans="3:3" x14ac:dyDescent="0.25">
      <c r="C3491" s="19"/>
    </row>
    <row r="3492" spans="3:3" x14ac:dyDescent="0.25">
      <c r="C3492" s="19"/>
    </row>
    <row r="3493" spans="3:3" x14ac:dyDescent="0.25">
      <c r="C3493" s="19"/>
    </row>
    <row r="3494" spans="3:3" x14ac:dyDescent="0.25">
      <c r="C3494" s="19"/>
    </row>
    <row r="3495" spans="3:3" x14ac:dyDescent="0.25">
      <c r="C3495" s="19"/>
    </row>
    <row r="3496" spans="3:3" x14ac:dyDescent="0.25">
      <c r="C3496" s="19"/>
    </row>
    <row r="3497" spans="3:3" x14ac:dyDescent="0.25">
      <c r="C3497" s="19"/>
    </row>
    <row r="3498" spans="3:3" x14ac:dyDescent="0.25">
      <c r="C3498" s="19"/>
    </row>
    <row r="3499" spans="3:3" x14ac:dyDescent="0.25">
      <c r="C3499" s="19"/>
    </row>
    <row r="3500" spans="3:3" x14ac:dyDescent="0.25">
      <c r="C3500" s="19"/>
    </row>
    <row r="3501" spans="3:3" x14ac:dyDescent="0.25">
      <c r="C3501" s="19"/>
    </row>
    <row r="3502" spans="3:3" x14ac:dyDescent="0.25">
      <c r="C3502" s="19"/>
    </row>
    <row r="3503" spans="3:3" x14ac:dyDescent="0.25">
      <c r="C3503" s="19"/>
    </row>
    <row r="3504" spans="3:3" x14ac:dyDescent="0.25">
      <c r="C3504" s="19"/>
    </row>
    <row r="3505" spans="3:3" x14ac:dyDescent="0.25">
      <c r="C3505" s="19"/>
    </row>
    <row r="3506" spans="3:3" x14ac:dyDescent="0.25">
      <c r="C3506" s="19"/>
    </row>
    <row r="3507" spans="3:3" x14ac:dyDescent="0.25">
      <c r="C3507" s="19"/>
    </row>
    <row r="3508" spans="3:3" x14ac:dyDescent="0.25">
      <c r="C3508" s="19"/>
    </row>
    <row r="3509" spans="3:3" x14ac:dyDescent="0.25">
      <c r="C3509" s="19"/>
    </row>
    <row r="3510" spans="3:3" x14ac:dyDescent="0.25">
      <c r="C3510" s="19"/>
    </row>
    <row r="3511" spans="3:3" x14ac:dyDescent="0.25">
      <c r="C3511" s="19"/>
    </row>
    <row r="3512" spans="3:3" x14ac:dyDescent="0.25">
      <c r="C3512" s="19"/>
    </row>
    <row r="3513" spans="3:3" x14ac:dyDescent="0.25">
      <c r="C3513" s="19"/>
    </row>
    <row r="3514" spans="3:3" x14ac:dyDescent="0.25">
      <c r="C3514" s="19"/>
    </row>
    <row r="3515" spans="3:3" x14ac:dyDescent="0.25">
      <c r="C3515" s="19"/>
    </row>
    <row r="3516" spans="3:3" x14ac:dyDescent="0.25">
      <c r="C3516" s="19"/>
    </row>
    <row r="3517" spans="3:3" x14ac:dyDescent="0.25">
      <c r="C3517" s="19"/>
    </row>
    <row r="3518" spans="3:3" x14ac:dyDescent="0.25">
      <c r="C3518" s="19"/>
    </row>
    <row r="3519" spans="3:3" x14ac:dyDescent="0.25">
      <c r="C3519" s="19"/>
    </row>
    <row r="3520" spans="3:3" x14ac:dyDescent="0.25">
      <c r="C3520" s="19"/>
    </row>
    <row r="3521" spans="3:3" x14ac:dyDescent="0.25">
      <c r="C3521" s="19"/>
    </row>
    <row r="3522" spans="3:3" x14ac:dyDescent="0.25">
      <c r="C3522" s="19"/>
    </row>
    <row r="3523" spans="3:3" x14ac:dyDescent="0.25">
      <c r="C3523" s="19"/>
    </row>
    <row r="3524" spans="3:3" x14ac:dyDescent="0.25">
      <c r="C3524" s="19"/>
    </row>
    <row r="3525" spans="3:3" x14ac:dyDescent="0.25">
      <c r="C3525" s="19"/>
    </row>
    <row r="3526" spans="3:3" x14ac:dyDescent="0.25">
      <c r="C3526" s="19"/>
    </row>
    <row r="3527" spans="3:3" x14ac:dyDescent="0.25">
      <c r="C3527" s="19"/>
    </row>
    <row r="3528" spans="3:3" x14ac:dyDescent="0.25">
      <c r="C3528" s="19"/>
    </row>
    <row r="3529" spans="3:3" x14ac:dyDescent="0.25">
      <c r="C3529" s="19"/>
    </row>
    <row r="3530" spans="3:3" x14ac:dyDescent="0.25">
      <c r="C3530" s="19"/>
    </row>
    <row r="3531" spans="3:3" x14ac:dyDescent="0.25">
      <c r="C3531" s="19"/>
    </row>
    <row r="3532" spans="3:3" x14ac:dyDescent="0.25">
      <c r="C3532" s="19"/>
    </row>
    <row r="3533" spans="3:3" x14ac:dyDescent="0.25">
      <c r="C3533" s="19"/>
    </row>
    <row r="3534" spans="3:3" x14ac:dyDescent="0.25">
      <c r="C3534" s="19"/>
    </row>
    <row r="3535" spans="3:3" x14ac:dyDescent="0.25">
      <c r="C3535" s="19"/>
    </row>
    <row r="3536" spans="3:3" x14ac:dyDescent="0.25">
      <c r="C3536" s="19"/>
    </row>
    <row r="3537" spans="3:3" x14ac:dyDescent="0.25">
      <c r="C3537" s="19"/>
    </row>
    <row r="3538" spans="3:3" x14ac:dyDescent="0.25">
      <c r="C3538" s="19"/>
    </row>
    <row r="3539" spans="3:3" x14ac:dyDescent="0.25">
      <c r="C3539" s="19"/>
    </row>
    <row r="3540" spans="3:3" x14ac:dyDescent="0.25">
      <c r="C3540" s="19"/>
    </row>
    <row r="3541" spans="3:3" x14ac:dyDescent="0.25">
      <c r="C3541" s="19"/>
    </row>
    <row r="3542" spans="3:3" x14ac:dyDescent="0.25">
      <c r="C3542" s="19"/>
    </row>
    <row r="3543" spans="3:3" x14ac:dyDescent="0.25">
      <c r="C3543" s="19"/>
    </row>
    <row r="3544" spans="3:3" x14ac:dyDescent="0.25">
      <c r="C3544" s="19"/>
    </row>
    <row r="3545" spans="3:3" x14ac:dyDescent="0.25">
      <c r="C3545" s="19"/>
    </row>
    <row r="3546" spans="3:3" x14ac:dyDescent="0.25">
      <c r="C3546" s="19"/>
    </row>
    <row r="3547" spans="3:3" x14ac:dyDescent="0.25">
      <c r="C3547" s="19"/>
    </row>
    <row r="3548" spans="3:3" x14ac:dyDescent="0.25">
      <c r="C3548" s="19"/>
    </row>
    <row r="3549" spans="3:3" x14ac:dyDescent="0.25">
      <c r="C3549" s="19"/>
    </row>
    <row r="3550" spans="3:3" x14ac:dyDescent="0.25">
      <c r="C3550" s="19"/>
    </row>
    <row r="3551" spans="3:3" x14ac:dyDescent="0.25">
      <c r="C3551" s="19"/>
    </row>
    <row r="3552" spans="3:3" x14ac:dyDescent="0.25">
      <c r="C3552" s="19"/>
    </row>
    <row r="3553" spans="3:3" x14ac:dyDescent="0.25">
      <c r="C3553" s="19"/>
    </row>
    <row r="3554" spans="3:3" x14ac:dyDescent="0.25">
      <c r="C3554" s="19"/>
    </row>
    <row r="3555" spans="3:3" x14ac:dyDescent="0.25">
      <c r="C3555" s="19"/>
    </row>
    <row r="3556" spans="3:3" x14ac:dyDescent="0.25">
      <c r="C3556" s="19"/>
    </row>
    <row r="3557" spans="3:3" x14ac:dyDescent="0.25">
      <c r="C3557" s="19"/>
    </row>
    <row r="3558" spans="3:3" x14ac:dyDescent="0.25">
      <c r="C3558" s="19"/>
    </row>
    <row r="3559" spans="3:3" x14ac:dyDescent="0.25">
      <c r="C3559" s="19"/>
    </row>
    <row r="3560" spans="3:3" x14ac:dyDescent="0.25">
      <c r="C3560" s="19"/>
    </row>
    <row r="3561" spans="3:3" x14ac:dyDescent="0.25">
      <c r="C3561" s="19"/>
    </row>
    <row r="3562" spans="3:3" x14ac:dyDescent="0.25">
      <c r="C3562" s="19"/>
    </row>
    <row r="3563" spans="3:3" x14ac:dyDescent="0.25">
      <c r="C3563" s="19"/>
    </row>
    <row r="3564" spans="3:3" x14ac:dyDescent="0.25">
      <c r="C3564" s="19"/>
    </row>
    <row r="3565" spans="3:3" x14ac:dyDescent="0.25">
      <c r="C3565" s="19"/>
    </row>
    <row r="3566" spans="3:3" x14ac:dyDescent="0.25">
      <c r="C3566" s="19"/>
    </row>
    <row r="3567" spans="3:3" x14ac:dyDescent="0.25">
      <c r="C3567" s="19"/>
    </row>
    <row r="3568" spans="3:3" x14ac:dyDescent="0.25">
      <c r="C3568" s="19"/>
    </row>
    <row r="3569" spans="3:3" x14ac:dyDescent="0.25">
      <c r="C3569" s="19"/>
    </row>
    <row r="3570" spans="3:3" x14ac:dyDescent="0.25">
      <c r="C3570" s="19"/>
    </row>
    <row r="3571" spans="3:3" x14ac:dyDescent="0.25">
      <c r="C3571" s="19"/>
    </row>
    <row r="3572" spans="3:3" x14ac:dyDescent="0.25">
      <c r="C3572" s="19"/>
    </row>
    <row r="3573" spans="3:3" x14ac:dyDescent="0.25">
      <c r="C3573" s="19"/>
    </row>
    <row r="3574" spans="3:3" x14ac:dyDescent="0.25">
      <c r="C3574" s="19"/>
    </row>
    <row r="3575" spans="3:3" x14ac:dyDescent="0.25">
      <c r="C3575" s="19"/>
    </row>
    <row r="3576" spans="3:3" x14ac:dyDescent="0.25">
      <c r="C3576" s="19"/>
    </row>
    <row r="3577" spans="3:3" x14ac:dyDescent="0.25">
      <c r="C3577" s="19"/>
    </row>
    <row r="3578" spans="3:3" x14ac:dyDescent="0.25">
      <c r="C3578" s="19"/>
    </row>
    <row r="3579" spans="3:3" x14ac:dyDescent="0.25">
      <c r="C3579" s="19"/>
    </row>
    <row r="3580" spans="3:3" x14ac:dyDescent="0.25">
      <c r="C3580" s="19"/>
    </row>
    <row r="3581" spans="3:3" x14ac:dyDescent="0.25">
      <c r="C3581" s="19"/>
    </row>
    <row r="3582" spans="3:3" x14ac:dyDescent="0.25">
      <c r="C3582" s="19"/>
    </row>
    <row r="3583" spans="3:3" x14ac:dyDescent="0.25">
      <c r="C3583" s="19"/>
    </row>
    <row r="3584" spans="3:3" x14ac:dyDescent="0.25">
      <c r="C3584" s="19"/>
    </row>
    <row r="3585" spans="3:3" x14ac:dyDescent="0.25">
      <c r="C3585" s="19"/>
    </row>
    <row r="3586" spans="3:3" x14ac:dyDescent="0.25">
      <c r="C3586" s="19"/>
    </row>
    <row r="3587" spans="3:3" x14ac:dyDescent="0.25">
      <c r="C3587" s="19"/>
    </row>
    <row r="3588" spans="3:3" x14ac:dyDescent="0.25">
      <c r="C3588" s="19"/>
    </row>
    <row r="3589" spans="3:3" x14ac:dyDescent="0.25">
      <c r="C3589" s="19"/>
    </row>
    <row r="3590" spans="3:3" x14ac:dyDescent="0.25">
      <c r="C3590" s="19"/>
    </row>
    <row r="3591" spans="3:3" x14ac:dyDescent="0.25">
      <c r="C3591" s="19"/>
    </row>
    <row r="3592" spans="3:3" x14ac:dyDescent="0.25">
      <c r="C3592" s="19"/>
    </row>
    <row r="3593" spans="3:3" x14ac:dyDescent="0.25">
      <c r="C3593" s="19"/>
    </row>
    <row r="3594" spans="3:3" x14ac:dyDescent="0.25">
      <c r="C3594" s="19"/>
    </row>
    <row r="3595" spans="3:3" x14ac:dyDescent="0.25">
      <c r="C3595" s="19"/>
    </row>
    <row r="3596" spans="3:3" x14ac:dyDescent="0.25">
      <c r="C3596" s="19"/>
    </row>
    <row r="3597" spans="3:3" x14ac:dyDescent="0.25">
      <c r="C3597" s="19"/>
    </row>
    <row r="3598" spans="3:3" x14ac:dyDescent="0.25">
      <c r="C3598" s="19"/>
    </row>
    <row r="3599" spans="3:3" x14ac:dyDescent="0.25">
      <c r="C3599" s="19"/>
    </row>
    <row r="3600" spans="3:3" x14ac:dyDescent="0.25">
      <c r="C3600" s="19"/>
    </row>
    <row r="3601" spans="3:3" x14ac:dyDescent="0.25">
      <c r="C3601" s="19"/>
    </row>
    <row r="3602" spans="3:3" x14ac:dyDescent="0.25">
      <c r="C3602" s="19"/>
    </row>
    <row r="3603" spans="3:3" x14ac:dyDescent="0.25">
      <c r="C3603" s="19"/>
    </row>
    <row r="3604" spans="3:3" x14ac:dyDescent="0.25">
      <c r="C3604" s="19"/>
    </row>
    <row r="3605" spans="3:3" x14ac:dyDescent="0.25">
      <c r="C3605" s="19"/>
    </row>
    <row r="3606" spans="3:3" x14ac:dyDescent="0.25">
      <c r="C3606" s="19"/>
    </row>
    <row r="3607" spans="3:3" x14ac:dyDescent="0.25">
      <c r="C3607" s="19"/>
    </row>
    <row r="3608" spans="3:3" x14ac:dyDescent="0.25">
      <c r="C3608" s="19"/>
    </row>
    <row r="3609" spans="3:3" x14ac:dyDescent="0.25">
      <c r="C3609" s="19"/>
    </row>
    <row r="3610" spans="3:3" x14ac:dyDescent="0.25">
      <c r="C3610" s="19"/>
    </row>
    <row r="3611" spans="3:3" x14ac:dyDescent="0.25">
      <c r="C3611" s="19"/>
    </row>
    <row r="3612" spans="3:3" x14ac:dyDescent="0.25">
      <c r="C3612" s="19"/>
    </row>
    <row r="3613" spans="3:3" x14ac:dyDescent="0.25">
      <c r="C3613" s="19"/>
    </row>
    <row r="3614" spans="3:3" x14ac:dyDescent="0.25">
      <c r="C3614" s="19"/>
    </row>
    <row r="3615" spans="3:3" x14ac:dyDescent="0.25">
      <c r="C3615" s="19"/>
    </row>
    <row r="3616" spans="3:3" x14ac:dyDescent="0.25">
      <c r="C3616" s="19"/>
    </row>
    <row r="3617" spans="3:3" x14ac:dyDescent="0.25">
      <c r="C3617" s="19"/>
    </row>
    <row r="3618" spans="3:3" x14ac:dyDescent="0.25">
      <c r="C3618" s="19"/>
    </row>
    <row r="3619" spans="3:3" x14ac:dyDescent="0.25">
      <c r="C3619" s="19"/>
    </row>
    <row r="3620" spans="3:3" x14ac:dyDescent="0.25">
      <c r="C3620" s="19"/>
    </row>
    <row r="3621" spans="3:3" x14ac:dyDescent="0.25">
      <c r="C3621" s="19"/>
    </row>
    <row r="3622" spans="3:3" x14ac:dyDescent="0.25">
      <c r="C3622" s="19"/>
    </row>
    <row r="3623" spans="3:3" x14ac:dyDescent="0.25">
      <c r="C3623" s="19"/>
    </row>
    <row r="3624" spans="3:3" x14ac:dyDescent="0.25">
      <c r="C3624" s="19"/>
    </row>
    <row r="3625" spans="3:3" x14ac:dyDescent="0.25">
      <c r="C3625" s="19"/>
    </row>
    <row r="3626" spans="3:3" x14ac:dyDescent="0.25">
      <c r="C3626" s="19"/>
    </row>
    <row r="3627" spans="3:3" x14ac:dyDescent="0.25">
      <c r="C3627" s="19"/>
    </row>
    <row r="3628" spans="3:3" x14ac:dyDescent="0.25">
      <c r="C3628" s="19"/>
    </row>
    <row r="3629" spans="3:3" x14ac:dyDescent="0.25">
      <c r="C3629" s="19"/>
    </row>
    <row r="3630" spans="3:3" x14ac:dyDescent="0.25">
      <c r="C3630" s="19"/>
    </row>
    <row r="3631" spans="3:3" x14ac:dyDescent="0.25">
      <c r="C3631" s="19"/>
    </row>
    <row r="3632" spans="3:3" x14ac:dyDescent="0.25">
      <c r="C3632" s="19"/>
    </row>
    <row r="3633" spans="3:3" x14ac:dyDescent="0.25">
      <c r="C3633" s="19"/>
    </row>
    <row r="3634" spans="3:3" x14ac:dyDescent="0.25">
      <c r="C3634" s="19"/>
    </row>
    <row r="3635" spans="3:3" x14ac:dyDescent="0.25">
      <c r="C3635" s="19"/>
    </row>
    <row r="3636" spans="3:3" x14ac:dyDescent="0.25">
      <c r="C3636" s="19"/>
    </row>
    <row r="3637" spans="3:3" x14ac:dyDescent="0.25">
      <c r="C3637" s="19"/>
    </row>
    <row r="3638" spans="3:3" x14ac:dyDescent="0.25">
      <c r="C3638" s="19"/>
    </row>
    <row r="3639" spans="3:3" x14ac:dyDescent="0.25">
      <c r="C3639" s="19"/>
    </row>
    <row r="3640" spans="3:3" x14ac:dyDescent="0.25">
      <c r="C3640" s="19"/>
    </row>
    <row r="3641" spans="3:3" x14ac:dyDescent="0.25">
      <c r="C3641" s="19"/>
    </row>
    <row r="3642" spans="3:3" x14ac:dyDescent="0.25">
      <c r="C3642" s="19"/>
    </row>
    <row r="3643" spans="3:3" x14ac:dyDescent="0.25">
      <c r="C3643" s="19"/>
    </row>
    <row r="3644" spans="3:3" x14ac:dyDescent="0.25">
      <c r="C3644" s="19"/>
    </row>
    <row r="3645" spans="3:3" x14ac:dyDescent="0.25">
      <c r="C3645" s="19"/>
    </row>
    <row r="3646" spans="3:3" x14ac:dyDescent="0.25">
      <c r="C3646" s="19"/>
    </row>
    <row r="3647" spans="3:3" x14ac:dyDescent="0.25">
      <c r="C3647" s="19"/>
    </row>
    <row r="3648" spans="3:3" x14ac:dyDescent="0.25">
      <c r="C3648" s="19"/>
    </row>
    <row r="3649" spans="3:3" x14ac:dyDescent="0.25">
      <c r="C3649" s="19"/>
    </row>
    <row r="3650" spans="3:3" x14ac:dyDescent="0.25">
      <c r="C3650" s="19"/>
    </row>
    <row r="3651" spans="3:3" x14ac:dyDescent="0.25">
      <c r="C3651" s="19"/>
    </row>
    <row r="3652" spans="3:3" x14ac:dyDescent="0.25">
      <c r="C3652" s="19"/>
    </row>
    <row r="3653" spans="3:3" x14ac:dyDescent="0.25">
      <c r="C3653" s="19"/>
    </row>
    <row r="3654" spans="3:3" x14ac:dyDescent="0.25">
      <c r="C3654" s="19"/>
    </row>
    <row r="3655" spans="3:3" x14ac:dyDescent="0.25">
      <c r="C3655" s="19"/>
    </row>
    <row r="3656" spans="3:3" x14ac:dyDescent="0.25">
      <c r="C3656" s="19"/>
    </row>
    <row r="3657" spans="3:3" x14ac:dyDescent="0.25">
      <c r="C3657" s="19"/>
    </row>
    <row r="3658" spans="3:3" x14ac:dyDescent="0.25">
      <c r="C3658" s="19"/>
    </row>
    <row r="3659" spans="3:3" x14ac:dyDescent="0.25">
      <c r="C3659" s="19"/>
    </row>
    <row r="3660" spans="3:3" x14ac:dyDescent="0.25">
      <c r="C3660" s="19"/>
    </row>
    <row r="3661" spans="3:3" x14ac:dyDescent="0.25">
      <c r="C3661" s="19"/>
    </row>
    <row r="3662" spans="3:3" x14ac:dyDescent="0.25">
      <c r="C3662" s="19"/>
    </row>
    <row r="3663" spans="3:3" x14ac:dyDescent="0.25">
      <c r="C3663" s="19"/>
    </row>
    <row r="3664" spans="3:3" x14ac:dyDescent="0.25">
      <c r="C3664" s="19"/>
    </row>
    <row r="3665" spans="3:3" x14ac:dyDescent="0.25">
      <c r="C3665" s="19"/>
    </row>
    <row r="3666" spans="3:3" x14ac:dyDescent="0.25">
      <c r="C3666" s="19"/>
    </row>
    <row r="3667" spans="3:3" x14ac:dyDescent="0.25">
      <c r="C3667" s="19"/>
    </row>
    <row r="3668" spans="3:3" x14ac:dyDescent="0.25">
      <c r="C3668" s="19"/>
    </row>
    <row r="3669" spans="3:3" x14ac:dyDescent="0.25">
      <c r="C3669" s="19"/>
    </row>
    <row r="3670" spans="3:3" x14ac:dyDescent="0.25">
      <c r="C3670" s="19"/>
    </row>
    <row r="3671" spans="3:3" x14ac:dyDescent="0.25">
      <c r="C3671" s="19"/>
    </row>
    <row r="3672" spans="3:3" x14ac:dyDescent="0.25">
      <c r="C3672" s="19"/>
    </row>
    <row r="3673" spans="3:3" x14ac:dyDescent="0.25">
      <c r="C3673" s="19"/>
    </row>
    <row r="3674" spans="3:3" x14ac:dyDescent="0.25">
      <c r="C3674" s="19"/>
    </row>
    <row r="3675" spans="3:3" x14ac:dyDescent="0.25">
      <c r="C3675" s="19"/>
    </row>
    <row r="3676" spans="3:3" x14ac:dyDescent="0.25">
      <c r="C3676" s="19"/>
    </row>
    <row r="3677" spans="3:3" x14ac:dyDescent="0.25">
      <c r="C3677" s="19"/>
    </row>
    <row r="3678" spans="3:3" x14ac:dyDescent="0.25">
      <c r="C3678" s="19"/>
    </row>
    <row r="3679" spans="3:3" x14ac:dyDescent="0.25">
      <c r="C3679" s="19"/>
    </row>
    <row r="3680" spans="3:3" x14ac:dyDescent="0.25">
      <c r="C3680" s="19"/>
    </row>
    <row r="3681" spans="3:3" x14ac:dyDescent="0.25">
      <c r="C3681" s="19"/>
    </row>
    <row r="3682" spans="3:3" x14ac:dyDescent="0.25">
      <c r="C3682" s="19"/>
    </row>
    <row r="3683" spans="3:3" x14ac:dyDescent="0.25">
      <c r="C3683" s="19"/>
    </row>
    <row r="3684" spans="3:3" x14ac:dyDescent="0.25">
      <c r="C3684" s="19"/>
    </row>
    <row r="3685" spans="3:3" x14ac:dyDescent="0.25">
      <c r="C3685" s="19"/>
    </row>
    <row r="3686" spans="3:3" x14ac:dyDescent="0.25">
      <c r="C3686" s="19"/>
    </row>
    <row r="3687" spans="3:3" x14ac:dyDescent="0.25">
      <c r="C3687" s="19"/>
    </row>
    <row r="3688" spans="3:3" x14ac:dyDescent="0.25">
      <c r="C3688" s="19"/>
    </row>
    <row r="3689" spans="3:3" x14ac:dyDescent="0.25">
      <c r="C3689" s="19"/>
    </row>
    <row r="3690" spans="3:3" x14ac:dyDescent="0.25">
      <c r="C3690" s="19"/>
    </row>
    <row r="3691" spans="3:3" x14ac:dyDescent="0.25">
      <c r="C3691" s="19"/>
    </row>
    <row r="3692" spans="3:3" x14ac:dyDescent="0.25">
      <c r="C3692" s="19"/>
    </row>
    <row r="3693" spans="3:3" x14ac:dyDescent="0.25">
      <c r="C3693" s="19"/>
    </row>
    <row r="3694" spans="3:3" x14ac:dyDescent="0.25">
      <c r="C3694" s="19"/>
    </row>
    <row r="3695" spans="3:3" x14ac:dyDescent="0.25">
      <c r="C3695" s="19"/>
    </row>
    <row r="3696" spans="3:3" x14ac:dyDescent="0.25">
      <c r="C3696" s="19"/>
    </row>
    <row r="3697" spans="3:3" x14ac:dyDescent="0.25">
      <c r="C3697" s="19"/>
    </row>
    <row r="3698" spans="3:3" x14ac:dyDescent="0.25">
      <c r="C3698" s="19"/>
    </row>
    <row r="3699" spans="3:3" x14ac:dyDescent="0.25">
      <c r="C3699" s="19"/>
    </row>
    <row r="3700" spans="3:3" x14ac:dyDescent="0.25">
      <c r="C3700" s="19"/>
    </row>
    <row r="3701" spans="3:3" x14ac:dyDescent="0.25">
      <c r="C3701" s="19"/>
    </row>
    <row r="3702" spans="3:3" x14ac:dyDescent="0.25">
      <c r="C3702" s="19"/>
    </row>
    <row r="3703" spans="3:3" x14ac:dyDescent="0.25">
      <c r="C3703" s="19"/>
    </row>
    <row r="3704" spans="3:3" x14ac:dyDescent="0.25">
      <c r="C3704" s="19"/>
    </row>
    <row r="3705" spans="3:3" x14ac:dyDescent="0.25">
      <c r="C3705" s="19"/>
    </row>
    <row r="3706" spans="3:3" x14ac:dyDescent="0.25">
      <c r="C3706" s="19"/>
    </row>
    <row r="3707" spans="3:3" x14ac:dyDescent="0.25">
      <c r="C3707" s="19"/>
    </row>
    <row r="3708" spans="3:3" x14ac:dyDescent="0.25">
      <c r="C3708" s="19"/>
    </row>
    <row r="3709" spans="3:3" x14ac:dyDescent="0.25">
      <c r="C3709" s="19"/>
    </row>
    <row r="3710" spans="3:3" x14ac:dyDescent="0.25">
      <c r="C3710" s="19"/>
    </row>
    <row r="3711" spans="3:3" x14ac:dyDescent="0.25">
      <c r="C3711" s="19"/>
    </row>
    <row r="3712" spans="3:3" x14ac:dyDescent="0.25">
      <c r="C3712" s="19"/>
    </row>
    <row r="3713" spans="3:3" x14ac:dyDescent="0.25">
      <c r="C3713" s="19"/>
    </row>
    <row r="3714" spans="3:3" x14ac:dyDescent="0.25">
      <c r="C3714" s="19"/>
    </row>
    <row r="3715" spans="3:3" x14ac:dyDescent="0.25">
      <c r="C3715" s="19"/>
    </row>
    <row r="3716" spans="3:3" x14ac:dyDescent="0.25">
      <c r="C3716" s="19"/>
    </row>
    <row r="3717" spans="3:3" x14ac:dyDescent="0.25">
      <c r="C3717" s="19"/>
    </row>
    <row r="3718" spans="3:3" x14ac:dyDescent="0.25">
      <c r="C3718" s="19"/>
    </row>
    <row r="3719" spans="3:3" x14ac:dyDescent="0.25">
      <c r="C3719" s="19"/>
    </row>
    <row r="3720" spans="3:3" x14ac:dyDescent="0.25">
      <c r="C3720" s="19"/>
    </row>
    <row r="3721" spans="3:3" x14ac:dyDescent="0.25">
      <c r="C3721" s="19"/>
    </row>
    <row r="3722" spans="3:3" x14ac:dyDescent="0.25">
      <c r="C3722" s="19"/>
    </row>
    <row r="3723" spans="3:3" x14ac:dyDescent="0.25">
      <c r="C3723" s="19"/>
    </row>
    <row r="3724" spans="3:3" x14ac:dyDescent="0.25">
      <c r="C3724" s="19"/>
    </row>
    <row r="3725" spans="3:3" x14ac:dyDescent="0.25">
      <c r="C3725" s="19"/>
    </row>
    <row r="3726" spans="3:3" x14ac:dyDescent="0.25">
      <c r="C3726" s="19"/>
    </row>
    <row r="3727" spans="3:3" x14ac:dyDescent="0.25">
      <c r="C3727" s="19"/>
    </row>
    <row r="3728" spans="3:3" x14ac:dyDescent="0.25">
      <c r="C3728" s="19"/>
    </row>
    <row r="3729" spans="3:3" x14ac:dyDescent="0.25">
      <c r="C3729" s="19"/>
    </row>
    <row r="3730" spans="3:3" x14ac:dyDescent="0.25">
      <c r="C3730" s="19"/>
    </row>
    <row r="3731" spans="3:3" x14ac:dyDescent="0.25">
      <c r="C3731" s="19"/>
    </row>
    <row r="3732" spans="3:3" x14ac:dyDescent="0.25">
      <c r="C3732" s="19"/>
    </row>
    <row r="3733" spans="3:3" x14ac:dyDescent="0.25">
      <c r="C3733" s="19"/>
    </row>
    <row r="3734" spans="3:3" x14ac:dyDescent="0.25">
      <c r="C3734" s="19"/>
    </row>
    <row r="3735" spans="3:3" x14ac:dyDescent="0.25">
      <c r="C3735" s="19"/>
    </row>
    <row r="3736" spans="3:3" x14ac:dyDescent="0.25">
      <c r="C3736" s="19"/>
    </row>
    <row r="3737" spans="3:3" x14ac:dyDescent="0.25">
      <c r="C3737" s="19"/>
    </row>
    <row r="3738" spans="3:3" x14ac:dyDescent="0.25">
      <c r="C3738" s="19"/>
    </row>
    <row r="3739" spans="3:3" x14ac:dyDescent="0.25">
      <c r="C3739" s="19"/>
    </row>
    <row r="3740" spans="3:3" x14ac:dyDescent="0.25">
      <c r="C3740" s="19"/>
    </row>
    <row r="3741" spans="3:3" x14ac:dyDescent="0.25">
      <c r="C3741" s="19"/>
    </row>
    <row r="3742" spans="3:3" x14ac:dyDescent="0.25">
      <c r="C3742" s="19"/>
    </row>
    <row r="3743" spans="3:3" x14ac:dyDescent="0.25">
      <c r="C3743" s="19"/>
    </row>
    <row r="3744" spans="3:3" x14ac:dyDescent="0.25">
      <c r="C3744" s="19"/>
    </row>
    <row r="3745" spans="3:3" x14ac:dyDescent="0.25">
      <c r="C3745" s="19"/>
    </row>
    <row r="3746" spans="3:3" x14ac:dyDescent="0.25">
      <c r="C3746" s="19"/>
    </row>
    <row r="3747" spans="3:3" x14ac:dyDescent="0.25">
      <c r="C3747" s="19"/>
    </row>
    <row r="3748" spans="3:3" x14ac:dyDescent="0.25">
      <c r="C3748" s="19"/>
    </row>
    <row r="3749" spans="3:3" x14ac:dyDescent="0.25">
      <c r="C3749" s="19"/>
    </row>
    <row r="3750" spans="3:3" x14ac:dyDescent="0.25">
      <c r="C3750" s="19"/>
    </row>
    <row r="3751" spans="3:3" x14ac:dyDescent="0.25">
      <c r="C3751" s="19"/>
    </row>
    <row r="3752" spans="3:3" x14ac:dyDescent="0.25">
      <c r="C3752" s="19"/>
    </row>
    <row r="3753" spans="3:3" x14ac:dyDescent="0.25">
      <c r="C3753" s="19"/>
    </row>
    <row r="3754" spans="3:3" x14ac:dyDescent="0.25">
      <c r="C3754" s="19"/>
    </row>
    <row r="3755" spans="3:3" x14ac:dyDescent="0.25">
      <c r="C3755" s="19"/>
    </row>
    <row r="3756" spans="3:3" x14ac:dyDescent="0.25">
      <c r="C3756" s="19"/>
    </row>
    <row r="3757" spans="3:3" x14ac:dyDescent="0.25">
      <c r="C3757" s="19"/>
    </row>
    <row r="3758" spans="3:3" x14ac:dyDescent="0.25">
      <c r="C3758" s="19"/>
    </row>
    <row r="3759" spans="3:3" x14ac:dyDescent="0.25">
      <c r="C3759" s="19"/>
    </row>
    <row r="3760" spans="3:3" x14ac:dyDescent="0.25">
      <c r="C3760" s="19"/>
    </row>
    <row r="3761" spans="3:3" x14ac:dyDescent="0.25">
      <c r="C3761" s="19"/>
    </row>
    <row r="3762" spans="3:3" x14ac:dyDescent="0.25">
      <c r="C3762" s="19"/>
    </row>
    <row r="3763" spans="3:3" x14ac:dyDescent="0.25">
      <c r="C3763" s="19"/>
    </row>
    <row r="3764" spans="3:3" x14ac:dyDescent="0.25">
      <c r="C3764" s="19"/>
    </row>
    <row r="3765" spans="3:3" x14ac:dyDescent="0.25">
      <c r="C3765" s="19"/>
    </row>
    <row r="3766" spans="3:3" x14ac:dyDescent="0.25">
      <c r="C3766" s="19"/>
    </row>
    <row r="3767" spans="3:3" x14ac:dyDescent="0.25">
      <c r="C3767" s="19"/>
    </row>
    <row r="3768" spans="3:3" x14ac:dyDescent="0.25">
      <c r="C3768" s="19"/>
    </row>
    <row r="3769" spans="3:3" x14ac:dyDescent="0.25">
      <c r="C3769" s="19"/>
    </row>
    <row r="3770" spans="3:3" x14ac:dyDescent="0.25">
      <c r="C3770" s="19"/>
    </row>
    <row r="3771" spans="3:3" x14ac:dyDescent="0.25">
      <c r="C3771" s="19"/>
    </row>
    <row r="3772" spans="3:3" x14ac:dyDescent="0.25">
      <c r="C3772" s="19"/>
    </row>
    <row r="3773" spans="3:3" x14ac:dyDescent="0.25">
      <c r="C3773" s="19"/>
    </row>
    <row r="3774" spans="3:3" x14ac:dyDescent="0.25">
      <c r="C3774" s="19"/>
    </row>
    <row r="3775" spans="3:3" x14ac:dyDescent="0.25">
      <c r="C3775" s="19"/>
    </row>
    <row r="3776" spans="3:3" x14ac:dyDescent="0.25">
      <c r="C3776" s="19"/>
    </row>
    <row r="3777" spans="3:3" x14ac:dyDescent="0.25">
      <c r="C3777" s="19"/>
    </row>
    <row r="3778" spans="3:3" x14ac:dyDescent="0.25">
      <c r="C3778" s="19"/>
    </row>
    <row r="3779" spans="3:3" x14ac:dyDescent="0.25">
      <c r="C3779" s="19"/>
    </row>
    <row r="3780" spans="3:3" x14ac:dyDescent="0.25">
      <c r="C3780" s="19"/>
    </row>
    <row r="3781" spans="3:3" x14ac:dyDescent="0.25">
      <c r="C3781" s="19"/>
    </row>
    <row r="3782" spans="3:3" x14ac:dyDescent="0.25">
      <c r="C3782" s="19"/>
    </row>
    <row r="3783" spans="3:3" x14ac:dyDescent="0.25">
      <c r="C3783" s="19"/>
    </row>
    <row r="3784" spans="3:3" x14ac:dyDescent="0.25">
      <c r="C3784" s="19"/>
    </row>
    <row r="3785" spans="3:3" x14ac:dyDescent="0.25">
      <c r="C3785" s="19"/>
    </row>
    <row r="3786" spans="3:3" x14ac:dyDescent="0.25">
      <c r="C3786" s="19"/>
    </row>
    <row r="3787" spans="3:3" x14ac:dyDescent="0.25">
      <c r="C3787" s="19"/>
    </row>
    <row r="3788" spans="3:3" x14ac:dyDescent="0.25">
      <c r="C3788" s="19"/>
    </row>
    <row r="3789" spans="3:3" x14ac:dyDescent="0.25">
      <c r="C3789" s="19"/>
    </row>
    <row r="3790" spans="3:3" x14ac:dyDescent="0.25">
      <c r="C3790" s="19"/>
    </row>
    <row r="3791" spans="3:3" x14ac:dyDescent="0.25">
      <c r="C3791" s="19"/>
    </row>
    <row r="3792" spans="3:3" x14ac:dyDescent="0.25">
      <c r="C3792" s="19"/>
    </row>
    <row r="3793" spans="3:3" x14ac:dyDescent="0.25">
      <c r="C3793" s="19"/>
    </row>
    <row r="3794" spans="3:3" x14ac:dyDescent="0.25">
      <c r="C3794" s="19"/>
    </row>
    <row r="3795" spans="3:3" x14ac:dyDescent="0.25">
      <c r="C3795" s="19"/>
    </row>
    <row r="3796" spans="3:3" x14ac:dyDescent="0.25">
      <c r="C3796" s="19"/>
    </row>
    <row r="3797" spans="3:3" x14ac:dyDescent="0.25">
      <c r="C3797" s="19"/>
    </row>
    <row r="3798" spans="3:3" x14ac:dyDescent="0.25">
      <c r="C3798" s="19"/>
    </row>
    <row r="3799" spans="3:3" x14ac:dyDescent="0.25">
      <c r="C3799" s="19"/>
    </row>
    <row r="3800" spans="3:3" x14ac:dyDescent="0.25">
      <c r="C3800" s="19"/>
    </row>
    <row r="3801" spans="3:3" x14ac:dyDescent="0.25">
      <c r="C3801" s="19"/>
    </row>
    <row r="3802" spans="3:3" x14ac:dyDescent="0.25">
      <c r="C3802" s="19"/>
    </row>
    <row r="3803" spans="3:3" x14ac:dyDescent="0.25">
      <c r="C3803" s="19"/>
    </row>
    <row r="3804" spans="3:3" x14ac:dyDescent="0.25">
      <c r="C3804" s="19"/>
    </row>
    <row r="3805" spans="3:3" x14ac:dyDescent="0.25">
      <c r="C3805" s="19"/>
    </row>
    <row r="3806" spans="3:3" x14ac:dyDescent="0.25">
      <c r="C3806" s="19"/>
    </row>
    <row r="3807" spans="3:3" x14ac:dyDescent="0.25">
      <c r="C3807" s="19"/>
    </row>
    <row r="3808" spans="3:3" x14ac:dyDescent="0.25">
      <c r="C3808" s="19"/>
    </row>
    <row r="3809" spans="3:3" x14ac:dyDescent="0.25">
      <c r="C3809" s="19"/>
    </row>
    <row r="3810" spans="3:3" x14ac:dyDescent="0.25">
      <c r="C3810" s="19"/>
    </row>
    <row r="3811" spans="3:3" x14ac:dyDescent="0.25">
      <c r="C3811" s="19"/>
    </row>
    <row r="3812" spans="3:3" x14ac:dyDescent="0.25">
      <c r="C3812" s="19"/>
    </row>
    <row r="3813" spans="3:3" x14ac:dyDescent="0.25">
      <c r="C3813" s="19"/>
    </row>
    <row r="3814" spans="3:3" x14ac:dyDescent="0.25">
      <c r="C3814" s="19"/>
    </row>
    <row r="3815" spans="3:3" x14ac:dyDescent="0.25">
      <c r="C3815" s="19"/>
    </row>
    <row r="3816" spans="3:3" x14ac:dyDescent="0.25">
      <c r="C3816" s="19"/>
    </row>
    <row r="3817" spans="3:3" x14ac:dyDescent="0.25">
      <c r="C3817" s="19"/>
    </row>
    <row r="3818" spans="3:3" x14ac:dyDescent="0.25">
      <c r="C3818" s="19"/>
    </row>
    <row r="3819" spans="3:3" x14ac:dyDescent="0.25">
      <c r="C3819" s="19"/>
    </row>
    <row r="3820" spans="3:3" x14ac:dyDescent="0.25">
      <c r="C3820" s="19"/>
    </row>
    <row r="3821" spans="3:3" x14ac:dyDescent="0.25">
      <c r="C3821" s="19"/>
    </row>
    <row r="3822" spans="3:3" x14ac:dyDescent="0.25">
      <c r="C3822" s="19"/>
    </row>
    <row r="3823" spans="3:3" x14ac:dyDescent="0.25">
      <c r="C3823" s="19"/>
    </row>
    <row r="3824" spans="3:3" x14ac:dyDescent="0.25">
      <c r="C3824" s="19"/>
    </row>
    <row r="3825" spans="3:3" x14ac:dyDescent="0.25">
      <c r="C3825" s="19"/>
    </row>
    <row r="3826" spans="3:3" x14ac:dyDescent="0.25">
      <c r="C3826" s="19"/>
    </row>
    <row r="3827" spans="3:3" x14ac:dyDescent="0.25">
      <c r="C3827" s="19"/>
    </row>
    <row r="3828" spans="3:3" x14ac:dyDescent="0.25">
      <c r="C3828" s="19"/>
    </row>
    <row r="3829" spans="3:3" x14ac:dyDescent="0.25">
      <c r="C3829" s="19"/>
    </row>
    <row r="3830" spans="3:3" x14ac:dyDescent="0.25">
      <c r="C3830" s="19"/>
    </row>
    <row r="3831" spans="3:3" x14ac:dyDescent="0.25">
      <c r="C3831" s="19"/>
    </row>
    <row r="3832" spans="3:3" x14ac:dyDescent="0.25">
      <c r="C3832" s="19"/>
    </row>
    <row r="3833" spans="3:3" x14ac:dyDescent="0.25">
      <c r="C3833" s="19"/>
    </row>
    <row r="3834" spans="3:3" x14ac:dyDescent="0.25">
      <c r="C3834" s="19"/>
    </row>
    <row r="3835" spans="3:3" x14ac:dyDescent="0.25">
      <c r="C3835" s="19"/>
    </row>
    <row r="3836" spans="3:3" x14ac:dyDescent="0.25">
      <c r="C3836" s="19"/>
    </row>
    <row r="3837" spans="3:3" x14ac:dyDescent="0.25">
      <c r="C3837" s="19"/>
    </row>
    <row r="3838" spans="3:3" x14ac:dyDescent="0.25">
      <c r="C3838" s="19"/>
    </row>
    <row r="3839" spans="3:3" x14ac:dyDescent="0.25">
      <c r="C3839" s="19"/>
    </row>
    <row r="3840" spans="3:3" x14ac:dyDescent="0.25">
      <c r="C3840" s="19"/>
    </row>
    <row r="3841" spans="3:3" x14ac:dyDescent="0.25">
      <c r="C3841" s="19"/>
    </row>
    <row r="3842" spans="3:3" x14ac:dyDescent="0.25">
      <c r="C3842" s="19"/>
    </row>
    <row r="3843" spans="3:3" x14ac:dyDescent="0.25">
      <c r="C3843" s="19"/>
    </row>
    <row r="3844" spans="3:3" x14ac:dyDescent="0.25">
      <c r="C3844" s="19"/>
    </row>
    <row r="3845" spans="3:3" x14ac:dyDescent="0.25">
      <c r="C3845" s="19"/>
    </row>
    <row r="3846" spans="3:3" x14ac:dyDescent="0.25">
      <c r="C3846" s="19"/>
    </row>
    <row r="3847" spans="3:3" x14ac:dyDescent="0.25">
      <c r="C3847" s="19"/>
    </row>
    <row r="3848" spans="3:3" x14ac:dyDescent="0.25">
      <c r="C3848" s="19"/>
    </row>
    <row r="3849" spans="3:3" x14ac:dyDescent="0.25">
      <c r="C3849" s="19"/>
    </row>
    <row r="3850" spans="3:3" x14ac:dyDescent="0.25">
      <c r="C3850" s="19"/>
    </row>
    <row r="3851" spans="3:3" x14ac:dyDescent="0.25">
      <c r="C3851" s="19"/>
    </row>
    <row r="3852" spans="3:3" x14ac:dyDescent="0.25">
      <c r="C3852" s="19"/>
    </row>
    <row r="3853" spans="3:3" x14ac:dyDescent="0.25">
      <c r="C3853" s="19"/>
    </row>
    <row r="3854" spans="3:3" x14ac:dyDescent="0.25">
      <c r="C3854" s="19"/>
    </row>
    <row r="3855" spans="3:3" x14ac:dyDescent="0.25">
      <c r="C3855" s="19"/>
    </row>
    <row r="3856" spans="3:3" x14ac:dyDescent="0.25">
      <c r="C3856" s="19"/>
    </row>
    <row r="3857" spans="3:3" x14ac:dyDescent="0.25">
      <c r="C3857" s="19"/>
    </row>
    <row r="3858" spans="3:3" x14ac:dyDescent="0.25">
      <c r="C3858" s="19"/>
    </row>
    <row r="3859" spans="3:3" x14ac:dyDescent="0.25">
      <c r="C3859" s="19"/>
    </row>
    <row r="3860" spans="3:3" x14ac:dyDescent="0.25">
      <c r="C3860" s="19"/>
    </row>
    <row r="3861" spans="3:3" x14ac:dyDescent="0.25">
      <c r="C3861" s="19"/>
    </row>
    <row r="3862" spans="3:3" x14ac:dyDescent="0.25">
      <c r="C3862" s="19"/>
    </row>
    <row r="3863" spans="3:3" x14ac:dyDescent="0.25">
      <c r="C3863" s="19"/>
    </row>
    <row r="3864" spans="3:3" x14ac:dyDescent="0.25">
      <c r="C3864" s="19"/>
    </row>
    <row r="3865" spans="3:3" x14ac:dyDescent="0.25">
      <c r="C3865" s="19"/>
    </row>
    <row r="3866" spans="3:3" x14ac:dyDescent="0.25">
      <c r="C3866" s="19"/>
    </row>
    <row r="3867" spans="3:3" x14ac:dyDescent="0.25">
      <c r="C3867" s="19"/>
    </row>
    <row r="3868" spans="3:3" x14ac:dyDescent="0.25">
      <c r="C3868" s="19"/>
    </row>
    <row r="3869" spans="3:3" x14ac:dyDescent="0.25">
      <c r="C3869" s="19"/>
    </row>
    <row r="3870" spans="3:3" x14ac:dyDescent="0.25">
      <c r="C3870" s="19"/>
    </row>
    <row r="3871" spans="3:3" x14ac:dyDescent="0.25">
      <c r="C3871" s="19"/>
    </row>
    <row r="3872" spans="3:3" x14ac:dyDescent="0.25">
      <c r="C3872" s="19"/>
    </row>
    <row r="3873" spans="3:3" x14ac:dyDescent="0.25">
      <c r="C3873" s="19"/>
    </row>
    <row r="3874" spans="3:3" x14ac:dyDescent="0.25">
      <c r="C3874" s="19"/>
    </row>
    <row r="3875" spans="3:3" x14ac:dyDescent="0.25">
      <c r="C3875" s="19"/>
    </row>
    <row r="3876" spans="3:3" x14ac:dyDescent="0.25">
      <c r="C3876" s="19"/>
    </row>
    <row r="3877" spans="3:3" x14ac:dyDescent="0.25">
      <c r="C3877" s="19"/>
    </row>
    <row r="3878" spans="3:3" x14ac:dyDescent="0.25">
      <c r="C3878" s="19"/>
    </row>
    <row r="3879" spans="3:3" x14ac:dyDescent="0.25">
      <c r="C3879" s="19"/>
    </row>
    <row r="3880" spans="3:3" x14ac:dyDescent="0.25">
      <c r="C3880" s="19"/>
    </row>
    <row r="3881" spans="3:3" x14ac:dyDescent="0.25">
      <c r="C3881" s="19"/>
    </row>
    <row r="3882" spans="3:3" x14ac:dyDescent="0.25">
      <c r="C3882" s="19"/>
    </row>
    <row r="3883" spans="3:3" x14ac:dyDescent="0.25">
      <c r="C3883" s="19"/>
    </row>
    <row r="3884" spans="3:3" x14ac:dyDescent="0.25">
      <c r="C3884" s="19"/>
    </row>
    <row r="3885" spans="3:3" x14ac:dyDescent="0.25">
      <c r="C3885" s="19"/>
    </row>
    <row r="3886" spans="3:3" x14ac:dyDescent="0.25">
      <c r="C3886" s="19"/>
    </row>
    <row r="3887" spans="3:3" x14ac:dyDescent="0.25">
      <c r="C3887" s="19"/>
    </row>
    <row r="3888" spans="3:3" x14ac:dyDescent="0.25">
      <c r="C3888" s="19"/>
    </row>
    <row r="3889" spans="3:3" x14ac:dyDescent="0.25">
      <c r="C3889" s="19"/>
    </row>
    <row r="3890" spans="3:3" x14ac:dyDescent="0.25">
      <c r="C3890" s="19"/>
    </row>
    <row r="3891" spans="3:3" x14ac:dyDescent="0.25">
      <c r="C3891" s="19"/>
    </row>
    <row r="3892" spans="3:3" x14ac:dyDescent="0.25">
      <c r="C3892" s="19"/>
    </row>
    <row r="3893" spans="3:3" x14ac:dyDescent="0.25">
      <c r="C3893" s="19"/>
    </row>
    <row r="3894" spans="3:3" x14ac:dyDescent="0.25">
      <c r="C3894" s="19"/>
    </row>
    <row r="3895" spans="3:3" x14ac:dyDescent="0.25">
      <c r="C3895" s="19"/>
    </row>
    <row r="3896" spans="3:3" x14ac:dyDescent="0.25">
      <c r="C3896" s="19"/>
    </row>
    <row r="3897" spans="3:3" x14ac:dyDescent="0.25">
      <c r="C3897" s="19"/>
    </row>
    <row r="3898" spans="3:3" x14ac:dyDescent="0.25">
      <c r="C3898" s="19"/>
    </row>
    <row r="3899" spans="3:3" x14ac:dyDescent="0.25">
      <c r="C3899" s="19"/>
    </row>
    <row r="3900" spans="3:3" x14ac:dyDescent="0.25">
      <c r="C3900" s="19"/>
    </row>
    <row r="3901" spans="3:3" x14ac:dyDescent="0.25">
      <c r="C3901" s="19"/>
    </row>
    <row r="3902" spans="3:3" x14ac:dyDescent="0.25">
      <c r="C3902" s="19"/>
    </row>
    <row r="3903" spans="3:3" x14ac:dyDescent="0.25">
      <c r="C3903" s="19"/>
    </row>
    <row r="3904" spans="3:3" x14ac:dyDescent="0.25">
      <c r="C3904" s="19"/>
    </row>
    <row r="3905" spans="3:3" x14ac:dyDescent="0.25">
      <c r="C3905" s="19"/>
    </row>
    <row r="3906" spans="3:3" x14ac:dyDescent="0.25">
      <c r="C3906" s="19"/>
    </row>
    <row r="3907" spans="3:3" x14ac:dyDescent="0.25">
      <c r="C3907" s="19"/>
    </row>
    <row r="3908" spans="3:3" x14ac:dyDescent="0.25">
      <c r="C3908" s="19"/>
    </row>
    <row r="3909" spans="3:3" x14ac:dyDescent="0.25">
      <c r="C3909" s="19"/>
    </row>
    <row r="3910" spans="3:3" x14ac:dyDescent="0.25">
      <c r="C3910" s="19"/>
    </row>
    <row r="3911" spans="3:3" x14ac:dyDescent="0.25">
      <c r="C3911" s="19"/>
    </row>
    <row r="3912" spans="3:3" x14ac:dyDescent="0.25">
      <c r="C3912" s="19"/>
    </row>
    <row r="3913" spans="3:3" x14ac:dyDescent="0.25">
      <c r="C3913" s="19"/>
    </row>
    <row r="3914" spans="3:3" x14ac:dyDescent="0.25">
      <c r="C3914" s="19"/>
    </row>
    <row r="3915" spans="3:3" x14ac:dyDescent="0.25">
      <c r="C3915" s="19"/>
    </row>
    <row r="3916" spans="3:3" x14ac:dyDescent="0.25">
      <c r="C3916" s="19"/>
    </row>
    <row r="3917" spans="3:3" x14ac:dyDescent="0.25">
      <c r="C3917" s="19"/>
    </row>
    <row r="3918" spans="3:3" x14ac:dyDescent="0.25">
      <c r="C3918" s="19"/>
    </row>
    <row r="3919" spans="3:3" x14ac:dyDescent="0.25">
      <c r="C3919" s="19"/>
    </row>
    <row r="3920" spans="3:3" x14ac:dyDescent="0.25">
      <c r="C3920" s="19"/>
    </row>
    <row r="3921" spans="3:3" x14ac:dyDescent="0.25">
      <c r="C3921" s="19"/>
    </row>
    <row r="3922" spans="3:3" x14ac:dyDescent="0.25">
      <c r="C3922" s="19"/>
    </row>
    <row r="3923" spans="3:3" x14ac:dyDescent="0.25">
      <c r="C3923" s="19"/>
    </row>
    <row r="3924" spans="3:3" x14ac:dyDescent="0.25">
      <c r="C3924" s="19"/>
    </row>
    <row r="3925" spans="3:3" x14ac:dyDescent="0.25">
      <c r="C3925" s="19"/>
    </row>
    <row r="3926" spans="3:3" x14ac:dyDescent="0.25">
      <c r="C3926" s="19"/>
    </row>
    <row r="3927" spans="3:3" x14ac:dyDescent="0.25">
      <c r="C3927" s="19"/>
    </row>
    <row r="3928" spans="3:3" x14ac:dyDescent="0.25">
      <c r="C3928" s="19"/>
    </row>
    <row r="3929" spans="3:3" x14ac:dyDescent="0.25">
      <c r="C3929" s="19"/>
    </row>
    <row r="3930" spans="3:3" x14ac:dyDescent="0.25">
      <c r="C3930" s="19"/>
    </row>
    <row r="3931" spans="3:3" x14ac:dyDescent="0.25">
      <c r="C3931" s="19"/>
    </row>
    <row r="3932" spans="3:3" x14ac:dyDescent="0.25">
      <c r="C3932" s="19"/>
    </row>
    <row r="3933" spans="3:3" x14ac:dyDescent="0.25">
      <c r="C3933" s="19"/>
    </row>
    <row r="3934" spans="3:3" x14ac:dyDescent="0.25">
      <c r="C3934" s="19"/>
    </row>
    <row r="3935" spans="3:3" x14ac:dyDescent="0.25">
      <c r="C3935" s="19"/>
    </row>
    <row r="3936" spans="3:3" x14ac:dyDescent="0.25">
      <c r="C3936" s="19"/>
    </row>
    <row r="3937" spans="3:3" x14ac:dyDescent="0.25">
      <c r="C3937" s="19"/>
    </row>
    <row r="3938" spans="3:3" x14ac:dyDescent="0.25">
      <c r="C3938" s="19"/>
    </row>
    <row r="3939" spans="3:3" x14ac:dyDescent="0.25">
      <c r="C3939" s="19"/>
    </row>
    <row r="3940" spans="3:3" x14ac:dyDescent="0.25">
      <c r="C3940" s="19"/>
    </row>
    <row r="3941" spans="3:3" x14ac:dyDescent="0.25">
      <c r="C3941" s="19"/>
    </row>
    <row r="3942" spans="3:3" x14ac:dyDescent="0.25">
      <c r="C3942" s="19"/>
    </row>
    <row r="3943" spans="3:3" x14ac:dyDescent="0.25">
      <c r="C3943" s="19"/>
    </row>
    <row r="3944" spans="3:3" x14ac:dyDescent="0.25">
      <c r="C3944" s="19"/>
    </row>
    <row r="3945" spans="3:3" x14ac:dyDescent="0.25">
      <c r="C3945" s="19"/>
    </row>
    <row r="3946" spans="3:3" x14ac:dyDescent="0.25">
      <c r="C3946" s="19"/>
    </row>
    <row r="3947" spans="3:3" x14ac:dyDescent="0.25">
      <c r="C3947" s="19"/>
    </row>
    <row r="3948" spans="3:3" x14ac:dyDescent="0.25">
      <c r="C3948" s="19"/>
    </row>
    <row r="3949" spans="3:3" x14ac:dyDescent="0.25">
      <c r="C3949" s="19"/>
    </row>
    <row r="3950" spans="3:3" x14ac:dyDescent="0.25">
      <c r="C3950" s="19"/>
    </row>
    <row r="3951" spans="3:3" x14ac:dyDescent="0.25">
      <c r="C3951" s="19"/>
    </row>
    <row r="3952" spans="3:3" x14ac:dyDescent="0.25">
      <c r="C3952" s="19"/>
    </row>
    <row r="3953" spans="3:3" x14ac:dyDescent="0.25">
      <c r="C3953" s="19"/>
    </row>
    <row r="3954" spans="3:3" x14ac:dyDescent="0.25">
      <c r="C3954" s="19"/>
    </row>
    <row r="3955" spans="3:3" x14ac:dyDescent="0.25">
      <c r="C3955" s="19"/>
    </row>
    <row r="3956" spans="3:3" x14ac:dyDescent="0.25">
      <c r="C3956" s="19"/>
    </row>
    <row r="3957" spans="3:3" x14ac:dyDescent="0.25">
      <c r="C3957" s="19"/>
    </row>
    <row r="3958" spans="3:3" x14ac:dyDescent="0.25">
      <c r="C3958" s="19"/>
    </row>
    <row r="3959" spans="3:3" x14ac:dyDescent="0.25">
      <c r="C3959" s="19"/>
    </row>
    <row r="3960" spans="3:3" x14ac:dyDescent="0.25">
      <c r="C3960" s="19"/>
    </row>
    <row r="3961" spans="3:3" x14ac:dyDescent="0.25">
      <c r="C3961" s="19"/>
    </row>
    <row r="3962" spans="3:3" x14ac:dyDescent="0.25">
      <c r="C3962" s="19"/>
    </row>
    <row r="3963" spans="3:3" x14ac:dyDescent="0.25">
      <c r="C3963" s="19"/>
    </row>
    <row r="3964" spans="3:3" x14ac:dyDescent="0.25">
      <c r="C3964" s="19"/>
    </row>
    <row r="3965" spans="3:3" x14ac:dyDescent="0.25">
      <c r="C3965" s="19"/>
    </row>
    <row r="3966" spans="3:3" x14ac:dyDescent="0.25">
      <c r="C3966" s="19"/>
    </row>
    <row r="3967" spans="3:3" x14ac:dyDescent="0.25">
      <c r="C3967" s="19"/>
    </row>
    <row r="3968" spans="3:3" x14ac:dyDescent="0.25">
      <c r="C3968" s="19"/>
    </row>
    <row r="3969" spans="3:3" x14ac:dyDescent="0.25">
      <c r="C3969" s="19"/>
    </row>
    <row r="3970" spans="3:3" x14ac:dyDescent="0.25">
      <c r="C3970" s="19"/>
    </row>
    <row r="3971" spans="3:3" x14ac:dyDescent="0.25">
      <c r="C3971" s="19"/>
    </row>
    <row r="3972" spans="3:3" x14ac:dyDescent="0.25">
      <c r="C3972" s="19"/>
    </row>
    <row r="3973" spans="3:3" x14ac:dyDescent="0.25">
      <c r="C3973" s="19"/>
    </row>
    <row r="3974" spans="3:3" x14ac:dyDescent="0.25">
      <c r="C3974" s="19"/>
    </row>
    <row r="3975" spans="3:3" x14ac:dyDescent="0.25">
      <c r="C3975" s="19"/>
    </row>
    <row r="3976" spans="3:3" x14ac:dyDescent="0.25">
      <c r="C3976" s="19"/>
    </row>
    <row r="3977" spans="3:3" x14ac:dyDescent="0.25">
      <c r="C3977" s="19"/>
    </row>
    <row r="3978" spans="3:3" x14ac:dyDescent="0.25">
      <c r="C3978" s="19"/>
    </row>
    <row r="3979" spans="3:3" x14ac:dyDescent="0.25">
      <c r="C3979" s="19"/>
    </row>
    <row r="3980" spans="3:3" x14ac:dyDescent="0.25">
      <c r="C3980" s="19"/>
    </row>
    <row r="3981" spans="3:3" x14ac:dyDescent="0.25">
      <c r="C3981" s="19"/>
    </row>
    <row r="3982" spans="3:3" x14ac:dyDescent="0.25">
      <c r="C3982" s="19"/>
    </row>
    <row r="3983" spans="3:3" x14ac:dyDescent="0.25">
      <c r="C3983" s="19"/>
    </row>
    <row r="3984" spans="3:3" x14ac:dyDescent="0.25">
      <c r="C3984" s="19"/>
    </row>
    <row r="3985" spans="3:3" x14ac:dyDescent="0.25">
      <c r="C3985" s="19"/>
    </row>
    <row r="3986" spans="3:3" x14ac:dyDescent="0.25">
      <c r="C3986" s="19"/>
    </row>
    <row r="3987" spans="3:3" x14ac:dyDescent="0.25">
      <c r="C3987" s="19"/>
    </row>
    <row r="3988" spans="3:3" x14ac:dyDescent="0.25">
      <c r="C3988" s="19"/>
    </row>
    <row r="3989" spans="3:3" x14ac:dyDescent="0.25">
      <c r="C3989" s="19"/>
    </row>
    <row r="3990" spans="3:3" x14ac:dyDescent="0.25">
      <c r="C3990" s="19"/>
    </row>
    <row r="3991" spans="3:3" x14ac:dyDescent="0.25">
      <c r="C3991" s="19"/>
    </row>
    <row r="3992" spans="3:3" x14ac:dyDescent="0.25">
      <c r="C3992" s="19"/>
    </row>
    <row r="3993" spans="3:3" x14ac:dyDescent="0.25">
      <c r="C3993" s="19"/>
    </row>
    <row r="3994" spans="3:3" x14ac:dyDescent="0.25">
      <c r="C3994" s="19"/>
    </row>
    <row r="3995" spans="3:3" x14ac:dyDescent="0.25">
      <c r="C3995" s="19"/>
    </row>
    <row r="3996" spans="3:3" x14ac:dyDescent="0.25">
      <c r="C3996" s="19"/>
    </row>
    <row r="3997" spans="3:3" x14ac:dyDescent="0.25">
      <c r="C3997" s="19"/>
    </row>
    <row r="3998" spans="3:3" x14ac:dyDescent="0.25">
      <c r="C3998" s="19"/>
    </row>
    <row r="3999" spans="3:3" x14ac:dyDescent="0.25">
      <c r="C3999" s="19"/>
    </row>
    <row r="4000" spans="3:3" x14ac:dyDescent="0.25">
      <c r="C4000" s="19"/>
    </row>
    <row r="4001" spans="3:3" x14ac:dyDescent="0.25">
      <c r="C4001" s="19"/>
    </row>
    <row r="4002" spans="3:3" x14ac:dyDescent="0.25">
      <c r="C4002" s="19"/>
    </row>
    <row r="4003" spans="3:3" x14ac:dyDescent="0.25">
      <c r="C4003" s="19"/>
    </row>
    <row r="4004" spans="3:3" x14ac:dyDescent="0.25">
      <c r="C4004" s="19"/>
    </row>
    <row r="4005" spans="3:3" x14ac:dyDescent="0.25">
      <c r="C4005" s="19"/>
    </row>
    <row r="4006" spans="3:3" x14ac:dyDescent="0.25">
      <c r="C4006" s="19"/>
    </row>
    <row r="4007" spans="3:3" x14ac:dyDescent="0.25">
      <c r="C4007" s="19"/>
    </row>
    <row r="4008" spans="3:3" x14ac:dyDescent="0.25">
      <c r="C4008" s="19"/>
    </row>
    <row r="4009" spans="3:3" x14ac:dyDescent="0.25">
      <c r="C4009" s="19"/>
    </row>
    <row r="4010" spans="3:3" x14ac:dyDescent="0.25">
      <c r="C4010" s="19"/>
    </row>
    <row r="4011" spans="3:3" x14ac:dyDescent="0.25">
      <c r="C4011" s="19"/>
    </row>
    <row r="4012" spans="3:3" x14ac:dyDescent="0.25">
      <c r="C4012" s="19"/>
    </row>
    <row r="4013" spans="3:3" x14ac:dyDescent="0.25">
      <c r="C4013" s="19"/>
    </row>
    <row r="4014" spans="3:3" x14ac:dyDescent="0.25">
      <c r="C4014" s="19"/>
    </row>
    <row r="4015" spans="3:3" x14ac:dyDescent="0.25">
      <c r="C4015" s="19"/>
    </row>
    <row r="4016" spans="3:3" x14ac:dyDescent="0.25">
      <c r="C4016" s="19"/>
    </row>
    <row r="4017" spans="3:3" x14ac:dyDescent="0.25">
      <c r="C4017" s="19"/>
    </row>
    <row r="4018" spans="3:3" x14ac:dyDescent="0.25">
      <c r="C4018" s="19"/>
    </row>
    <row r="4019" spans="3:3" x14ac:dyDescent="0.25">
      <c r="C4019" s="19"/>
    </row>
    <row r="4020" spans="3:3" x14ac:dyDescent="0.25">
      <c r="C4020" s="19"/>
    </row>
    <row r="4021" spans="3:3" x14ac:dyDescent="0.25">
      <c r="C4021" s="19"/>
    </row>
    <row r="4022" spans="3:3" x14ac:dyDescent="0.25">
      <c r="C4022" s="19"/>
    </row>
    <row r="4023" spans="3:3" x14ac:dyDescent="0.25">
      <c r="C4023" s="19"/>
    </row>
    <row r="4024" spans="3:3" x14ac:dyDescent="0.25">
      <c r="C4024" s="19"/>
    </row>
    <row r="4025" spans="3:3" x14ac:dyDescent="0.25">
      <c r="C4025" s="19"/>
    </row>
    <row r="4026" spans="3:3" x14ac:dyDescent="0.25">
      <c r="C4026" s="19"/>
    </row>
    <row r="4027" spans="3:3" x14ac:dyDescent="0.25">
      <c r="C4027" s="19"/>
    </row>
    <row r="4028" spans="3:3" x14ac:dyDescent="0.25">
      <c r="C4028" s="19"/>
    </row>
    <row r="4029" spans="3:3" x14ac:dyDescent="0.25">
      <c r="C4029" s="19"/>
    </row>
    <row r="4030" spans="3:3" x14ac:dyDescent="0.25">
      <c r="C4030" s="19"/>
    </row>
    <row r="4031" spans="3:3" x14ac:dyDescent="0.25">
      <c r="C4031" s="19"/>
    </row>
    <row r="4032" spans="3:3" x14ac:dyDescent="0.25">
      <c r="C4032" s="19"/>
    </row>
    <row r="4033" spans="3:3" x14ac:dyDescent="0.25">
      <c r="C4033" s="19"/>
    </row>
    <row r="4034" spans="3:3" x14ac:dyDescent="0.25">
      <c r="C4034" s="19"/>
    </row>
    <row r="4035" spans="3:3" x14ac:dyDescent="0.25">
      <c r="C4035" s="19"/>
    </row>
    <row r="4036" spans="3:3" x14ac:dyDescent="0.25">
      <c r="C4036" s="19"/>
    </row>
    <row r="4037" spans="3:3" x14ac:dyDescent="0.25">
      <c r="C4037" s="19"/>
    </row>
    <row r="4038" spans="3:3" x14ac:dyDescent="0.25">
      <c r="C4038" s="19"/>
    </row>
    <row r="4039" spans="3:3" x14ac:dyDescent="0.25">
      <c r="C4039" s="19"/>
    </row>
    <row r="4040" spans="3:3" x14ac:dyDescent="0.25">
      <c r="C4040" s="19"/>
    </row>
    <row r="4041" spans="3:3" x14ac:dyDescent="0.25">
      <c r="C4041" s="19"/>
    </row>
    <row r="4042" spans="3:3" x14ac:dyDescent="0.25">
      <c r="C4042" s="19"/>
    </row>
    <row r="4043" spans="3:3" x14ac:dyDescent="0.25">
      <c r="C4043" s="19"/>
    </row>
    <row r="4044" spans="3:3" x14ac:dyDescent="0.25">
      <c r="C4044" s="19"/>
    </row>
    <row r="4045" spans="3:3" x14ac:dyDescent="0.25">
      <c r="C4045" s="19"/>
    </row>
    <row r="4046" spans="3:3" x14ac:dyDescent="0.25">
      <c r="C4046" s="19"/>
    </row>
    <row r="4047" spans="3:3" x14ac:dyDescent="0.25">
      <c r="C4047" s="19"/>
    </row>
    <row r="4048" spans="3:3" x14ac:dyDescent="0.25">
      <c r="C4048" s="19"/>
    </row>
    <row r="4049" spans="3:3" x14ac:dyDescent="0.25">
      <c r="C4049" s="19"/>
    </row>
    <row r="4050" spans="3:3" x14ac:dyDescent="0.25">
      <c r="C4050" s="19"/>
    </row>
    <row r="4051" spans="3:3" x14ac:dyDescent="0.25">
      <c r="C4051" s="19"/>
    </row>
    <row r="4052" spans="3:3" x14ac:dyDescent="0.25">
      <c r="C4052" s="19"/>
    </row>
    <row r="4053" spans="3:3" x14ac:dyDescent="0.25">
      <c r="C4053" s="19"/>
    </row>
    <row r="4054" spans="3:3" x14ac:dyDescent="0.25">
      <c r="C4054" s="19"/>
    </row>
    <row r="4055" spans="3:3" x14ac:dyDescent="0.25">
      <c r="C4055" s="19"/>
    </row>
    <row r="4056" spans="3:3" x14ac:dyDescent="0.25">
      <c r="C4056" s="19"/>
    </row>
    <row r="4057" spans="3:3" x14ac:dyDescent="0.25">
      <c r="C4057" s="19"/>
    </row>
    <row r="4058" spans="3:3" x14ac:dyDescent="0.25">
      <c r="C4058" s="19"/>
    </row>
    <row r="4059" spans="3:3" x14ac:dyDescent="0.25">
      <c r="C4059" s="19"/>
    </row>
    <row r="4060" spans="3:3" x14ac:dyDescent="0.25">
      <c r="C4060" s="19"/>
    </row>
    <row r="4061" spans="3:3" x14ac:dyDescent="0.25">
      <c r="C4061" s="19"/>
    </row>
    <row r="4062" spans="3:3" x14ac:dyDescent="0.25">
      <c r="C4062" s="19"/>
    </row>
    <row r="4063" spans="3:3" x14ac:dyDescent="0.25">
      <c r="C4063" s="19"/>
    </row>
    <row r="4064" spans="3:3" x14ac:dyDescent="0.25">
      <c r="C4064" s="19"/>
    </row>
    <row r="4065" spans="3:3" x14ac:dyDescent="0.25">
      <c r="C4065" s="19"/>
    </row>
    <row r="4066" spans="3:3" x14ac:dyDescent="0.25">
      <c r="C4066" s="19"/>
    </row>
    <row r="4067" spans="3:3" x14ac:dyDescent="0.25">
      <c r="C4067" s="19"/>
    </row>
    <row r="4068" spans="3:3" x14ac:dyDescent="0.25">
      <c r="C4068" s="19"/>
    </row>
    <row r="4069" spans="3:3" x14ac:dyDescent="0.25">
      <c r="C4069" s="19"/>
    </row>
    <row r="4070" spans="3:3" x14ac:dyDescent="0.25">
      <c r="C4070" s="19"/>
    </row>
    <row r="4071" spans="3:3" x14ac:dyDescent="0.25">
      <c r="C4071" s="19"/>
    </row>
    <row r="4072" spans="3:3" x14ac:dyDescent="0.25">
      <c r="C4072" s="19"/>
    </row>
    <row r="4073" spans="3:3" x14ac:dyDescent="0.25">
      <c r="C4073" s="19"/>
    </row>
    <row r="4074" spans="3:3" x14ac:dyDescent="0.25">
      <c r="C4074" s="19"/>
    </row>
    <row r="4075" spans="3:3" x14ac:dyDescent="0.25">
      <c r="C4075" s="19"/>
    </row>
    <row r="4076" spans="3:3" x14ac:dyDescent="0.25">
      <c r="C4076" s="19"/>
    </row>
    <row r="4077" spans="3:3" x14ac:dyDescent="0.25">
      <c r="C4077" s="19"/>
    </row>
    <row r="4078" spans="3:3" x14ac:dyDescent="0.25">
      <c r="C4078" s="19"/>
    </row>
    <row r="4079" spans="3:3" x14ac:dyDescent="0.25">
      <c r="C4079" s="19"/>
    </row>
    <row r="4080" spans="3:3" x14ac:dyDescent="0.25">
      <c r="C4080" s="19"/>
    </row>
    <row r="4081" spans="3:3" x14ac:dyDescent="0.25">
      <c r="C4081" s="19"/>
    </row>
    <row r="4082" spans="3:3" x14ac:dyDescent="0.25">
      <c r="C4082" s="19"/>
    </row>
    <row r="4083" spans="3:3" x14ac:dyDescent="0.25">
      <c r="C4083" s="19"/>
    </row>
    <row r="4084" spans="3:3" x14ac:dyDescent="0.25">
      <c r="C4084" s="19"/>
    </row>
    <row r="4085" spans="3:3" x14ac:dyDescent="0.25">
      <c r="C4085" s="19"/>
    </row>
    <row r="4086" spans="3:3" x14ac:dyDescent="0.25">
      <c r="C4086" s="19"/>
    </row>
    <row r="4087" spans="3:3" x14ac:dyDescent="0.25">
      <c r="C4087" s="19"/>
    </row>
    <row r="4088" spans="3:3" x14ac:dyDescent="0.25">
      <c r="C4088" s="19"/>
    </row>
    <row r="4089" spans="3:3" x14ac:dyDescent="0.25">
      <c r="C4089" s="19"/>
    </row>
    <row r="4090" spans="3:3" x14ac:dyDescent="0.25">
      <c r="C4090" s="19"/>
    </row>
    <row r="4091" spans="3:3" x14ac:dyDescent="0.25">
      <c r="C4091" s="19"/>
    </row>
    <row r="4092" spans="3:3" x14ac:dyDescent="0.25">
      <c r="C4092" s="19"/>
    </row>
    <row r="4093" spans="3:3" x14ac:dyDescent="0.25">
      <c r="C4093" s="19"/>
    </row>
    <row r="4094" spans="3:3" x14ac:dyDescent="0.25">
      <c r="C4094" s="19"/>
    </row>
    <row r="4095" spans="3:3" x14ac:dyDescent="0.25">
      <c r="C4095" s="19"/>
    </row>
    <row r="4096" spans="3:3" x14ac:dyDescent="0.25">
      <c r="C4096" s="19"/>
    </row>
    <row r="4097" spans="3:3" x14ac:dyDescent="0.25">
      <c r="C4097" s="19"/>
    </row>
    <row r="4098" spans="3:3" x14ac:dyDescent="0.25">
      <c r="C4098" s="19"/>
    </row>
    <row r="4099" spans="3:3" x14ac:dyDescent="0.25">
      <c r="C4099" s="19"/>
    </row>
    <row r="4100" spans="3:3" x14ac:dyDescent="0.25">
      <c r="C4100" s="19"/>
    </row>
    <row r="4101" spans="3:3" x14ac:dyDescent="0.25">
      <c r="C4101" s="19"/>
    </row>
    <row r="4102" spans="3:3" x14ac:dyDescent="0.25">
      <c r="C4102" s="19"/>
    </row>
    <row r="4103" spans="3:3" x14ac:dyDescent="0.25">
      <c r="C4103" s="19"/>
    </row>
    <row r="4104" spans="3:3" x14ac:dyDescent="0.25">
      <c r="C4104" s="19"/>
    </row>
    <row r="4105" spans="3:3" x14ac:dyDescent="0.25">
      <c r="C4105" s="19"/>
    </row>
    <row r="4106" spans="3:3" x14ac:dyDescent="0.25">
      <c r="C4106" s="19"/>
    </row>
    <row r="4107" spans="3:3" x14ac:dyDescent="0.25">
      <c r="C4107" s="19"/>
    </row>
    <row r="4108" spans="3:3" x14ac:dyDescent="0.25">
      <c r="C4108" s="19"/>
    </row>
    <row r="4109" spans="3:3" x14ac:dyDescent="0.25">
      <c r="C4109" s="19"/>
    </row>
    <row r="4110" spans="3:3" x14ac:dyDescent="0.25">
      <c r="C4110" s="19"/>
    </row>
    <row r="4111" spans="3:3" x14ac:dyDescent="0.25">
      <c r="C4111" s="19"/>
    </row>
    <row r="4112" spans="3:3" x14ac:dyDescent="0.25">
      <c r="C4112" s="19"/>
    </row>
    <row r="4113" spans="3:3" x14ac:dyDescent="0.25">
      <c r="C4113" s="19"/>
    </row>
    <row r="4114" spans="3:3" x14ac:dyDescent="0.25">
      <c r="C4114" s="19"/>
    </row>
    <row r="4115" spans="3:3" x14ac:dyDescent="0.25">
      <c r="C4115" s="19"/>
    </row>
    <row r="4116" spans="3:3" x14ac:dyDescent="0.25">
      <c r="C4116" s="19"/>
    </row>
    <row r="4117" spans="3:3" x14ac:dyDescent="0.25">
      <c r="C4117" s="19"/>
    </row>
    <row r="4118" spans="3:3" x14ac:dyDescent="0.25">
      <c r="C4118" s="19"/>
    </row>
    <row r="4119" spans="3:3" x14ac:dyDescent="0.25">
      <c r="C4119" s="19"/>
    </row>
    <row r="4120" spans="3:3" x14ac:dyDescent="0.25">
      <c r="C4120" s="19"/>
    </row>
    <row r="4121" spans="3:3" x14ac:dyDescent="0.25">
      <c r="C4121" s="19"/>
    </row>
    <row r="4122" spans="3:3" x14ac:dyDescent="0.25">
      <c r="C4122" s="19"/>
    </row>
    <row r="4123" spans="3:3" x14ac:dyDescent="0.25">
      <c r="C4123" s="19"/>
    </row>
    <row r="4124" spans="3:3" x14ac:dyDescent="0.25">
      <c r="C4124" s="19"/>
    </row>
    <row r="4125" spans="3:3" x14ac:dyDescent="0.25">
      <c r="C4125" s="19"/>
    </row>
    <row r="4126" spans="3:3" x14ac:dyDescent="0.25">
      <c r="C4126" s="19"/>
    </row>
    <row r="4127" spans="3:3" x14ac:dyDescent="0.25">
      <c r="C4127" s="19"/>
    </row>
    <row r="4128" spans="3:3" x14ac:dyDescent="0.25">
      <c r="C4128" s="19"/>
    </row>
    <row r="4129" spans="3:3" x14ac:dyDescent="0.25">
      <c r="C4129" s="19"/>
    </row>
    <row r="4130" spans="3:3" x14ac:dyDescent="0.25">
      <c r="C4130" s="19"/>
    </row>
    <row r="4131" spans="3:3" x14ac:dyDescent="0.25">
      <c r="C4131" s="19"/>
    </row>
    <row r="4132" spans="3:3" x14ac:dyDescent="0.25">
      <c r="C4132" s="19"/>
    </row>
    <row r="4133" spans="3:3" x14ac:dyDescent="0.25">
      <c r="C4133" s="19"/>
    </row>
    <row r="4134" spans="3:3" x14ac:dyDescent="0.25">
      <c r="C4134" s="19"/>
    </row>
    <row r="4135" spans="3:3" x14ac:dyDescent="0.25">
      <c r="C4135" s="19"/>
    </row>
    <row r="4136" spans="3:3" x14ac:dyDescent="0.25">
      <c r="C4136" s="19"/>
    </row>
    <row r="4137" spans="3:3" x14ac:dyDescent="0.25">
      <c r="C4137" s="19"/>
    </row>
    <row r="4138" spans="3:3" x14ac:dyDescent="0.25">
      <c r="C4138" s="19"/>
    </row>
    <row r="4139" spans="3:3" x14ac:dyDescent="0.25">
      <c r="C4139" s="19"/>
    </row>
    <row r="4140" spans="3:3" x14ac:dyDescent="0.25">
      <c r="C4140" s="19"/>
    </row>
    <row r="4141" spans="3:3" x14ac:dyDescent="0.25">
      <c r="C4141" s="19"/>
    </row>
    <row r="4142" spans="3:3" x14ac:dyDescent="0.25">
      <c r="C4142" s="19"/>
    </row>
    <row r="4143" spans="3:3" x14ac:dyDescent="0.25">
      <c r="C4143" s="19"/>
    </row>
    <row r="4144" spans="3:3" x14ac:dyDescent="0.25">
      <c r="C4144" s="19"/>
    </row>
    <row r="4145" spans="3:3" x14ac:dyDescent="0.25">
      <c r="C4145" s="19"/>
    </row>
    <row r="4146" spans="3:3" x14ac:dyDescent="0.25">
      <c r="C4146" s="19"/>
    </row>
    <row r="4147" spans="3:3" x14ac:dyDescent="0.25">
      <c r="C4147" s="19"/>
    </row>
    <row r="4148" spans="3:3" x14ac:dyDescent="0.25">
      <c r="C4148" s="19"/>
    </row>
    <row r="4149" spans="3:3" x14ac:dyDescent="0.25">
      <c r="C4149" s="19"/>
    </row>
    <row r="4150" spans="3:3" x14ac:dyDescent="0.25">
      <c r="C4150" s="19"/>
    </row>
    <row r="4151" spans="3:3" x14ac:dyDescent="0.25">
      <c r="C4151" s="19"/>
    </row>
    <row r="4152" spans="3:3" x14ac:dyDescent="0.25">
      <c r="C4152" s="19"/>
    </row>
    <row r="4153" spans="3:3" x14ac:dyDescent="0.25">
      <c r="C4153" s="19"/>
    </row>
    <row r="4154" spans="3:3" x14ac:dyDescent="0.25">
      <c r="C4154" s="19"/>
    </row>
    <row r="4155" spans="3:3" x14ac:dyDescent="0.25">
      <c r="C4155" s="19"/>
    </row>
    <row r="4156" spans="3:3" x14ac:dyDescent="0.25">
      <c r="C4156" s="19"/>
    </row>
    <row r="4157" spans="3:3" x14ac:dyDescent="0.25">
      <c r="C4157" s="19"/>
    </row>
    <row r="4158" spans="3:3" x14ac:dyDescent="0.25">
      <c r="C4158" s="19"/>
    </row>
    <row r="4159" spans="3:3" x14ac:dyDescent="0.25">
      <c r="C4159" s="19"/>
    </row>
    <row r="4160" spans="3:3" x14ac:dyDescent="0.25">
      <c r="C4160" s="19"/>
    </row>
    <row r="4161" spans="3:3" x14ac:dyDescent="0.25">
      <c r="C4161" s="19"/>
    </row>
    <row r="4162" spans="3:3" x14ac:dyDescent="0.25">
      <c r="C4162" s="19"/>
    </row>
    <row r="4163" spans="3:3" x14ac:dyDescent="0.25">
      <c r="C4163" s="19"/>
    </row>
    <row r="4164" spans="3:3" x14ac:dyDescent="0.25">
      <c r="C4164" s="19"/>
    </row>
    <row r="4165" spans="3:3" x14ac:dyDescent="0.25">
      <c r="C4165" s="19"/>
    </row>
    <row r="4166" spans="3:3" x14ac:dyDescent="0.25">
      <c r="C4166" s="19"/>
    </row>
    <row r="4167" spans="3:3" x14ac:dyDescent="0.25">
      <c r="C4167" s="19"/>
    </row>
    <row r="4168" spans="3:3" x14ac:dyDescent="0.25">
      <c r="C4168" s="19"/>
    </row>
    <row r="4169" spans="3:3" x14ac:dyDescent="0.25">
      <c r="C4169" s="19"/>
    </row>
    <row r="4170" spans="3:3" x14ac:dyDescent="0.25">
      <c r="C4170" s="19"/>
    </row>
    <row r="4171" spans="3:3" x14ac:dyDescent="0.25">
      <c r="C4171" s="19"/>
    </row>
    <row r="4172" spans="3:3" x14ac:dyDescent="0.25">
      <c r="C4172" s="19"/>
    </row>
    <row r="4173" spans="3:3" x14ac:dyDescent="0.25">
      <c r="C4173" s="19"/>
    </row>
    <row r="4174" spans="3:3" x14ac:dyDescent="0.25">
      <c r="C4174" s="19"/>
    </row>
    <row r="4175" spans="3:3" x14ac:dyDescent="0.25">
      <c r="C4175" s="19"/>
    </row>
    <row r="4176" spans="3:3" x14ac:dyDescent="0.25">
      <c r="C4176" s="19"/>
    </row>
    <row r="4177" spans="3:3" x14ac:dyDescent="0.25">
      <c r="C4177" s="19"/>
    </row>
    <row r="4178" spans="3:3" x14ac:dyDescent="0.25">
      <c r="C4178" s="19"/>
    </row>
    <row r="4179" spans="3:3" x14ac:dyDescent="0.25">
      <c r="C4179" s="19"/>
    </row>
    <row r="4180" spans="3:3" x14ac:dyDescent="0.25">
      <c r="C4180" s="19"/>
    </row>
    <row r="4181" spans="3:3" x14ac:dyDescent="0.25">
      <c r="C4181" s="19"/>
    </row>
    <row r="4182" spans="3:3" x14ac:dyDescent="0.25">
      <c r="C4182" s="19"/>
    </row>
    <row r="4183" spans="3:3" x14ac:dyDescent="0.25">
      <c r="C4183" s="19"/>
    </row>
    <row r="4184" spans="3:3" x14ac:dyDescent="0.25">
      <c r="C4184" s="19"/>
    </row>
    <row r="4185" spans="3:3" x14ac:dyDescent="0.25">
      <c r="C4185" s="19"/>
    </row>
    <row r="4186" spans="3:3" x14ac:dyDescent="0.25">
      <c r="C4186" s="19"/>
    </row>
    <row r="4187" spans="3:3" x14ac:dyDescent="0.25">
      <c r="C4187" s="19"/>
    </row>
    <row r="4188" spans="3:3" x14ac:dyDescent="0.25">
      <c r="C4188" s="19"/>
    </row>
    <row r="4189" spans="3:3" x14ac:dyDescent="0.25">
      <c r="C4189" s="19"/>
    </row>
    <row r="4190" spans="3:3" x14ac:dyDescent="0.25">
      <c r="C4190" s="19"/>
    </row>
    <row r="4191" spans="3:3" x14ac:dyDescent="0.25">
      <c r="C4191" s="19"/>
    </row>
    <row r="4192" spans="3:3" x14ac:dyDescent="0.25">
      <c r="C4192" s="19"/>
    </row>
    <row r="4193" spans="3:3" x14ac:dyDescent="0.25">
      <c r="C4193" s="19"/>
    </row>
    <row r="4194" spans="3:3" x14ac:dyDescent="0.25">
      <c r="C4194" s="19"/>
    </row>
    <row r="4195" spans="3:3" x14ac:dyDescent="0.25">
      <c r="C4195" s="19"/>
    </row>
    <row r="4196" spans="3:3" x14ac:dyDescent="0.25">
      <c r="C4196" s="19"/>
    </row>
    <row r="4197" spans="3:3" x14ac:dyDescent="0.25">
      <c r="C4197" s="19"/>
    </row>
    <row r="4198" spans="3:3" x14ac:dyDescent="0.25">
      <c r="C4198" s="19"/>
    </row>
    <row r="4199" spans="3:3" x14ac:dyDescent="0.25">
      <c r="C4199" s="19"/>
    </row>
    <row r="4200" spans="3:3" x14ac:dyDescent="0.25">
      <c r="C4200" s="19"/>
    </row>
    <row r="4201" spans="3:3" x14ac:dyDescent="0.25">
      <c r="C4201" s="19"/>
    </row>
    <row r="4202" spans="3:3" x14ac:dyDescent="0.25">
      <c r="C4202" s="19"/>
    </row>
    <row r="4203" spans="3:3" x14ac:dyDescent="0.25">
      <c r="C4203" s="19"/>
    </row>
    <row r="4204" spans="3:3" x14ac:dyDescent="0.25">
      <c r="C4204" s="19"/>
    </row>
    <row r="4205" spans="3:3" x14ac:dyDescent="0.25">
      <c r="C4205" s="19"/>
    </row>
    <row r="4206" spans="3:3" x14ac:dyDescent="0.25">
      <c r="C4206" s="19"/>
    </row>
    <row r="4207" spans="3:3" x14ac:dyDescent="0.25">
      <c r="C4207" s="19"/>
    </row>
    <row r="4208" spans="3:3" x14ac:dyDescent="0.25">
      <c r="C4208" s="19"/>
    </row>
    <row r="4209" spans="3:3" x14ac:dyDescent="0.25">
      <c r="C4209" s="19"/>
    </row>
    <row r="4210" spans="3:3" x14ac:dyDescent="0.25">
      <c r="C4210" s="19"/>
    </row>
    <row r="4211" spans="3:3" x14ac:dyDescent="0.25">
      <c r="C4211" s="19"/>
    </row>
    <row r="4212" spans="3:3" x14ac:dyDescent="0.25">
      <c r="C4212" s="19"/>
    </row>
    <row r="4213" spans="3:3" x14ac:dyDescent="0.25">
      <c r="C4213" s="19"/>
    </row>
    <row r="4214" spans="3:3" x14ac:dyDescent="0.25">
      <c r="C4214" s="19"/>
    </row>
    <row r="4215" spans="3:3" x14ac:dyDescent="0.25">
      <c r="C4215" s="19"/>
    </row>
    <row r="4216" spans="3:3" x14ac:dyDescent="0.25">
      <c r="C4216" s="19"/>
    </row>
    <row r="4217" spans="3:3" x14ac:dyDescent="0.25">
      <c r="C4217" s="19"/>
    </row>
    <row r="4218" spans="3:3" x14ac:dyDescent="0.25">
      <c r="C4218" s="19"/>
    </row>
    <row r="4219" spans="3:3" x14ac:dyDescent="0.25">
      <c r="C4219" s="19"/>
    </row>
    <row r="4220" spans="3:3" x14ac:dyDescent="0.25">
      <c r="C4220" s="19"/>
    </row>
    <row r="4221" spans="3:3" x14ac:dyDescent="0.25">
      <c r="C4221" s="19"/>
    </row>
    <row r="4222" spans="3:3" x14ac:dyDescent="0.25">
      <c r="C4222" s="19"/>
    </row>
    <row r="4223" spans="3:3" x14ac:dyDescent="0.25">
      <c r="C4223" s="19"/>
    </row>
    <row r="4224" spans="3:3" x14ac:dyDescent="0.25">
      <c r="C4224" s="19"/>
    </row>
    <row r="4225" spans="3:3" x14ac:dyDescent="0.25">
      <c r="C4225" s="19"/>
    </row>
    <row r="4226" spans="3:3" x14ac:dyDescent="0.25">
      <c r="C4226" s="19"/>
    </row>
    <row r="4227" spans="3:3" x14ac:dyDescent="0.25">
      <c r="C4227" s="19"/>
    </row>
    <row r="4228" spans="3:3" x14ac:dyDescent="0.25">
      <c r="C4228" s="19"/>
    </row>
    <row r="4229" spans="3:3" x14ac:dyDescent="0.25">
      <c r="C4229" s="19"/>
    </row>
    <row r="4230" spans="3:3" x14ac:dyDescent="0.25">
      <c r="C4230" s="19"/>
    </row>
    <row r="4231" spans="3:3" x14ac:dyDescent="0.25">
      <c r="C4231" s="19"/>
    </row>
    <row r="4232" spans="3:3" x14ac:dyDescent="0.25">
      <c r="C4232" s="19"/>
    </row>
    <row r="4233" spans="3:3" x14ac:dyDescent="0.25">
      <c r="C4233" s="19"/>
    </row>
    <row r="4234" spans="3:3" x14ac:dyDescent="0.25">
      <c r="C4234" s="19"/>
    </row>
    <row r="4235" spans="3:3" x14ac:dyDescent="0.25">
      <c r="C4235" s="19"/>
    </row>
    <row r="4236" spans="3:3" x14ac:dyDescent="0.25">
      <c r="C4236" s="19"/>
    </row>
    <row r="4237" spans="3:3" x14ac:dyDescent="0.25">
      <c r="C4237" s="19"/>
    </row>
    <row r="4238" spans="3:3" x14ac:dyDescent="0.25">
      <c r="C4238" s="19"/>
    </row>
    <row r="4239" spans="3:3" x14ac:dyDescent="0.25">
      <c r="C4239" s="19"/>
    </row>
    <row r="4240" spans="3:3" x14ac:dyDescent="0.25">
      <c r="C4240" s="19"/>
    </row>
    <row r="4241" spans="3:3" x14ac:dyDescent="0.25">
      <c r="C4241" s="19"/>
    </row>
    <row r="4242" spans="3:3" x14ac:dyDescent="0.25">
      <c r="C4242" s="19"/>
    </row>
    <row r="4243" spans="3:3" x14ac:dyDescent="0.25">
      <c r="C4243" s="19"/>
    </row>
    <row r="4244" spans="3:3" x14ac:dyDescent="0.25">
      <c r="C4244" s="19"/>
    </row>
    <row r="4245" spans="3:3" x14ac:dyDescent="0.25">
      <c r="C4245" s="19"/>
    </row>
    <row r="4246" spans="3:3" x14ac:dyDescent="0.25">
      <c r="C4246" s="19"/>
    </row>
    <row r="4247" spans="3:3" x14ac:dyDescent="0.25">
      <c r="C4247" s="19"/>
    </row>
    <row r="4248" spans="3:3" x14ac:dyDescent="0.25">
      <c r="C4248" s="19"/>
    </row>
    <row r="4249" spans="3:3" x14ac:dyDescent="0.25">
      <c r="C4249" s="19"/>
    </row>
    <row r="4250" spans="3:3" x14ac:dyDescent="0.25">
      <c r="C4250" s="19"/>
    </row>
    <row r="4251" spans="3:3" x14ac:dyDescent="0.25">
      <c r="C4251" s="19"/>
    </row>
    <row r="4252" spans="3:3" x14ac:dyDescent="0.25">
      <c r="C4252" s="19"/>
    </row>
    <row r="4253" spans="3:3" x14ac:dyDescent="0.25">
      <c r="C4253" s="19"/>
    </row>
    <row r="4254" spans="3:3" x14ac:dyDescent="0.25">
      <c r="C4254" s="19"/>
    </row>
    <row r="4255" spans="3:3" x14ac:dyDescent="0.25">
      <c r="C4255" s="19"/>
    </row>
    <row r="4256" spans="3:3" x14ac:dyDescent="0.25">
      <c r="C4256" s="19"/>
    </row>
    <row r="4257" spans="3:3" x14ac:dyDescent="0.25">
      <c r="C4257" s="19"/>
    </row>
    <row r="4258" spans="3:3" x14ac:dyDescent="0.25">
      <c r="C4258" s="19"/>
    </row>
    <row r="4259" spans="3:3" x14ac:dyDescent="0.25">
      <c r="C4259" s="19"/>
    </row>
    <row r="4260" spans="3:3" x14ac:dyDescent="0.25">
      <c r="C4260" s="19"/>
    </row>
    <row r="4261" spans="3:3" x14ac:dyDescent="0.25">
      <c r="C4261" s="19"/>
    </row>
    <row r="4262" spans="3:3" x14ac:dyDescent="0.25">
      <c r="C4262" s="19"/>
    </row>
    <row r="4263" spans="3:3" x14ac:dyDescent="0.25">
      <c r="C4263" s="19"/>
    </row>
    <row r="4264" spans="3:3" x14ac:dyDescent="0.25">
      <c r="C4264" s="19"/>
    </row>
    <row r="4265" spans="3:3" x14ac:dyDescent="0.25">
      <c r="C4265" s="19"/>
    </row>
    <row r="4266" spans="3:3" x14ac:dyDescent="0.25">
      <c r="C4266" s="19"/>
    </row>
    <row r="4267" spans="3:3" x14ac:dyDescent="0.25">
      <c r="C4267" s="19"/>
    </row>
    <row r="4268" spans="3:3" x14ac:dyDescent="0.25">
      <c r="C4268" s="19"/>
    </row>
    <row r="4269" spans="3:3" x14ac:dyDescent="0.25">
      <c r="C4269" s="19"/>
    </row>
    <row r="4270" spans="3:3" x14ac:dyDescent="0.25">
      <c r="C4270" s="19"/>
    </row>
    <row r="4271" spans="3:3" x14ac:dyDescent="0.25">
      <c r="C4271" s="19"/>
    </row>
    <row r="4272" spans="3:3" x14ac:dyDescent="0.25">
      <c r="C4272" s="19"/>
    </row>
    <row r="4273" spans="3:3" x14ac:dyDescent="0.25">
      <c r="C4273" s="19"/>
    </row>
    <row r="4274" spans="3:3" x14ac:dyDescent="0.25">
      <c r="C4274" s="19"/>
    </row>
    <row r="4275" spans="3:3" x14ac:dyDescent="0.25">
      <c r="C4275" s="19"/>
    </row>
    <row r="4276" spans="3:3" x14ac:dyDescent="0.25">
      <c r="C4276" s="19"/>
    </row>
    <row r="4277" spans="3:3" x14ac:dyDescent="0.25">
      <c r="C4277" s="19"/>
    </row>
    <row r="4278" spans="3:3" x14ac:dyDescent="0.25">
      <c r="C4278" s="19"/>
    </row>
    <row r="4279" spans="3:3" x14ac:dyDescent="0.25">
      <c r="C4279" s="19"/>
    </row>
    <row r="4280" spans="3:3" x14ac:dyDescent="0.25">
      <c r="C4280" s="19"/>
    </row>
    <row r="4281" spans="3:3" x14ac:dyDescent="0.25">
      <c r="C4281" s="19"/>
    </row>
    <row r="4282" spans="3:3" x14ac:dyDescent="0.25">
      <c r="C4282" s="19"/>
    </row>
    <row r="4283" spans="3:3" x14ac:dyDescent="0.25">
      <c r="C4283" s="19"/>
    </row>
    <row r="4284" spans="3:3" x14ac:dyDescent="0.25">
      <c r="C4284" s="19"/>
    </row>
    <row r="4285" spans="3:3" x14ac:dyDescent="0.25">
      <c r="C4285" s="19"/>
    </row>
    <row r="4286" spans="3:3" x14ac:dyDescent="0.25">
      <c r="C4286" s="19"/>
    </row>
    <row r="4287" spans="3:3" x14ac:dyDescent="0.25">
      <c r="C4287" s="19"/>
    </row>
    <row r="4288" spans="3:3" x14ac:dyDescent="0.25">
      <c r="C4288" s="19"/>
    </row>
    <row r="4289" spans="3:3" x14ac:dyDescent="0.25">
      <c r="C4289" s="19"/>
    </row>
    <row r="4290" spans="3:3" x14ac:dyDescent="0.25">
      <c r="C4290" s="19"/>
    </row>
    <row r="4291" spans="3:3" x14ac:dyDescent="0.25">
      <c r="C4291" s="19"/>
    </row>
    <row r="4292" spans="3:3" x14ac:dyDescent="0.25">
      <c r="C4292" s="19"/>
    </row>
    <row r="4293" spans="3:3" x14ac:dyDescent="0.25">
      <c r="C4293" s="19"/>
    </row>
    <row r="4294" spans="3:3" x14ac:dyDescent="0.25">
      <c r="C4294" s="19"/>
    </row>
    <row r="4295" spans="3:3" x14ac:dyDescent="0.25">
      <c r="C4295" s="19"/>
    </row>
    <row r="4296" spans="3:3" x14ac:dyDescent="0.25">
      <c r="C4296" s="19"/>
    </row>
    <row r="4297" spans="3:3" x14ac:dyDescent="0.25">
      <c r="C4297" s="19"/>
    </row>
    <row r="4298" spans="3:3" x14ac:dyDescent="0.25">
      <c r="C4298" s="19"/>
    </row>
    <row r="4299" spans="3:3" x14ac:dyDescent="0.25">
      <c r="C4299" s="19"/>
    </row>
    <row r="4300" spans="3:3" x14ac:dyDescent="0.25">
      <c r="C4300" s="19"/>
    </row>
    <row r="4301" spans="3:3" x14ac:dyDescent="0.25">
      <c r="C4301" s="19"/>
    </row>
    <row r="4302" spans="3:3" x14ac:dyDescent="0.25">
      <c r="C4302" s="19"/>
    </row>
    <row r="4303" spans="3:3" x14ac:dyDescent="0.25">
      <c r="C4303" s="19"/>
    </row>
    <row r="4304" spans="3:3" x14ac:dyDescent="0.25">
      <c r="C4304" s="19"/>
    </row>
    <row r="4305" spans="3:3" x14ac:dyDescent="0.25">
      <c r="C4305" s="19"/>
    </row>
    <row r="4306" spans="3:3" x14ac:dyDescent="0.25">
      <c r="C4306" s="19"/>
    </row>
    <row r="4307" spans="3:3" x14ac:dyDescent="0.25">
      <c r="C4307" s="19"/>
    </row>
    <row r="4308" spans="3:3" x14ac:dyDescent="0.25">
      <c r="C4308" s="19"/>
    </row>
    <row r="4309" spans="3:3" x14ac:dyDescent="0.25">
      <c r="C4309" s="19"/>
    </row>
    <row r="4310" spans="3:3" x14ac:dyDescent="0.25">
      <c r="C4310" s="19"/>
    </row>
    <row r="4311" spans="3:3" x14ac:dyDescent="0.25">
      <c r="C4311" s="19"/>
    </row>
    <row r="4312" spans="3:3" x14ac:dyDescent="0.25">
      <c r="C4312" s="19"/>
    </row>
    <row r="4313" spans="3:3" x14ac:dyDescent="0.25">
      <c r="C4313" s="19"/>
    </row>
    <row r="4314" spans="3:3" x14ac:dyDescent="0.25">
      <c r="C4314" s="19"/>
    </row>
    <row r="4315" spans="3:3" x14ac:dyDescent="0.25">
      <c r="C4315" s="19"/>
    </row>
    <row r="4316" spans="3:3" x14ac:dyDescent="0.25">
      <c r="C4316" s="19"/>
    </row>
    <row r="4317" spans="3:3" x14ac:dyDescent="0.25">
      <c r="C4317" s="19"/>
    </row>
    <row r="4318" spans="3:3" x14ac:dyDescent="0.25">
      <c r="C4318" s="19"/>
    </row>
    <row r="4319" spans="3:3" x14ac:dyDescent="0.25">
      <c r="C4319" s="19"/>
    </row>
    <row r="4320" spans="3:3" x14ac:dyDescent="0.25">
      <c r="C4320" s="19"/>
    </row>
    <row r="4321" spans="3:3" x14ac:dyDescent="0.25">
      <c r="C4321" s="19"/>
    </row>
    <row r="4322" spans="3:3" x14ac:dyDescent="0.25">
      <c r="C4322" s="19"/>
    </row>
    <row r="4323" spans="3:3" x14ac:dyDescent="0.25">
      <c r="C4323" s="19"/>
    </row>
    <row r="4324" spans="3:3" x14ac:dyDescent="0.25">
      <c r="C4324" s="19"/>
    </row>
    <row r="4325" spans="3:3" x14ac:dyDescent="0.25">
      <c r="C4325" s="19"/>
    </row>
    <row r="4326" spans="3:3" x14ac:dyDescent="0.25">
      <c r="C4326" s="19"/>
    </row>
    <row r="4327" spans="3:3" x14ac:dyDescent="0.25">
      <c r="C4327" s="19"/>
    </row>
    <row r="4328" spans="3:3" x14ac:dyDescent="0.25">
      <c r="C4328" s="19"/>
    </row>
    <row r="4329" spans="3:3" x14ac:dyDescent="0.25">
      <c r="C4329" s="19"/>
    </row>
    <row r="4330" spans="3:3" x14ac:dyDescent="0.25">
      <c r="C4330" s="19"/>
    </row>
    <row r="4331" spans="3:3" x14ac:dyDescent="0.25">
      <c r="C4331" s="19"/>
    </row>
    <row r="4332" spans="3:3" x14ac:dyDescent="0.25">
      <c r="C4332" s="19"/>
    </row>
    <row r="4333" spans="3:3" x14ac:dyDescent="0.25">
      <c r="C4333" s="19"/>
    </row>
    <row r="4334" spans="3:3" x14ac:dyDescent="0.25">
      <c r="C4334" s="19"/>
    </row>
    <row r="4335" spans="3:3" x14ac:dyDescent="0.25">
      <c r="C4335" s="19"/>
    </row>
    <row r="4336" spans="3:3" x14ac:dyDescent="0.25">
      <c r="C4336" s="19"/>
    </row>
    <row r="4337" spans="3:3" x14ac:dyDescent="0.25">
      <c r="C4337" s="19"/>
    </row>
    <row r="4338" spans="3:3" x14ac:dyDescent="0.25">
      <c r="C4338" s="19"/>
    </row>
    <row r="4339" spans="3:3" x14ac:dyDescent="0.25">
      <c r="C4339" s="19"/>
    </row>
    <row r="4340" spans="3:3" x14ac:dyDescent="0.25">
      <c r="C4340" s="19"/>
    </row>
    <row r="4341" spans="3:3" x14ac:dyDescent="0.25">
      <c r="C4341" s="19"/>
    </row>
    <row r="4342" spans="3:3" x14ac:dyDescent="0.25">
      <c r="C4342" s="19"/>
    </row>
    <row r="4343" spans="3:3" x14ac:dyDescent="0.25">
      <c r="C4343" s="19"/>
    </row>
    <row r="4344" spans="3:3" x14ac:dyDescent="0.25">
      <c r="C4344" s="19"/>
    </row>
    <row r="4345" spans="3:3" x14ac:dyDescent="0.25">
      <c r="C4345" s="19"/>
    </row>
    <row r="4346" spans="3:3" x14ac:dyDescent="0.25">
      <c r="C4346" s="19"/>
    </row>
    <row r="4347" spans="3:3" x14ac:dyDescent="0.25">
      <c r="C4347" s="19"/>
    </row>
    <row r="4348" spans="3:3" x14ac:dyDescent="0.25">
      <c r="C4348" s="19"/>
    </row>
    <row r="4349" spans="3:3" x14ac:dyDescent="0.25">
      <c r="C4349" s="19"/>
    </row>
    <row r="4350" spans="3:3" x14ac:dyDescent="0.25">
      <c r="C4350" s="19"/>
    </row>
    <row r="4351" spans="3:3" x14ac:dyDescent="0.25">
      <c r="C4351" s="19"/>
    </row>
    <row r="4352" spans="3:3" x14ac:dyDescent="0.25">
      <c r="C4352" s="19"/>
    </row>
    <row r="4353" spans="3:3" x14ac:dyDescent="0.25">
      <c r="C4353" s="19"/>
    </row>
    <row r="4354" spans="3:3" x14ac:dyDescent="0.25">
      <c r="C4354" s="19"/>
    </row>
    <row r="4355" spans="3:3" x14ac:dyDescent="0.25">
      <c r="C4355" s="19"/>
    </row>
    <row r="4356" spans="3:3" x14ac:dyDescent="0.25">
      <c r="C4356" s="19"/>
    </row>
    <row r="4357" spans="3:3" x14ac:dyDescent="0.25">
      <c r="C4357" s="19"/>
    </row>
    <row r="4358" spans="3:3" x14ac:dyDescent="0.25">
      <c r="C4358" s="19"/>
    </row>
    <row r="4359" spans="3:3" x14ac:dyDescent="0.25">
      <c r="C4359" s="19"/>
    </row>
    <row r="4360" spans="3:3" x14ac:dyDescent="0.25">
      <c r="C4360" s="19"/>
    </row>
    <row r="4361" spans="3:3" x14ac:dyDescent="0.25">
      <c r="C4361" s="19"/>
    </row>
    <row r="4362" spans="3:3" x14ac:dyDescent="0.25">
      <c r="C4362" s="19"/>
    </row>
    <row r="4363" spans="3:3" x14ac:dyDescent="0.25">
      <c r="C4363" s="19"/>
    </row>
    <row r="4364" spans="3:3" x14ac:dyDescent="0.25">
      <c r="C4364" s="19"/>
    </row>
    <row r="4365" spans="3:3" x14ac:dyDescent="0.25">
      <c r="C4365" s="19"/>
    </row>
    <row r="4366" spans="3:3" x14ac:dyDescent="0.25">
      <c r="C4366" s="19"/>
    </row>
    <row r="4367" spans="3:3" x14ac:dyDescent="0.25">
      <c r="C4367" s="19"/>
    </row>
    <row r="4368" spans="3:3" x14ac:dyDescent="0.25">
      <c r="C4368" s="19"/>
    </row>
    <row r="4369" spans="3:3" x14ac:dyDescent="0.25">
      <c r="C4369" s="19"/>
    </row>
    <row r="4370" spans="3:3" x14ac:dyDescent="0.25">
      <c r="C4370" s="19"/>
    </row>
    <row r="4371" spans="3:3" x14ac:dyDescent="0.25">
      <c r="C4371" s="19"/>
    </row>
    <row r="4372" spans="3:3" x14ac:dyDescent="0.25">
      <c r="C4372" s="19"/>
    </row>
    <row r="4373" spans="3:3" x14ac:dyDescent="0.25">
      <c r="C4373" s="19"/>
    </row>
    <row r="4374" spans="3:3" x14ac:dyDescent="0.25">
      <c r="C4374" s="19"/>
    </row>
    <row r="4375" spans="3:3" x14ac:dyDescent="0.25">
      <c r="C4375" s="19"/>
    </row>
    <row r="4376" spans="3:3" x14ac:dyDescent="0.25">
      <c r="C4376" s="19"/>
    </row>
    <row r="4377" spans="3:3" x14ac:dyDescent="0.25">
      <c r="C4377" s="19"/>
    </row>
    <row r="4378" spans="3:3" x14ac:dyDescent="0.25">
      <c r="C4378" s="19"/>
    </row>
    <row r="4379" spans="3:3" x14ac:dyDescent="0.25">
      <c r="C4379" s="19"/>
    </row>
    <row r="4380" spans="3:3" x14ac:dyDescent="0.25">
      <c r="C4380" s="19"/>
    </row>
    <row r="4381" spans="3:3" x14ac:dyDescent="0.25">
      <c r="C4381" s="19"/>
    </row>
    <row r="4382" spans="3:3" x14ac:dyDescent="0.25">
      <c r="C4382" s="19"/>
    </row>
    <row r="4383" spans="3:3" x14ac:dyDescent="0.25">
      <c r="C4383" s="19"/>
    </row>
    <row r="4384" spans="3:3" x14ac:dyDescent="0.25">
      <c r="C4384" s="19"/>
    </row>
    <row r="4385" spans="3:3" x14ac:dyDescent="0.25">
      <c r="C4385" s="19"/>
    </row>
    <row r="4386" spans="3:3" x14ac:dyDescent="0.25">
      <c r="C4386" s="19"/>
    </row>
    <row r="4387" spans="3:3" x14ac:dyDescent="0.25">
      <c r="C4387" s="19"/>
    </row>
    <row r="4388" spans="3:3" x14ac:dyDescent="0.25">
      <c r="C4388" s="19"/>
    </row>
    <row r="4389" spans="3:3" x14ac:dyDescent="0.25">
      <c r="C4389" s="19"/>
    </row>
    <row r="4390" spans="3:3" x14ac:dyDescent="0.25">
      <c r="C4390" s="19"/>
    </row>
    <row r="4391" spans="3:3" x14ac:dyDescent="0.25">
      <c r="C4391" s="19"/>
    </row>
    <row r="4392" spans="3:3" x14ac:dyDescent="0.25">
      <c r="C4392" s="19"/>
    </row>
    <row r="4393" spans="3:3" x14ac:dyDescent="0.25">
      <c r="C4393" s="19"/>
    </row>
    <row r="4394" spans="3:3" x14ac:dyDescent="0.25">
      <c r="C4394" s="19"/>
    </row>
    <row r="4395" spans="3:3" x14ac:dyDescent="0.25">
      <c r="C4395" s="19"/>
    </row>
    <row r="4396" spans="3:3" x14ac:dyDescent="0.25">
      <c r="C4396" s="19"/>
    </row>
    <row r="4397" spans="3:3" x14ac:dyDescent="0.25">
      <c r="C4397" s="19"/>
    </row>
    <row r="4398" spans="3:3" x14ac:dyDescent="0.25">
      <c r="C4398" s="19"/>
    </row>
    <row r="4399" spans="3:3" x14ac:dyDescent="0.25">
      <c r="C4399" s="19"/>
    </row>
    <row r="4400" spans="3:3" x14ac:dyDescent="0.25">
      <c r="C4400" s="19"/>
    </row>
    <row r="4401" spans="3:3" x14ac:dyDescent="0.25">
      <c r="C4401" s="19"/>
    </row>
    <row r="4402" spans="3:3" x14ac:dyDescent="0.25">
      <c r="C4402" s="19"/>
    </row>
    <row r="4403" spans="3:3" x14ac:dyDescent="0.25">
      <c r="C4403" s="19"/>
    </row>
    <row r="4404" spans="3:3" x14ac:dyDescent="0.25">
      <c r="C4404" s="19"/>
    </row>
    <row r="4405" spans="3:3" x14ac:dyDescent="0.25">
      <c r="C4405" s="19"/>
    </row>
    <row r="4406" spans="3:3" x14ac:dyDescent="0.25">
      <c r="C4406" s="19"/>
    </row>
    <row r="4407" spans="3:3" x14ac:dyDescent="0.25">
      <c r="C4407" s="19"/>
    </row>
    <row r="4408" spans="3:3" x14ac:dyDescent="0.25">
      <c r="C4408" s="19"/>
    </row>
    <row r="4409" spans="3:3" x14ac:dyDescent="0.25">
      <c r="C4409" s="19"/>
    </row>
    <row r="4410" spans="3:3" x14ac:dyDescent="0.25">
      <c r="C4410" s="19"/>
    </row>
    <row r="4411" spans="3:3" x14ac:dyDescent="0.25">
      <c r="C4411" s="19"/>
    </row>
    <row r="4412" spans="3:3" x14ac:dyDescent="0.25">
      <c r="C4412" s="19"/>
    </row>
    <row r="4413" spans="3:3" x14ac:dyDescent="0.25">
      <c r="C4413" s="19"/>
    </row>
    <row r="4414" spans="3:3" x14ac:dyDescent="0.25">
      <c r="C4414" s="19"/>
    </row>
    <row r="4415" spans="3:3" x14ac:dyDescent="0.25">
      <c r="C4415" s="19"/>
    </row>
    <row r="4416" spans="3:3" x14ac:dyDescent="0.25">
      <c r="C4416" s="19"/>
    </row>
    <row r="4417" spans="3:3" x14ac:dyDescent="0.25">
      <c r="C4417" s="19"/>
    </row>
    <row r="4418" spans="3:3" x14ac:dyDescent="0.25">
      <c r="C4418" s="19"/>
    </row>
    <row r="4419" spans="3:3" x14ac:dyDescent="0.25">
      <c r="C4419" s="19"/>
    </row>
    <row r="4420" spans="3:3" x14ac:dyDescent="0.25">
      <c r="C4420" s="19"/>
    </row>
    <row r="4421" spans="3:3" x14ac:dyDescent="0.25">
      <c r="C4421" s="19"/>
    </row>
    <row r="4422" spans="3:3" x14ac:dyDescent="0.25">
      <c r="C4422" s="19"/>
    </row>
    <row r="4423" spans="3:3" x14ac:dyDescent="0.25">
      <c r="C4423" s="19"/>
    </row>
    <row r="4424" spans="3:3" x14ac:dyDescent="0.25">
      <c r="C4424" s="19"/>
    </row>
    <row r="4425" spans="3:3" x14ac:dyDescent="0.25">
      <c r="C4425" s="19"/>
    </row>
    <row r="4426" spans="3:3" x14ac:dyDescent="0.25">
      <c r="C4426" s="19"/>
    </row>
    <row r="4427" spans="3:3" x14ac:dyDescent="0.25">
      <c r="C4427" s="19"/>
    </row>
    <row r="4428" spans="3:3" x14ac:dyDescent="0.25">
      <c r="C4428" s="19"/>
    </row>
    <row r="4429" spans="3:3" x14ac:dyDescent="0.25">
      <c r="C4429" s="19"/>
    </row>
    <row r="4430" spans="3:3" x14ac:dyDescent="0.25">
      <c r="C4430" s="19"/>
    </row>
    <row r="4431" spans="3:3" x14ac:dyDescent="0.25">
      <c r="C4431" s="19"/>
    </row>
    <row r="4432" spans="3:3" x14ac:dyDescent="0.25">
      <c r="C4432" s="19"/>
    </row>
    <row r="4433" spans="3:3" x14ac:dyDescent="0.25">
      <c r="C4433" s="19"/>
    </row>
    <row r="4434" spans="3:3" x14ac:dyDescent="0.25">
      <c r="C4434" s="19"/>
    </row>
    <row r="4435" spans="3:3" x14ac:dyDescent="0.25">
      <c r="C4435" s="19"/>
    </row>
    <row r="4436" spans="3:3" x14ac:dyDescent="0.25">
      <c r="C4436" s="19"/>
    </row>
    <row r="4437" spans="3:3" x14ac:dyDescent="0.25">
      <c r="C4437" s="19"/>
    </row>
    <row r="4438" spans="3:3" x14ac:dyDescent="0.25">
      <c r="C4438" s="19"/>
    </row>
    <row r="4439" spans="3:3" x14ac:dyDescent="0.25">
      <c r="C4439" s="19"/>
    </row>
    <row r="4440" spans="3:3" x14ac:dyDescent="0.25">
      <c r="C4440" s="19"/>
    </row>
    <row r="4441" spans="3:3" x14ac:dyDescent="0.25">
      <c r="C4441" s="19"/>
    </row>
    <row r="4442" spans="3:3" x14ac:dyDescent="0.25">
      <c r="C4442" s="19"/>
    </row>
    <row r="4443" spans="3:3" x14ac:dyDescent="0.25">
      <c r="C4443" s="19"/>
    </row>
    <row r="4444" spans="3:3" x14ac:dyDescent="0.25">
      <c r="C4444" s="19"/>
    </row>
    <row r="4445" spans="3:3" x14ac:dyDescent="0.25">
      <c r="C4445" s="19"/>
    </row>
    <row r="4446" spans="3:3" x14ac:dyDescent="0.25">
      <c r="C4446" s="19"/>
    </row>
    <row r="4447" spans="3:3" x14ac:dyDescent="0.25">
      <c r="C4447" s="19"/>
    </row>
    <row r="4448" spans="3:3" x14ac:dyDescent="0.25">
      <c r="C4448" s="19"/>
    </row>
    <row r="4449" spans="3:3" x14ac:dyDescent="0.25">
      <c r="C4449" s="19"/>
    </row>
    <row r="4450" spans="3:3" x14ac:dyDescent="0.25">
      <c r="C4450" s="19"/>
    </row>
    <row r="4451" spans="3:3" x14ac:dyDescent="0.25">
      <c r="C4451" s="19"/>
    </row>
    <row r="4452" spans="3:3" x14ac:dyDescent="0.25">
      <c r="C4452" s="19"/>
    </row>
    <row r="4453" spans="3:3" x14ac:dyDescent="0.25">
      <c r="C4453" s="19"/>
    </row>
    <row r="4454" spans="3:3" x14ac:dyDescent="0.25">
      <c r="C4454" s="19"/>
    </row>
    <row r="4455" spans="3:3" x14ac:dyDescent="0.25">
      <c r="C4455" s="19"/>
    </row>
    <row r="4456" spans="3:3" x14ac:dyDescent="0.25">
      <c r="C4456" s="19"/>
    </row>
    <row r="4457" spans="3:3" x14ac:dyDescent="0.25">
      <c r="C4457" s="19"/>
    </row>
    <row r="4458" spans="3:3" x14ac:dyDescent="0.25">
      <c r="C4458" s="19"/>
    </row>
    <row r="4459" spans="3:3" x14ac:dyDescent="0.25">
      <c r="C4459" s="19"/>
    </row>
    <row r="4460" spans="3:3" x14ac:dyDescent="0.25">
      <c r="C4460" s="19"/>
    </row>
    <row r="4461" spans="3:3" x14ac:dyDescent="0.25">
      <c r="C4461" s="19"/>
    </row>
    <row r="4462" spans="3:3" x14ac:dyDescent="0.25">
      <c r="C4462" s="19"/>
    </row>
    <row r="4463" spans="3:3" x14ac:dyDescent="0.25">
      <c r="C4463" s="19"/>
    </row>
    <row r="4464" spans="3:3" x14ac:dyDescent="0.25">
      <c r="C4464" s="19"/>
    </row>
    <row r="4465" spans="3:3" x14ac:dyDescent="0.25">
      <c r="C4465" s="19"/>
    </row>
    <row r="4466" spans="3:3" x14ac:dyDescent="0.25">
      <c r="C4466" s="19"/>
    </row>
    <row r="4467" spans="3:3" x14ac:dyDescent="0.25">
      <c r="C4467" s="19"/>
    </row>
    <row r="4468" spans="3:3" x14ac:dyDescent="0.25">
      <c r="C4468" s="19"/>
    </row>
    <row r="4469" spans="3:3" x14ac:dyDescent="0.25">
      <c r="C4469" s="19"/>
    </row>
    <row r="4470" spans="3:3" x14ac:dyDescent="0.25">
      <c r="C4470" s="19"/>
    </row>
    <row r="4471" spans="3:3" x14ac:dyDescent="0.25">
      <c r="C4471" s="19"/>
    </row>
    <row r="4472" spans="3:3" x14ac:dyDescent="0.25">
      <c r="C4472" s="19"/>
    </row>
    <row r="4473" spans="3:3" x14ac:dyDescent="0.25">
      <c r="C4473" s="19"/>
    </row>
    <row r="4474" spans="3:3" x14ac:dyDescent="0.25">
      <c r="C4474" s="19"/>
    </row>
    <row r="4475" spans="3:3" x14ac:dyDescent="0.25">
      <c r="C4475" s="19"/>
    </row>
    <row r="4476" spans="3:3" x14ac:dyDescent="0.25">
      <c r="C4476" s="19"/>
    </row>
    <row r="4477" spans="3:3" x14ac:dyDescent="0.25">
      <c r="C4477" s="19"/>
    </row>
    <row r="4478" spans="3:3" x14ac:dyDescent="0.25">
      <c r="C4478" s="19"/>
    </row>
    <row r="4479" spans="3:3" x14ac:dyDescent="0.25">
      <c r="C4479" s="19"/>
    </row>
    <row r="4480" spans="3:3" x14ac:dyDescent="0.25">
      <c r="C4480" s="19"/>
    </row>
    <row r="4481" spans="3:3" x14ac:dyDescent="0.25">
      <c r="C4481" s="19"/>
    </row>
    <row r="4482" spans="3:3" x14ac:dyDescent="0.25">
      <c r="C4482" s="19"/>
    </row>
    <row r="4483" spans="3:3" x14ac:dyDescent="0.25">
      <c r="C4483" s="19"/>
    </row>
    <row r="4484" spans="3:3" x14ac:dyDescent="0.25">
      <c r="C4484" s="19"/>
    </row>
    <row r="4485" spans="3:3" x14ac:dyDescent="0.25">
      <c r="C4485" s="19"/>
    </row>
    <row r="4486" spans="3:3" x14ac:dyDescent="0.25">
      <c r="C4486" s="19"/>
    </row>
    <row r="4487" spans="3:3" x14ac:dyDescent="0.25">
      <c r="C4487" s="19"/>
    </row>
    <row r="4488" spans="3:3" x14ac:dyDescent="0.25">
      <c r="C4488" s="19"/>
    </row>
    <row r="4489" spans="3:3" x14ac:dyDescent="0.25">
      <c r="C4489" s="19"/>
    </row>
    <row r="4490" spans="3:3" x14ac:dyDescent="0.25">
      <c r="C4490" s="19"/>
    </row>
    <row r="4491" spans="3:3" x14ac:dyDescent="0.25">
      <c r="C4491" s="19"/>
    </row>
    <row r="4492" spans="3:3" x14ac:dyDescent="0.25">
      <c r="C4492" s="19"/>
    </row>
    <row r="4493" spans="3:3" x14ac:dyDescent="0.25">
      <c r="C4493" s="19"/>
    </row>
    <row r="4494" spans="3:3" x14ac:dyDescent="0.25">
      <c r="C4494" s="19"/>
    </row>
    <row r="4495" spans="3:3" x14ac:dyDescent="0.25">
      <c r="C4495" s="19"/>
    </row>
    <row r="4496" spans="3:3" x14ac:dyDescent="0.25">
      <c r="C4496" s="19"/>
    </row>
    <row r="4497" spans="3:3" x14ac:dyDescent="0.25">
      <c r="C4497" s="19"/>
    </row>
    <row r="4498" spans="3:3" x14ac:dyDescent="0.25">
      <c r="C4498" s="19"/>
    </row>
    <row r="4499" spans="3:3" x14ac:dyDescent="0.25">
      <c r="C4499" s="19"/>
    </row>
    <row r="4500" spans="3:3" x14ac:dyDescent="0.25">
      <c r="C4500" s="19"/>
    </row>
    <row r="4501" spans="3:3" x14ac:dyDescent="0.25">
      <c r="C4501" s="19"/>
    </row>
    <row r="4502" spans="3:3" x14ac:dyDescent="0.25">
      <c r="C4502" s="19"/>
    </row>
    <row r="4503" spans="3:3" x14ac:dyDescent="0.25">
      <c r="C4503" s="19"/>
    </row>
    <row r="4504" spans="3:3" x14ac:dyDescent="0.25">
      <c r="C4504" s="19"/>
    </row>
    <row r="4505" spans="3:3" x14ac:dyDescent="0.25">
      <c r="C4505" s="19"/>
    </row>
    <row r="4506" spans="3:3" x14ac:dyDescent="0.25">
      <c r="C4506" s="19"/>
    </row>
    <row r="4507" spans="3:3" x14ac:dyDescent="0.25">
      <c r="C4507" s="19"/>
    </row>
    <row r="4508" spans="3:3" x14ac:dyDescent="0.25">
      <c r="C4508" s="19"/>
    </row>
    <row r="4509" spans="3:3" x14ac:dyDescent="0.25">
      <c r="C4509" s="19"/>
    </row>
    <row r="4510" spans="3:3" x14ac:dyDescent="0.25">
      <c r="C4510" s="19"/>
    </row>
    <row r="4511" spans="3:3" x14ac:dyDescent="0.25">
      <c r="C4511" s="19"/>
    </row>
    <row r="4512" spans="3:3" x14ac:dyDescent="0.25">
      <c r="C4512" s="19"/>
    </row>
    <row r="4513" spans="3:3" x14ac:dyDescent="0.25">
      <c r="C4513" s="19"/>
    </row>
    <row r="4514" spans="3:3" x14ac:dyDescent="0.25">
      <c r="C4514" s="19"/>
    </row>
    <row r="4515" spans="3:3" x14ac:dyDescent="0.25">
      <c r="C4515" s="19"/>
    </row>
    <row r="4516" spans="3:3" x14ac:dyDescent="0.25">
      <c r="C4516" s="19"/>
    </row>
    <row r="4517" spans="3:3" x14ac:dyDescent="0.25">
      <c r="C4517" s="19"/>
    </row>
    <row r="4518" spans="3:3" x14ac:dyDescent="0.25">
      <c r="C4518" s="19"/>
    </row>
    <row r="4519" spans="3:3" x14ac:dyDescent="0.25">
      <c r="C4519" s="19"/>
    </row>
    <row r="4520" spans="3:3" x14ac:dyDescent="0.25">
      <c r="C4520" s="19"/>
    </row>
    <row r="4521" spans="3:3" x14ac:dyDescent="0.25">
      <c r="C4521" s="19"/>
    </row>
    <row r="4522" spans="3:3" x14ac:dyDescent="0.25">
      <c r="C4522" s="19"/>
    </row>
    <row r="4523" spans="3:3" x14ac:dyDescent="0.25">
      <c r="C4523" s="19"/>
    </row>
    <row r="4524" spans="3:3" x14ac:dyDescent="0.25">
      <c r="C4524" s="19"/>
    </row>
    <row r="4525" spans="3:3" x14ac:dyDescent="0.25">
      <c r="C4525" s="19"/>
    </row>
    <row r="4526" spans="3:3" x14ac:dyDescent="0.25">
      <c r="C4526" s="19"/>
    </row>
    <row r="4527" spans="3:3" x14ac:dyDescent="0.25">
      <c r="C4527" s="19"/>
    </row>
    <row r="4528" spans="3:3" x14ac:dyDescent="0.25">
      <c r="C4528" s="19"/>
    </row>
    <row r="4529" spans="3:3" x14ac:dyDescent="0.25">
      <c r="C4529" s="19"/>
    </row>
    <row r="4530" spans="3:3" x14ac:dyDescent="0.25">
      <c r="C4530" s="19"/>
    </row>
    <row r="4531" spans="3:3" x14ac:dyDescent="0.25">
      <c r="C4531" s="19"/>
    </row>
    <row r="4532" spans="3:3" x14ac:dyDescent="0.25">
      <c r="C4532" s="19"/>
    </row>
    <row r="4533" spans="3:3" x14ac:dyDescent="0.25">
      <c r="C4533" s="19"/>
    </row>
    <row r="4534" spans="3:3" x14ac:dyDescent="0.25">
      <c r="C4534" s="19"/>
    </row>
    <row r="4535" spans="3:3" x14ac:dyDescent="0.25">
      <c r="C4535" s="19"/>
    </row>
    <row r="4536" spans="3:3" x14ac:dyDescent="0.25">
      <c r="C4536" s="19"/>
    </row>
    <row r="4537" spans="3:3" x14ac:dyDescent="0.25">
      <c r="C4537" s="19"/>
    </row>
    <row r="4538" spans="3:3" x14ac:dyDescent="0.25">
      <c r="C4538" s="19"/>
    </row>
    <row r="4539" spans="3:3" x14ac:dyDescent="0.25">
      <c r="C4539" s="19"/>
    </row>
    <row r="4540" spans="3:3" x14ac:dyDescent="0.25">
      <c r="C4540" s="19"/>
    </row>
    <row r="4541" spans="3:3" x14ac:dyDescent="0.25">
      <c r="C4541" s="19"/>
    </row>
    <row r="4542" spans="3:3" x14ac:dyDescent="0.25">
      <c r="C4542" s="19"/>
    </row>
    <row r="4543" spans="3:3" x14ac:dyDescent="0.25">
      <c r="C4543" s="19"/>
    </row>
    <row r="4544" spans="3:3" x14ac:dyDescent="0.25">
      <c r="C4544" s="19"/>
    </row>
    <row r="4545" spans="3:3" x14ac:dyDescent="0.25">
      <c r="C4545" s="19"/>
    </row>
    <row r="4546" spans="3:3" x14ac:dyDescent="0.25">
      <c r="C4546" s="19"/>
    </row>
    <row r="4547" spans="3:3" x14ac:dyDescent="0.25">
      <c r="C4547" s="19"/>
    </row>
    <row r="4548" spans="3:3" x14ac:dyDescent="0.25">
      <c r="C4548" s="19"/>
    </row>
    <row r="4549" spans="3:3" x14ac:dyDescent="0.25">
      <c r="C4549" s="19"/>
    </row>
    <row r="4550" spans="3:3" x14ac:dyDescent="0.25">
      <c r="C4550" s="19"/>
    </row>
    <row r="4551" spans="3:3" x14ac:dyDescent="0.25">
      <c r="C4551" s="19"/>
    </row>
    <row r="4552" spans="3:3" x14ac:dyDescent="0.25">
      <c r="C4552" s="19"/>
    </row>
    <row r="4553" spans="3:3" x14ac:dyDescent="0.25">
      <c r="C4553" s="19"/>
    </row>
    <row r="4554" spans="3:3" x14ac:dyDescent="0.25">
      <c r="C4554" s="19"/>
    </row>
    <row r="4555" spans="3:3" x14ac:dyDescent="0.25">
      <c r="C4555" s="19"/>
    </row>
    <row r="4556" spans="3:3" x14ac:dyDescent="0.25">
      <c r="C4556" s="19"/>
    </row>
    <row r="4557" spans="3:3" x14ac:dyDescent="0.25">
      <c r="C4557" s="19"/>
    </row>
    <row r="4558" spans="3:3" x14ac:dyDescent="0.25">
      <c r="C4558" s="19"/>
    </row>
    <row r="4559" spans="3:3" x14ac:dyDescent="0.25">
      <c r="C4559" s="19"/>
    </row>
    <row r="4560" spans="3:3" x14ac:dyDescent="0.25">
      <c r="C4560" s="19"/>
    </row>
    <row r="4561" spans="3:3" x14ac:dyDescent="0.25">
      <c r="C4561" s="19"/>
    </row>
    <row r="4562" spans="3:3" x14ac:dyDescent="0.25">
      <c r="C4562" s="19"/>
    </row>
    <row r="4563" spans="3:3" x14ac:dyDescent="0.25">
      <c r="C4563" s="19"/>
    </row>
    <row r="4564" spans="3:3" x14ac:dyDescent="0.25">
      <c r="C4564" s="19"/>
    </row>
    <row r="4565" spans="3:3" x14ac:dyDescent="0.25">
      <c r="C4565" s="19"/>
    </row>
    <row r="4566" spans="3:3" x14ac:dyDescent="0.25">
      <c r="C4566" s="19"/>
    </row>
    <row r="4567" spans="3:3" x14ac:dyDescent="0.25">
      <c r="C4567" s="19"/>
    </row>
    <row r="4568" spans="3:3" x14ac:dyDescent="0.25">
      <c r="C4568" s="19"/>
    </row>
    <row r="4569" spans="3:3" x14ac:dyDescent="0.25">
      <c r="C4569" s="19"/>
    </row>
    <row r="4570" spans="3:3" x14ac:dyDescent="0.25">
      <c r="C4570" s="19"/>
    </row>
    <row r="4571" spans="3:3" x14ac:dyDescent="0.25">
      <c r="C4571" s="19"/>
    </row>
    <row r="4572" spans="3:3" x14ac:dyDescent="0.25">
      <c r="C4572" s="19"/>
    </row>
    <row r="4573" spans="3:3" x14ac:dyDescent="0.25">
      <c r="C4573" s="19"/>
    </row>
    <row r="4574" spans="3:3" x14ac:dyDescent="0.25">
      <c r="C4574" s="19"/>
    </row>
    <row r="4575" spans="3:3" x14ac:dyDescent="0.25">
      <c r="C4575" s="19"/>
    </row>
    <row r="4576" spans="3:3" x14ac:dyDescent="0.25">
      <c r="C4576" s="19"/>
    </row>
    <row r="4577" spans="3:3" x14ac:dyDescent="0.25">
      <c r="C4577" s="19"/>
    </row>
    <row r="4578" spans="3:3" x14ac:dyDescent="0.25">
      <c r="C4578" s="19"/>
    </row>
    <row r="4579" spans="3:3" x14ac:dyDescent="0.25">
      <c r="C4579" s="19"/>
    </row>
    <row r="4580" spans="3:3" x14ac:dyDescent="0.25">
      <c r="C4580" s="19"/>
    </row>
    <row r="4581" spans="3:3" x14ac:dyDescent="0.25">
      <c r="C4581" s="19"/>
    </row>
    <row r="4582" spans="3:3" x14ac:dyDescent="0.25">
      <c r="C4582" s="19"/>
    </row>
    <row r="4583" spans="3:3" x14ac:dyDescent="0.25">
      <c r="C4583" s="19"/>
    </row>
    <row r="4584" spans="3:3" x14ac:dyDescent="0.25">
      <c r="C4584" s="19"/>
    </row>
    <row r="4585" spans="3:3" x14ac:dyDescent="0.25">
      <c r="C4585" s="19"/>
    </row>
    <row r="4586" spans="3:3" x14ac:dyDescent="0.25">
      <c r="C4586" s="19"/>
    </row>
    <row r="4587" spans="3:3" x14ac:dyDescent="0.25">
      <c r="C4587" s="19"/>
    </row>
    <row r="4588" spans="3:3" x14ac:dyDescent="0.25">
      <c r="C4588" s="19"/>
    </row>
    <row r="4589" spans="3:3" x14ac:dyDescent="0.25">
      <c r="C4589" s="19"/>
    </row>
    <row r="4590" spans="3:3" x14ac:dyDescent="0.25">
      <c r="C4590" s="19"/>
    </row>
    <row r="4591" spans="3:3" x14ac:dyDescent="0.25">
      <c r="C4591" s="19"/>
    </row>
    <row r="4592" spans="3:3" x14ac:dyDescent="0.25">
      <c r="C4592" s="19"/>
    </row>
    <row r="4593" spans="3:3" x14ac:dyDescent="0.25">
      <c r="C4593" s="19"/>
    </row>
    <row r="4594" spans="3:3" x14ac:dyDescent="0.25">
      <c r="C4594" s="19"/>
    </row>
    <row r="4595" spans="3:3" x14ac:dyDescent="0.25">
      <c r="C4595" s="19"/>
    </row>
    <row r="4596" spans="3:3" x14ac:dyDescent="0.25">
      <c r="C4596" s="19"/>
    </row>
    <row r="4597" spans="3:3" x14ac:dyDescent="0.25">
      <c r="C4597" s="19"/>
    </row>
    <row r="4598" spans="3:3" x14ac:dyDescent="0.25">
      <c r="C4598" s="19"/>
    </row>
    <row r="4599" spans="3:3" x14ac:dyDescent="0.25">
      <c r="C4599" s="19"/>
    </row>
    <row r="4600" spans="3:3" x14ac:dyDescent="0.25">
      <c r="C4600" s="19"/>
    </row>
    <row r="4601" spans="3:3" x14ac:dyDescent="0.25">
      <c r="C4601" s="19"/>
    </row>
    <row r="4602" spans="3:3" x14ac:dyDescent="0.25">
      <c r="C4602" s="19"/>
    </row>
    <row r="4603" spans="3:3" x14ac:dyDescent="0.25">
      <c r="C4603" s="19"/>
    </row>
    <row r="4604" spans="3:3" x14ac:dyDescent="0.25">
      <c r="C4604" s="19"/>
    </row>
    <row r="4605" spans="3:3" x14ac:dyDescent="0.25">
      <c r="C4605" s="19"/>
    </row>
    <row r="4606" spans="3:3" x14ac:dyDescent="0.25">
      <c r="C4606" s="19"/>
    </row>
    <row r="4607" spans="3:3" x14ac:dyDescent="0.25">
      <c r="C4607" s="19"/>
    </row>
    <row r="4608" spans="3:3" x14ac:dyDescent="0.25">
      <c r="C4608" s="19"/>
    </row>
    <row r="4609" spans="3:3" x14ac:dyDescent="0.25">
      <c r="C4609" s="19"/>
    </row>
    <row r="4610" spans="3:3" x14ac:dyDescent="0.25">
      <c r="C4610" s="19"/>
    </row>
    <row r="4611" spans="3:3" x14ac:dyDescent="0.25">
      <c r="C4611" s="19"/>
    </row>
    <row r="4612" spans="3:3" x14ac:dyDescent="0.25">
      <c r="C4612" s="19"/>
    </row>
    <row r="4613" spans="3:3" x14ac:dyDescent="0.25">
      <c r="C4613" s="19"/>
    </row>
    <row r="4614" spans="3:3" x14ac:dyDescent="0.25">
      <c r="C4614" s="19"/>
    </row>
    <row r="4615" spans="3:3" x14ac:dyDescent="0.25">
      <c r="C4615" s="19"/>
    </row>
    <row r="4616" spans="3:3" x14ac:dyDescent="0.25">
      <c r="C4616" s="19"/>
    </row>
    <row r="4617" spans="3:3" x14ac:dyDescent="0.25">
      <c r="C4617" s="19"/>
    </row>
    <row r="4618" spans="3:3" x14ac:dyDescent="0.25">
      <c r="C4618" s="19"/>
    </row>
    <row r="4619" spans="3:3" x14ac:dyDescent="0.25">
      <c r="C4619" s="19"/>
    </row>
    <row r="4620" spans="3:3" x14ac:dyDescent="0.25">
      <c r="C4620" s="19"/>
    </row>
    <row r="4621" spans="3:3" x14ac:dyDescent="0.25">
      <c r="C4621" s="19"/>
    </row>
    <row r="4622" spans="3:3" x14ac:dyDescent="0.25">
      <c r="C4622" s="19"/>
    </row>
    <row r="4623" spans="3:3" x14ac:dyDescent="0.25">
      <c r="C4623" s="19"/>
    </row>
    <row r="4624" spans="3:3" x14ac:dyDescent="0.25">
      <c r="C4624" s="19"/>
    </row>
    <row r="4625" spans="3:3" x14ac:dyDescent="0.25">
      <c r="C4625" s="19"/>
    </row>
    <row r="4626" spans="3:3" x14ac:dyDescent="0.25">
      <c r="C4626" s="19"/>
    </row>
    <row r="4627" spans="3:3" x14ac:dyDescent="0.25">
      <c r="C4627" s="19"/>
    </row>
    <row r="4628" spans="3:3" x14ac:dyDescent="0.25">
      <c r="C4628" s="19"/>
    </row>
    <row r="4629" spans="3:3" x14ac:dyDescent="0.25">
      <c r="C4629" s="19"/>
    </row>
    <row r="4630" spans="3:3" x14ac:dyDescent="0.25">
      <c r="C4630" s="19"/>
    </row>
    <row r="4631" spans="3:3" x14ac:dyDescent="0.25">
      <c r="C4631" s="19"/>
    </row>
    <row r="4632" spans="3:3" x14ac:dyDescent="0.25">
      <c r="C4632" s="19"/>
    </row>
    <row r="4633" spans="3:3" x14ac:dyDescent="0.25">
      <c r="C4633" s="19"/>
    </row>
    <row r="4634" spans="3:3" x14ac:dyDescent="0.25">
      <c r="C4634" s="19"/>
    </row>
    <row r="4635" spans="3:3" x14ac:dyDescent="0.25">
      <c r="C4635" s="19"/>
    </row>
    <row r="4636" spans="3:3" x14ac:dyDescent="0.25">
      <c r="C4636" s="19"/>
    </row>
    <row r="4637" spans="3:3" x14ac:dyDescent="0.25">
      <c r="C4637" s="19"/>
    </row>
    <row r="4638" spans="3:3" x14ac:dyDescent="0.25">
      <c r="C4638" s="19"/>
    </row>
    <row r="4639" spans="3:3" x14ac:dyDescent="0.25">
      <c r="C4639" s="19"/>
    </row>
    <row r="4640" spans="3:3" x14ac:dyDescent="0.25">
      <c r="C4640" s="19"/>
    </row>
    <row r="4641" spans="3:3" x14ac:dyDescent="0.25">
      <c r="C4641" s="19"/>
    </row>
    <row r="4642" spans="3:3" x14ac:dyDescent="0.25">
      <c r="C4642" s="19"/>
    </row>
    <row r="4643" spans="3:3" x14ac:dyDescent="0.25">
      <c r="C4643" s="19"/>
    </row>
    <row r="4644" spans="3:3" x14ac:dyDescent="0.25">
      <c r="C4644" s="19"/>
    </row>
    <row r="4645" spans="3:3" x14ac:dyDescent="0.25">
      <c r="C4645" s="19"/>
    </row>
    <row r="4646" spans="3:3" x14ac:dyDescent="0.25">
      <c r="C4646" s="19"/>
    </row>
    <row r="4647" spans="3:3" x14ac:dyDescent="0.25">
      <c r="C4647" s="19"/>
    </row>
    <row r="4648" spans="3:3" x14ac:dyDescent="0.25">
      <c r="C4648" s="19"/>
    </row>
    <row r="4649" spans="3:3" x14ac:dyDescent="0.25">
      <c r="C4649" s="19"/>
    </row>
    <row r="4650" spans="3:3" x14ac:dyDescent="0.25">
      <c r="C4650" s="19"/>
    </row>
    <row r="4651" spans="3:3" x14ac:dyDescent="0.25">
      <c r="C4651" s="19"/>
    </row>
    <row r="4652" spans="3:3" x14ac:dyDescent="0.25">
      <c r="C4652" s="19"/>
    </row>
    <row r="4653" spans="3:3" x14ac:dyDescent="0.25">
      <c r="C4653" s="19"/>
    </row>
    <row r="4654" spans="3:3" x14ac:dyDescent="0.25">
      <c r="C4654" s="19"/>
    </row>
    <row r="4655" spans="3:3" x14ac:dyDescent="0.25">
      <c r="C4655" s="19"/>
    </row>
    <row r="4656" spans="3:3" x14ac:dyDescent="0.25">
      <c r="C4656" s="19"/>
    </row>
    <row r="4657" spans="3:3" x14ac:dyDescent="0.25">
      <c r="C4657" s="19"/>
    </row>
    <row r="4658" spans="3:3" x14ac:dyDescent="0.25">
      <c r="C4658" s="19"/>
    </row>
    <row r="4659" spans="3:3" x14ac:dyDescent="0.25">
      <c r="C4659" s="19"/>
    </row>
    <row r="4660" spans="3:3" x14ac:dyDescent="0.25">
      <c r="C4660" s="19"/>
    </row>
    <row r="4661" spans="3:3" x14ac:dyDescent="0.25">
      <c r="C4661" s="19"/>
    </row>
    <row r="4662" spans="3:3" x14ac:dyDescent="0.25">
      <c r="C4662" s="19"/>
    </row>
    <row r="4663" spans="3:3" x14ac:dyDescent="0.25">
      <c r="C4663" s="19"/>
    </row>
    <row r="4664" spans="3:3" x14ac:dyDescent="0.25">
      <c r="C4664" s="19"/>
    </row>
    <row r="4665" spans="3:3" x14ac:dyDescent="0.25">
      <c r="C4665" s="19"/>
    </row>
    <row r="4666" spans="3:3" x14ac:dyDescent="0.25">
      <c r="C4666" s="19"/>
    </row>
    <row r="4667" spans="3:3" x14ac:dyDescent="0.25">
      <c r="C4667" s="19"/>
    </row>
    <row r="4668" spans="3:3" x14ac:dyDescent="0.25">
      <c r="C4668" s="19"/>
    </row>
    <row r="4669" spans="3:3" x14ac:dyDescent="0.25">
      <c r="C4669" s="19"/>
    </row>
    <row r="4670" spans="3:3" x14ac:dyDescent="0.25">
      <c r="C4670" s="19"/>
    </row>
    <row r="4671" spans="3:3" x14ac:dyDescent="0.25">
      <c r="C4671" s="19"/>
    </row>
    <row r="4672" spans="3:3" x14ac:dyDescent="0.25">
      <c r="C4672" s="19"/>
    </row>
    <row r="4673" spans="3:3" x14ac:dyDescent="0.25">
      <c r="C4673" s="19"/>
    </row>
    <row r="4674" spans="3:3" x14ac:dyDescent="0.25">
      <c r="C4674" s="19"/>
    </row>
    <row r="4675" spans="3:3" x14ac:dyDescent="0.25">
      <c r="C4675" s="19"/>
    </row>
    <row r="4676" spans="3:3" x14ac:dyDescent="0.25">
      <c r="C4676" s="19"/>
    </row>
    <row r="4677" spans="3:3" x14ac:dyDescent="0.25">
      <c r="C4677" s="19"/>
    </row>
    <row r="4678" spans="3:3" x14ac:dyDescent="0.25">
      <c r="C4678" s="19"/>
    </row>
    <row r="4679" spans="3:3" x14ac:dyDescent="0.25">
      <c r="C4679" s="19"/>
    </row>
    <row r="4680" spans="3:3" x14ac:dyDescent="0.25">
      <c r="C4680" s="19"/>
    </row>
    <row r="4681" spans="3:3" x14ac:dyDescent="0.25">
      <c r="C4681" s="19"/>
    </row>
    <row r="4682" spans="3:3" x14ac:dyDescent="0.25">
      <c r="C4682" s="19"/>
    </row>
    <row r="4683" spans="3:3" x14ac:dyDescent="0.25">
      <c r="C4683" s="19"/>
    </row>
    <row r="4684" spans="3:3" x14ac:dyDescent="0.25">
      <c r="C4684" s="19"/>
    </row>
    <row r="4685" spans="3:3" x14ac:dyDescent="0.25">
      <c r="C4685" s="19"/>
    </row>
    <row r="4686" spans="3:3" x14ac:dyDescent="0.25">
      <c r="C4686" s="19"/>
    </row>
    <row r="4687" spans="3:3" x14ac:dyDescent="0.25">
      <c r="C4687" s="19"/>
    </row>
    <row r="4688" spans="3:3" x14ac:dyDescent="0.25">
      <c r="C4688" s="19"/>
    </row>
    <row r="4689" spans="3:3" x14ac:dyDescent="0.25">
      <c r="C4689" s="19"/>
    </row>
    <row r="4690" spans="3:3" x14ac:dyDescent="0.25">
      <c r="C4690" s="19"/>
    </row>
    <row r="4691" spans="3:3" x14ac:dyDescent="0.25">
      <c r="C4691" s="19"/>
    </row>
    <row r="4692" spans="3:3" x14ac:dyDescent="0.25">
      <c r="C4692" s="19"/>
    </row>
    <row r="4693" spans="3:3" x14ac:dyDescent="0.25">
      <c r="C4693" s="19"/>
    </row>
    <row r="4694" spans="3:3" x14ac:dyDescent="0.25">
      <c r="C4694" s="19"/>
    </row>
    <row r="4695" spans="3:3" x14ac:dyDescent="0.25">
      <c r="C4695" s="19"/>
    </row>
    <row r="4696" spans="3:3" x14ac:dyDescent="0.25">
      <c r="C4696" s="19"/>
    </row>
    <row r="4697" spans="3:3" x14ac:dyDescent="0.25">
      <c r="C4697" s="19"/>
    </row>
    <row r="4698" spans="3:3" x14ac:dyDescent="0.25">
      <c r="C4698" s="19"/>
    </row>
    <row r="4699" spans="3:3" x14ac:dyDescent="0.25">
      <c r="C4699" s="19"/>
    </row>
    <row r="4700" spans="3:3" x14ac:dyDescent="0.25">
      <c r="C4700" s="19"/>
    </row>
    <row r="4701" spans="3:3" x14ac:dyDescent="0.25">
      <c r="C4701" s="19"/>
    </row>
    <row r="4702" spans="3:3" x14ac:dyDescent="0.25">
      <c r="C4702" s="19"/>
    </row>
    <row r="4703" spans="3:3" x14ac:dyDescent="0.25">
      <c r="C4703" s="19"/>
    </row>
    <row r="4704" spans="3:3" x14ac:dyDescent="0.25">
      <c r="C4704" s="19"/>
    </row>
    <row r="4705" spans="3:3" x14ac:dyDescent="0.25">
      <c r="C4705" s="19"/>
    </row>
    <row r="4706" spans="3:3" x14ac:dyDescent="0.25">
      <c r="C4706" s="19"/>
    </row>
    <row r="4707" spans="3:3" x14ac:dyDescent="0.25">
      <c r="C4707" s="19"/>
    </row>
    <row r="4708" spans="3:3" x14ac:dyDescent="0.25">
      <c r="C4708" s="19"/>
    </row>
    <row r="4709" spans="3:3" x14ac:dyDescent="0.25">
      <c r="C4709" s="19"/>
    </row>
    <row r="4710" spans="3:3" x14ac:dyDescent="0.25">
      <c r="C4710" s="19"/>
    </row>
    <row r="4711" spans="3:3" x14ac:dyDescent="0.25">
      <c r="C4711" s="19"/>
    </row>
    <row r="4712" spans="3:3" x14ac:dyDescent="0.25">
      <c r="C4712" s="19"/>
    </row>
    <row r="4713" spans="3:3" x14ac:dyDescent="0.25">
      <c r="C4713" s="19"/>
    </row>
    <row r="4714" spans="3:3" x14ac:dyDescent="0.25">
      <c r="C4714" s="19"/>
    </row>
    <row r="4715" spans="3:3" x14ac:dyDescent="0.25">
      <c r="C4715" s="19"/>
    </row>
    <row r="4716" spans="3:3" x14ac:dyDescent="0.25">
      <c r="C4716" s="19"/>
    </row>
    <row r="4717" spans="3:3" x14ac:dyDescent="0.25">
      <c r="C4717" s="19"/>
    </row>
    <row r="4718" spans="3:3" x14ac:dyDescent="0.25">
      <c r="C4718" s="19"/>
    </row>
    <row r="4719" spans="3:3" x14ac:dyDescent="0.25">
      <c r="C4719" s="19"/>
    </row>
    <row r="4720" spans="3:3" x14ac:dyDescent="0.25">
      <c r="C4720" s="19"/>
    </row>
    <row r="4721" spans="3:3" x14ac:dyDescent="0.25">
      <c r="C4721" s="19"/>
    </row>
    <row r="4722" spans="3:3" x14ac:dyDescent="0.25">
      <c r="C4722" s="19"/>
    </row>
    <row r="4723" spans="3:3" x14ac:dyDescent="0.25">
      <c r="C4723" s="19"/>
    </row>
    <row r="4724" spans="3:3" x14ac:dyDescent="0.25">
      <c r="C4724" s="19"/>
    </row>
    <row r="4725" spans="3:3" x14ac:dyDescent="0.25">
      <c r="C4725" s="19"/>
    </row>
    <row r="4726" spans="3:3" x14ac:dyDescent="0.25">
      <c r="C4726" s="19"/>
    </row>
    <row r="4727" spans="3:3" x14ac:dyDescent="0.25">
      <c r="C4727" s="19"/>
    </row>
    <row r="4728" spans="3:3" x14ac:dyDescent="0.25">
      <c r="C4728" s="19"/>
    </row>
    <row r="4729" spans="3:3" x14ac:dyDescent="0.25">
      <c r="C4729" s="19"/>
    </row>
    <row r="4730" spans="3:3" x14ac:dyDescent="0.25">
      <c r="C4730" s="19"/>
    </row>
    <row r="4731" spans="3:3" x14ac:dyDescent="0.25">
      <c r="C4731" s="19"/>
    </row>
    <row r="4732" spans="3:3" x14ac:dyDescent="0.25">
      <c r="C4732" s="19"/>
    </row>
    <row r="4733" spans="3:3" x14ac:dyDescent="0.25">
      <c r="C4733" s="19"/>
    </row>
    <row r="4734" spans="3:3" x14ac:dyDescent="0.25">
      <c r="C4734" s="19"/>
    </row>
    <row r="4735" spans="3:3" x14ac:dyDescent="0.25">
      <c r="C4735" s="19"/>
    </row>
    <row r="4736" spans="3:3" x14ac:dyDescent="0.25">
      <c r="C4736" s="19"/>
    </row>
    <row r="4737" spans="3:3" x14ac:dyDescent="0.25">
      <c r="C4737" s="19"/>
    </row>
    <row r="4738" spans="3:3" x14ac:dyDescent="0.25">
      <c r="C4738" s="19"/>
    </row>
    <row r="4739" spans="3:3" x14ac:dyDescent="0.25">
      <c r="C4739" s="19"/>
    </row>
    <row r="4740" spans="3:3" x14ac:dyDescent="0.25">
      <c r="C4740" s="19"/>
    </row>
    <row r="4741" spans="3:3" x14ac:dyDescent="0.25">
      <c r="C4741" s="19"/>
    </row>
    <row r="4742" spans="3:3" x14ac:dyDescent="0.25">
      <c r="C4742" s="19"/>
    </row>
    <row r="4743" spans="3:3" x14ac:dyDescent="0.25">
      <c r="C4743" s="19"/>
    </row>
    <row r="4744" spans="3:3" x14ac:dyDescent="0.25">
      <c r="C4744" s="19"/>
    </row>
    <row r="4745" spans="3:3" x14ac:dyDescent="0.25">
      <c r="C4745" s="19"/>
    </row>
    <row r="4746" spans="3:3" x14ac:dyDescent="0.25">
      <c r="C4746" s="19"/>
    </row>
    <row r="4747" spans="3:3" x14ac:dyDescent="0.25">
      <c r="C4747" s="19"/>
    </row>
    <row r="4748" spans="3:3" x14ac:dyDescent="0.25">
      <c r="C4748" s="19"/>
    </row>
    <row r="4749" spans="3:3" x14ac:dyDescent="0.25">
      <c r="C4749" s="19"/>
    </row>
    <row r="4750" spans="3:3" x14ac:dyDescent="0.25">
      <c r="C4750" s="19"/>
    </row>
    <row r="4751" spans="3:3" x14ac:dyDescent="0.25">
      <c r="C4751" s="19"/>
    </row>
    <row r="4752" spans="3:3" x14ac:dyDescent="0.25">
      <c r="C4752" s="19"/>
    </row>
    <row r="4753" spans="3:3" x14ac:dyDescent="0.25">
      <c r="C4753" s="19"/>
    </row>
    <row r="4754" spans="3:3" x14ac:dyDescent="0.25">
      <c r="C4754" s="19"/>
    </row>
    <row r="4755" spans="3:3" x14ac:dyDescent="0.25">
      <c r="C4755" s="19"/>
    </row>
    <row r="4756" spans="3:3" x14ac:dyDescent="0.25">
      <c r="C4756" s="19"/>
    </row>
    <row r="4757" spans="3:3" x14ac:dyDescent="0.25">
      <c r="C4757" s="19"/>
    </row>
    <row r="4758" spans="3:3" x14ac:dyDescent="0.25">
      <c r="C4758" s="19"/>
    </row>
    <row r="4759" spans="3:3" x14ac:dyDescent="0.25">
      <c r="C4759" s="19"/>
    </row>
    <row r="4760" spans="3:3" x14ac:dyDescent="0.25">
      <c r="C4760" s="19"/>
    </row>
    <row r="4761" spans="3:3" x14ac:dyDescent="0.25">
      <c r="C4761" s="19"/>
    </row>
    <row r="4762" spans="3:3" x14ac:dyDescent="0.25">
      <c r="C4762" s="19"/>
    </row>
    <row r="4763" spans="3:3" x14ac:dyDescent="0.25">
      <c r="C4763" s="19"/>
    </row>
    <row r="4764" spans="3:3" x14ac:dyDescent="0.25">
      <c r="C4764" s="19"/>
    </row>
    <row r="4765" spans="3:3" x14ac:dyDescent="0.25">
      <c r="C4765" s="19"/>
    </row>
    <row r="4766" spans="3:3" x14ac:dyDescent="0.25">
      <c r="C4766" s="19"/>
    </row>
    <row r="4767" spans="3:3" x14ac:dyDescent="0.25">
      <c r="C4767" s="19"/>
    </row>
    <row r="4768" spans="3:3" x14ac:dyDescent="0.25">
      <c r="C4768" s="19"/>
    </row>
    <row r="4769" spans="3:3" x14ac:dyDescent="0.25">
      <c r="C4769" s="19"/>
    </row>
    <row r="4770" spans="3:3" x14ac:dyDescent="0.25">
      <c r="C4770" s="19"/>
    </row>
    <row r="4771" spans="3:3" x14ac:dyDescent="0.25">
      <c r="C4771" s="19"/>
    </row>
    <row r="4772" spans="3:3" x14ac:dyDescent="0.25">
      <c r="C4772" s="19"/>
    </row>
    <row r="4773" spans="3:3" x14ac:dyDescent="0.25">
      <c r="C4773" s="19"/>
    </row>
    <row r="4774" spans="3:3" x14ac:dyDescent="0.25">
      <c r="C4774" s="19"/>
    </row>
    <row r="4775" spans="3:3" x14ac:dyDescent="0.25">
      <c r="C4775" s="19"/>
    </row>
    <row r="4776" spans="3:3" x14ac:dyDescent="0.25">
      <c r="C4776" s="19"/>
    </row>
    <row r="4777" spans="3:3" x14ac:dyDescent="0.25">
      <c r="C4777" s="19"/>
    </row>
    <row r="4778" spans="3:3" x14ac:dyDescent="0.25">
      <c r="C4778" s="19"/>
    </row>
    <row r="4779" spans="3:3" x14ac:dyDescent="0.25">
      <c r="C4779" s="19"/>
    </row>
    <row r="4780" spans="3:3" x14ac:dyDescent="0.25">
      <c r="C4780" s="19"/>
    </row>
    <row r="4781" spans="3:3" x14ac:dyDescent="0.25">
      <c r="C4781" s="19"/>
    </row>
    <row r="4782" spans="3:3" x14ac:dyDescent="0.25">
      <c r="C4782" s="19"/>
    </row>
    <row r="4783" spans="3:3" x14ac:dyDescent="0.25">
      <c r="C4783" s="19"/>
    </row>
    <row r="4784" spans="3:3" x14ac:dyDescent="0.25">
      <c r="C4784" s="19"/>
    </row>
    <row r="4785" spans="3:3" x14ac:dyDescent="0.25">
      <c r="C4785" s="19"/>
    </row>
    <row r="4786" spans="3:3" x14ac:dyDescent="0.25">
      <c r="C4786" s="19"/>
    </row>
    <row r="4787" spans="3:3" x14ac:dyDescent="0.25">
      <c r="C4787" s="19"/>
    </row>
    <row r="4788" spans="3:3" x14ac:dyDescent="0.25">
      <c r="C4788" s="19"/>
    </row>
    <row r="4789" spans="3:3" x14ac:dyDescent="0.25">
      <c r="C4789" s="19"/>
    </row>
    <row r="4790" spans="3:3" x14ac:dyDescent="0.25">
      <c r="C4790" s="19"/>
    </row>
    <row r="4791" spans="3:3" x14ac:dyDescent="0.25">
      <c r="C4791" s="19"/>
    </row>
    <row r="4792" spans="3:3" x14ac:dyDescent="0.25">
      <c r="C4792" s="19"/>
    </row>
    <row r="4793" spans="3:3" x14ac:dyDescent="0.25">
      <c r="C4793" s="19"/>
    </row>
    <row r="4794" spans="3:3" x14ac:dyDescent="0.25">
      <c r="C4794" s="19"/>
    </row>
    <row r="4795" spans="3:3" x14ac:dyDescent="0.25">
      <c r="C4795" s="19"/>
    </row>
    <row r="4796" spans="3:3" x14ac:dyDescent="0.25">
      <c r="C4796" s="19"/>
    </row>
    <row r="4797" spans="3:3" x14ac:dyDescent="0.25">
      <c r="C4797" s="19"/>
    </row>
    <row r="4798" spans="3:3" x14ac:dyDescent="0.25">
      <c r="C4798" s="19"/>
    </row>
    <row r="4799" spans="3:3" x14ac:dyDescent="0.25">
      <c r="C4799" s="19"/>
    </row>
    <row r="4800" spans="3:3" x14ac:dyDescent="0.25">
      <c r="C4800" s="19"/>
    </row>
    <row r="4801" spans="3:3" x14ac:dyDescent="0.25">
      <c r="C4801" s="19"/>
    </row>
    <row r="4802" spans="3:3" x14ac:dyDescent="0.25">
      <c r="C4802" s="19"/>
    </row>
    <row r="4803" spans="3:3" x14ac:dyDescent="0.25">
      <c r="C4803" s="19"/>
    </row>
    <row r="4804" spans="3:3" x14ac:dyDescent="0.25">
      <c r="C4804" s="19"/>
    </row>
    <row r="4805" spans="3:3" x14ac:dyDescent="0.25">
      <c r="C4805" s="19"/>
    </row>
    <row r="4806" spans="3:3" x14ac:dyDescent="0.25">
      <c r="C4806" s="19"/>
    </row>
    <row r="4807" spans="3:3" x14ac:dyDescent="0.25">
      <c r="C4807" s="19"/>
    </row>
    <row r="4808" spans="3:3" x14ac:dyDescent="0.25">
      <c r="C4808" s="19"/>
    </row>
    <row r="4809" spans="3:3" x14ac:dyDescent="0.25">
      <c r="C4809" s="19"/>
    </row>
    <row r="4810" spans="3:3" x14ac:dyDescent="0.25">
      <c r="C4810" s="19"/>
    </row>
    <row r="4811" spans="3:3" x14ac:dyDescent="0.25">
      <c r="C4811" s="19"/>
    </row>
    <row r="4812" spans="3:3" x14ac:dyDescent="0.25">
      <c r="C4812" s="19"/>
    </row>
    <row r="4813" spans="3:3" x14ac:dyDescent="0.25">
      <c r="C4813" s="19"/>
    </row>
    <row r="4814" spans="3:3" x14ac:dyDescent="0.25">
      <c r="C4814" s="19"/>
    </row>
    <row r="4815" spans="3:3" x14ac:dyDescent="0.25">
      <c r="C4815" s="19"/>
    </row>
    <row r="4816" spans="3:3" x14ac:dyDescent="0.25">
      <c r="C4816" s="19"/>
    </row>
    <row r="4817" spans="3:3" x14ac:dyDescent="0.25">
      <c r="C4817" s="19"/>
    </row>
    <row r="4818" spans="3:3" x14ac:dyDescent="0.25">
      <c r="C4818" s="19"/>
    </row>
    <row r="4819" spans="3:3" x14ac:dyDescent="0.25">
      <c r="C4819" s="19"/>
    </row>
    <row r="4820" spans="3:3" x14ac:dyDescent="0.25">
      <c r="C4820" s="19"/>
    </row>
    <row r="4821" spans="3:3" x14ac:dyDescent="0.25">
      <c r="C4821" s="19"/>
    </row>
    <row r="4822" spans="3:3" x14ac:dyDescent="0.25">
      <c r="C4822" s="19"/>
    </row>
    <row r="4823" spans="3:3" x14ac:dyDescent="0.25">
      <c r="C4823" s="19"/>
    </row>
    <row r="4824" spans="3:3" x14ac:dyDescent="0.25">
      <c r="C4824" s="19"/>
    </row>
    <row r="4825" spans="3:3" x14ac:dyDescent="0.25">
      <c r="C4825" s="19"/>
    </row>
    <row r="4826" spans="3:3" x14ac:dyDescent="0.25">
      <c r="C4826" s="19"/>
    </row>
    <row r="4827" spans="3:3" x14ac:dyDescent="0.25">
      <c r="C4827" s="19"/>
    </row>
    <row r="4828" spans="3:3" x14ac:dyDescent="0.25">
      <c r="C4828" s="19"/>
    </row>
    <row r="4829" spans="3:3" x14ac:dyDescent="0.25">
      <c r="C4829" s="19"/>
    </row>
    <row r="4830" spans="3:3" x14ac:dyDescent="0.25">
      <c r="C4830" s="19"/>
    </row>
    <row r="4831" spans="3:3" x14ac:dyDescent="0.25">
      <c r="C4831" s="19"/>
    </row>
    <row r="4832" spans="3:3" x14ac:dyDescent="0.25">
      <c r="C4832" s="19"/>
    </row>
    <row r="4833" spans="3:3" x14ac:dyDescent="0.25">
      <c r="C4833" s="19"/>
    </row>
    <row r="4834" spans="3:3" x14ac:dyDescent="0.25">
      <c r="C4834" s="19"/>
    </row>
    <row r="4835" spans="3:3" x14ac:dyDescent="0.25">
      <c r="C4835" s="19"/>
    </row>
    <row r="4836" spans="3:3" x14ac:dyDescent="0.25">
      <c r="C4836" s="19"/>
    </row>
    <row r="4837" spans="3:3" x14ac:dyDescent="0.25">
      <c r="C4837" s="19"/>
    </row>
    <row r="4838" spans="3:3" x14ac:dyDescent="0.25">
      <c r="C4838" s="19"/>
    </row>
    <row r="4839" spans="3:3" x14ac:dyDescent="0.25">
      <c r="C4839" s="19"/>
    </row>
    <row r="4840" spans="3:3" x14ac:dyDescent="0.25">
      <c r="C4840" s="19"/>
    </row>
    <row r="4841" spans="3:3" x14ac:dyDescent="0.25">
      <c r="C4841" s="19"/>
    </row>
    <row r="4842" spans="3:3" x14ac:dyDescent="0.25">
      <c r="C4842" s="19"/>
    </row>
    <row r="4843" spans="3:3" x14ac:dyDescent="0.25">
      <c r="C4843" s="19"/>
    </row>
    <row r="4844" spans="3:3" x14ac:dyDescent="0.25">
      <c r="C4844" s="19"/>
    </row>
    <row r="4845" spans="3:3" x14ac:dyDescent="0.25">
      <c r="C4845" s="19"/>
    </row>
    <row r="4846" spans="3:3" x14ac:dyDescent="0.25">
      <c r="C4846" s="19"/>
    </row>
    <row r="4847" spans="3:3" x14ac:dyDescent="0.25">
      <c r="C4847" s="19"/>
    </row>
    <row r="4848" spans="3:3" x14ac:dyDescent="0.25">
      <c r="C4848" s="19"/>
    </row>
    <row r="4849" spans="3:3" x14ac:dyDescent="0.25">
      <c r="C4849" s="19"/>
    </row>
    <row r="4850" spans="3:3" x14ac:dyDescent="0.25">
      <c r="C4850" s="19"/>
    </row>
    <row r="4851" spans="3:3" x14ac:dyDescent="0.25">
      <c r="C4851" s="19"/>
    </row>
    <row r="4852" spans="3:3" x14ac:dyDescent="0.25">
      <c r="C4852" s="19"/>
    </row>
    <row r="4853" spans="3:3" x14ac:dyDescent="0.25">
      <c r="C4853" s="19"/>
    </row>
    <row r="4854" spans="3:3" x14ac:dyDescent="0.25">
      <c r="C4854" s="19"/>
    </row>
    <row r="4855" spans="3:3" x14ac:dyDescent="0.25">
      <c r="C4855" s="19"/>
    </row>
    <row r="4856" spans="3:3" x14ac:dyDescent="0.25">
      <c r="C4856" s="19"/>
    </row>
    <row r="4857" spans="3:3" x14ac:dyDescent="0.25">
      <c r="C4857" s="19"/>
    </row>
    <row r="4858" spans="3:3" x14ac:dyDescent="0.25">
      <c r="C4858" s="19"/>
    </row>
    <row r="4859" spans="3:3" x14ac:dyDescent="0.25">
      <c r="C4859" s="19"/>
    </row>
    <row r="4860" spans="3:3" x14ac:dyDescent="0.25">
      <c r="C4860" s="19"/>
    </row>
    <row r="4861" spans="3:3" x14ac:dyDescent="0.25">
      <c r="C4861" s="19"/>
    </row>
    <row r="4862" spans="3:3" x14ac:dyDescent="0.25">
      <c r="C4862" s="19"/>
    </row>
    <row r="4863" spans="3:3" x14ac:dyDescent="0.25">
      <c r="C4863" s="19"/>
    </row>
    <row r="4864" spans="3:3" x14ac:dyDescent="0.25">
      <c r="C4864" s="19"/>
    </row>
    <row r="4865" spans="3:3" x14ac:dyDescent="0.25">
      <c r="C4865" s="19"/>
    </row>
    <row r="4866" spans="3:3" x14ac:dyDescent="0.25">
      <c r="C4866" s="19"/>
    </row>
    <row r="4867" spans="3:3" x14ac:dyDescent="0.25">
      <c r="C4867" s="19"/>
    </row>
    <row r="4868" spans="3:3" x14ac:dyDescent="0.25">
      <c r="C4868" s="19"/>
    </row>
    <row r="4869" spans="3:3" x14ac:dyDescent="0.25">
      <c r="C4869" s="19"/>
    </row>
    <row r="4870" spans="3:3" x14ac:dyDescent="0.25">
      <c r="C4870" s="19"/>
    </row>
    <row r="4871" spans="3:3" x14ac:dyDescent="0.25">
      <c r="C4871" s="19"/>
    </row>
    <row r="4872" spans="3:3" x14ac:dyDescent="0.25">
      <c r="C4872" s="19"/>
    </row>
    <row r="4873" spans="3:3" x14ac:dyDescent="0.25">
      <c r="C4873" s="19"/>
    </row>
    <row r="4874" spans="3:3" x14ac:dyDescent="0.25">
      <c r="C4874" s="19"/>
    </row>
    <row r="4875" spans="3:3" x14ac:dyDescent="0.25">
      <c r="C4875" s="19"/>
    </row>
    <row r="4876" spans="3:3" x14ac:dyDescent="0.25">
      <c r="C4876" s="19"/>
    </row>
    <row r="4877" spans="3:3" x14ac:dyDescent="0.25">
      <c r="C4877" s="19"/>
    </row>
    <row r="4878" spans="3:3" x14ac:dyDescent="0.25">
      <c r="C4878" s="19"/>
    </row>
    <row r="4879" spans="3:3" x14ac:dyDescent="0.25">
      <c r="C4879" s="19"/>
    </row>
    <row r="4880" spans="3:3" x14ac:dyDescent="0.25">
      <c r="C4880" s="19"/>
    </row>
    <row r="4881" spans="3:3" x14ac:dyDescent="0.25">
      <c r="C4881" s="19"/>
    </row>
    <row r="4882" spans="3:3" x14ac:dyDescent="0.25">
      <c r="C4882" s="19"/>
    </row>
    <row r="4883" spans="3:3" x14ac:dyDescent="0.25">
      <c r="C4883" s="19"/>
    </row>
    <row r="4884" spans="3:3" x14ac:dyDescent="0.25">
      <c r="C4884" s="19"/>
    </row>
    <row r="4885" spans="3:3" x14ac:dyDescent="0.25">
      <c r="C4885" s="19"/>
    </row>
    <row r="4886" spans="3:3" x14ac:dyDescent="0.25">
      <c r="C4886" s="19"/>
    </row>
    <row r="4887" spans="3:3" x14ac:dyDescent="0.25">
      <c r="C4887" s="19"/>
    </row>
    <row r="4888" spans="3:3" x14ac:dyDescent="0.25">
      <c r="C4888" s="19"/>
    </row>
    <row r="4889" spans="3:3" x14ac:dyDescent="0.25">
      <c r="C4889" s="19"/>
    </row>
    <row r="4890" spans="3:3" x14ac:dyDescent="0.25">
      <c r="C4890" s="19"/>
    </row>
    <row r="4891" spans="3:3" x14ac:dyDescent="0.25">
      <c r="C4891" s="19"/>
    </row>
    <row r="4892" spans="3:3" x14ac:dyDescent="0.25">
      <c r="C4892" s="19"/>
    </row>
    <row r="4893" spans="3:3" x14ac:dyDescent="0.25">
      <c r="C4893" s="19"/>
    </row>
    <row r="4894" spans="3:3" x14ac:dyDescent="0.25">
      <c r="C4894" s="19"/>
    </row>
    <row r="4895" spans="3:3" x14ac:dyDescent="0.25">
      <c r="C4895" s="19"/>
    </row>
    <row r="4896" spans="3:3" x14ac:dyDescent="0.25">
      <c r="C4896" s="19"/>
    </row>
    <row r="4897" spans="3:3" x14ac:dyDescent="0.25">
      <c r="C4897" s="19"/>
    </row>
    <row r="4898" spans="3:3" x14ac:dyDescent="0.25">
      <c r="C4898" s="19"/>
    </row>
    <row r="4899" spans="3:3" x14ac:dyDescent="0.25">
      <c r="C4899" s="19"/>
    </row>
    <row r="4900" spans="3:3" x14ac:dyDescent="0.25">
      <c r="C4900" s="19"/>
    </row>
    <row r="4901" spans="3:3" x14ac:dyDescent="0.25">
      <c r="C4901" s="19"/>
    </row>
    <row r="4902" spans="3:3" x14ac:dyDescent="0.25">
      <c r="C4902" s="19"/>
    </row>
    <row r="4903" spans="3:3" x14ac:dyDescent="0.25">
      <c r="C4903" s="19"/>
    </row>
    <row r="4904" spans="3:3" x14ac:dyDescent="0.25">
      <c r="C4904" s="19"/>
    </row>
    <row r="4905" spans="3:3" x14ac:dyDescent="0.25">
      <c r="C4905" s="19"/>
    </row>
    <row r="4906" spans="3:3" x14ac:dyDescent="0.25">
      <c r="C4906" s="19"/>
    </row>
    <row r="4907" spans="3:3" x14ac:dyDescent="0.25">
      <c r="C4907" s="19"/>
    </row>
    <row r="4908" spans="3:3" x14ac:dyDescent="0.25">
      <c r="C4908" s="19"/>
    </row>
    <row r="4909" spans="3:3" x14ac:dyDescent="0.25">
      <c r="C4909" s="19"/>
    </row>
    <row r="4910" spans="3:3" x14ac:dyDescent="0.25">
      <c r="C4910" s="19"/>
    </row>
    <row r="4911" spans="3:3" x14ac:dyDescent="0.25">
      <c r="C4911" s="19"/>
    </row>
    <row r="4912" spans="3:3" x14ac:dyDescent="0.25">
      <c r="C4912" s="19"/>
    </row>
    <row r="4913" spans="3:3" x14ac:dyDescent="0.25">
      <c r="C4913" s="19"/>
    </row>
    <row r="4914" spans="3:3" x14ac:dyDescent="0.25">
      <c r="C4914" s="19"/>
    </row>
    <row r="4915" spans="3:3" x14ac:dyDescent="0.25">
      <c r="C4915" s="19"/>
    </row>
    <row r="4916" spans="3:3" x14ac:dyDescent="0.25">
      <c r="C4916" s="19"/>
    </row>
    <row r="4917" spans="3:3" x14ac:dyDescent="0.25">
      <c r="C4917" s="19"/>
    </row>
    <row r="4918" spans="3:3" x14ac:dyDescent="0.25">
      <c r="C4918" s="19"/>
    </row>
    <row r="4919" spans="3:3" x14ac:dyDescent="0.25">
      <c r="C4919" s="19"/>
    </row>
    <row r="4920" spans="3:3" x14ac:dyDescent="0.25">
      <c r="C4920" s="19"/>
    </row>
    <row r="4921" spans="3:3" x14ac:dyDescent="0.25">
      <c r="C4921" s="19"/>
    </row>
    <row r="4922" spans="3:3" x14ac:dyDescent="0.25">
      <c r="C4922" s="19"/>
    </row>
    <row r="4923" spans="3:3" x14ac:dyDescent="0.25">
      <c r="C4923" s="19"/>
    </row>
    <row r="4924" spans="3:3" x14ac:dyDescent="0.25">
      <c r="C4924" s="19"/>
    </row>
    <row r="4925" spans="3:3" x14ac:dyDescent="0.25">
      <c r="C4925" s="19"/>
    </row>
    <row r="4926" spans="3:3" x14ac:dyDescent="0.25">
      <c r="C4926" s="19"/>
    </row>
    <row r="4927" spans="3:3" x14ac:dyDescent="0.25">
      <c r="C4927" s="19"/>
    </row>
    <row r="4928" spans="3:3" x14ac:dyDescent="0.25">
      <c r="C4928" s="19"/>
    </row>
    <row r="4929" spans="3:3" x14ac:dyDescent="0.25">
      <c r="C4929" s="19"/>
    </row>
    <row r="4930" spans="3:3" x14ac:dyDescent="0.25">
      <c r="C4930" s="19"/>
    </row>
    <row r="4931" spans="3:3" x14ac:dyDescent="0.25">
      <c r="C4931" s="19"/>
    </row>
    <row r="4932" spans="3:3" x14ac:dyDescent="0.25">
      <c r="C4932" s="19"/>
    </row>
    <row r="4933" spans="3:3" x14ac:dyDescent="0.25">
      <c r="C4933" s="19"/>
    </row>
    <row r="4934" spans="3:3" x14ac:dyDescent="0.25">
      <c r="C4934" s="19"/>
    </row>
    <row r="4935" spans="3:3" x14ac:dyDescent="0.25">
      <c r="C4935" s="19"/>
    </row>
    <row r="4936" spans="3:3" x14ac:dyDescent="0.25">
      <c r="C4936" s="19"/>
    </row>
    <row r="4937" spans="3:3" x14ac:dyDescent="0.25">
      <c r="C4937" s="19"/>
    </row>
    <row r="4938" spans="3:3" x14ac:dyDescent="0.25">
      <c r="C4938" s="19"/>
    </row>
    <row r="4939" spans="3:3" x14ac:dyDescent="0.25">
      <c r="C4939" s="19"/>
    </row>
    <row r="4940" spans="3:3" x14ac:dyDescent="0.25">
      <c r="C4940" s="19"/>
    </row>
    <row r="4941" spans="3:3" x14ac:dyDescent="0.25">
      <c r="C4941" s="19"/>
    </row>
    <row r="4942" spans="3:3" x14ac:dyDescent="0.25">
      <c r="C4942" s="19"/>
    </row>
    <row r="4943" spans="3:3" x14ac:dyDescent="0.25">
      <c r="C4943" s="19"/>
    </row>
    <row r="4944" spans="3:3" x14ac:dyDescent="0.25">
      <c r="C4944" s="19"/>
    </row>
    <row r="4945" spans="3:3" x14ac:dyDescent="0.25">
      <c r="C4945" s="19"/>
    </row>
    <row r="4946" spans="3:3" x14ac:dyDescent="0.25">
      <c r="C4946" s="19"/>
    </row>
    <row r="4947" spans="3:3" x14ac:dyDescent="0.25">
      <c r="C4947" s="19"/>
    </row>
    <row r="4948" spans="3:3" x14ac:dyDescent="0.25">
      <c r="C4948" s="19"/>
    </row>
    <row r="4949" spans="3:3" x14ac:dyDescent="0.25">
      <c r="C4949" s="19"/>
    </row>
    <row r="4950" spans="3:3" x14ac:dyDescent="0.25">
      <c r="C4950" s="19"/>
    </row>
    <row r="4951" spans="3:3" x14ac:dyDescent="0.25">
      <c r="C4951" s="19"/>
    </row>
    <row r="4952" spans="3:3" x14ac:dyDescent="0.25">
      <c r="C4952" s="19"/>
    </row>
    <row r="4953" spans="3:3" x14ac:dyDescent="0.25">
      <c r="C4953" s="19"/>
    </row>
    <row r="4954" spans="3:3" x14ac:dyDescent="0.25">
      <c r="C4954" s="19"/>
    </row>
    <row r="4955" spans="3:3" x14ac:dyDescent="0.25">
      <c r="C4955" s="19"/>
    </row>
    <row r="4956" spans="3:3" x14ac:dyDescent="0.25">
      <c r="C4956" s="19"/>
    </row>
    <row r="4957" spans="3:3" x14ac:dyDescent="0.25">
      <c r="C4957" s="19"/>
    </row>
    <row r="4958" spans="3:3" x14ac:dyDescent="0.25">
      <c r="C4958" s="19"/>
    </row>
    <row r="4959" spans="3:3" x14ac:dyDescent="0.25">
      <c r="C4959" s="19"/>
    </row>
    <row r="4960" spans="3:3" x14ac:dyDescent="0.25">
      <c r="C4960" s="19"/>
    </row>
    <row r="4961" spans="3:3" x14ac:dyDescent="0.25">
      <c r="C4961" s="19"/>
    </row>
    <row r="4962" spans="3:3" x14ac:dyDescent="0.25">
      <c r="C4962" s="19"/>
    </row>
    <row r="4963" spans="3:3" x14ac:dyDescent="0.25">
      <c r="C4963" s="19"/>
    </row>
    <row r="4964" spans="3:3" x14ac:dyDescent="0.25">
      <c r="C4964" s="19"/>
    </row>
    <row r="4965" spans="3:3" x14ac:dyDescent="0.25">
      <c r="C4965" s="19"/>
    </row>
    <row r="4966" spans="3:3" x14ac:dyDescent="0.25">
      <c r="C4966" s="19"/>
    </row>
    <row r="4967" spans="3:3" x14ac:dyDescent="0.25">
      <c r="C4967" s="19"/>
    </row>
    <row r="4968" spans="3:3" x14ac:dyDescent="0.25">
      <c r="C4968" s="19"/>
    </row>
    <row r="4969" spans="3:3" x14ac:dyDescent="0.25">
      <c r="C4969" s="19"/>
    </row>
    <row r="4970" spans="3:3" x14ac:dyDescent="0.25">
      <c r="C4970" s="19"/>
    </row>
    <row r="4971" spans="3:3" x14ac:dyDescent="0.25">
      <c r="C4971" s="19"/>
    </row>
    <row r="4972" spans="3:3" x14ac:dyDescent="0.25">
      <c r="C4972" s="19"/>
    </row>
    <row r="4973" spans="3:3" x14ac:dyDescent="0.25">
      <c r="C4973" s="19"/>
    </row>
    <row r="4974" spans="3:3" x14ac:dyDescent="0.25">
      <c r="C4974" s="19"/>
    </row>
    <row r="4975" spans="3:3" x14ac:dyDescent="0.25">
      <c r="C4975" s="19"/>
    </row>
    <row r="4976" spans="3:3" x14ac:dyDescent="0.25">
      <c r="C4976" s="19"/>
    </row>
    <row r="4977" spans="3:3" x14ac:dyDescent="0.25">
      <c r="C4977" s="19"/>
    </row>
    <row r="4978" spans="3:3" x14ac:dyDescent="0.25">
      <c r="C4978" s="19"/>
    </row>
    <row r="4979" spans="3:3" x14ac:dyDescent="0.25">
      <c r="C4979" s="19"/>
    </row>
    <row r="4980" spans="3:3" x14ac:dyDescent="0.25">
      <c r="C4980" s="19"/>
    </row>
    <row r="4981" spans="3:3" x14ac:dyDescent="0.25">
      <c r="C4981" s="19"/>
    </row>
    <row r="4982" spans="3:3" x14ac:dyDescent="0.25">
      <c r="C4982" s="19"/>
    </row>
    <row r="4983" spans="3:3" x14ac:dyDescent="0.25">
      <c r="C4983" s="19"/>
    </row>
    <row r="4984" spans="3:3" x14ac:dyDescent="0.25">
      <c r="C4984" s="19"/>
    </row>
    <row r="4985" spans="3:3" x14ac:dyDescent="0.25">
      <c r="C4985" s="19"/>
    </row>
    <row r="4986" spans="3:3" x14ac:dyDescent="0.25">
      <c r="C4986" s="19"/>
    </row>
    <row r="4987" spans="3:3" x14ac:dyDescent="0.25">
      <c r="C4987" s="19"/>
    </row>
    <row r="4988" spans="3:3" x14ac:dyDescent="0.25">
      <c r="C4988" s="19"/>
    </row>
    <row r="4989" spans="3:3" x14ac:dyDescent="0.25">
      <c r="C4989" s="19"/>
    </row>
    <row r="4990" spans="3:3" x14ac:dyDescent="0.25">
      <c r="C4990" s="19"/>
    </row>
    <row r="4991" spans="3:3" x14ac:dyDescent="0.25">
      <c r="C4991" s="19"/>
    </row>
    <row r="4992" spans="3:3" x14ac:dyDescent="0.25">
      <c r="C4992" s="19"/>
    </row>
    <row r="4993" spans="3:3" x14ac:dyDescent="0.25">
      <c r="C4993" s="19"/>
    </row>
    <row r="4994" spans="3:3" x14ac:dyDescent="0.25">
      <c r="C4994" s="19"/>
    </row>
    <row r="4995" spans="3:3" x14ac:dyDescent="0.25">
      <c r="C4995" s="19"/>
    </row>
    <row r="4996" spans="3:3" x14ac:dyDescent="0.25">
      <c r="C4996" s="19"/>
    </row>
    <row r="4997" spans="3:3" x14ac:dyDescent="0.25">
      <c r="C4997" s="19"/>
    </row>
    <row r="4998" spans="3:3" x14ac:dyDescent="0.25">
      <c r="C4998" s="19"/>
    </row>
    <row r="4999" spans="3:3" x14ac:dyDescent="0.25">
      <c r="C4999" s="19"/>
    </row>
    <row r="5000" spans="3:3" x14ac:dyDescent="0.25">
      <c r="C5000" s="19"/>
    </row>
    <row r="5001" spans="3:3" x14ac:dyDescent="0.25">
      <c r="C5001" s="19"/>
    </row>
    <row r="5002" spans="3:3" x14ac:dyDescent="0.25">
      <c r="C5002" s="19"/>
    </row>
    <row r="5003" spans="3:3" x14ac:dyDescent="0.25">
      <c r="C5003" s="19"/>
    </row>
    <row r="5004" spans="3:3" x14ac:dyDescent="0.25">
      <c r="C5004" s="19"/>
    </row>
    <row r="5005" spans="3:3" x14ac:dyDescent="0.25">
      <c r="C5005" s="19"/>
    </row>
    <row r="5006" spans="3:3" x14ac:dyDescent="0.25">
      <c r="C5006" s="19"/>
    </row>
    <row r="5007" spans="3:3" x14ac:dyDescent="0.25">
      <c r="C5007" s="19"/>
    </row>
    <row r="5008" spans="3:3" x14ac:dyDescent="0.25">
      <c r="C5008" s="19"/>
    </row>
    <row r="5009" spans="3:3" x14ac:dyDescent="0.25">
      <c r="C5009" s="19"/>
    </row>
    <row r="5010" spans="3:3" x14ac:dyDescent="0.25">
      <c r="C5010" s="19"/>
    </row>
    <row r="5011" spans="3:3" x14ac:dyDescent="0.25">
      <c r="C5011" s="19"/>
    </row>
    <row r="5012" spans="3:3" x14ac:dyDescent="0.25">
      <c r="C5012" s="19"/>
    </row>
    <row r="5013" spans="3:3" x14ac:dyDescent="0.25">
      <c r="C5013" s="19"/>
    </row>
    <row r="5014" spans="3:3" x14ac:dyDescent="0.25">
      <c r="C5014" s="19"/>
    </row>
    <row r="5015" spans="3:3" x14ac:dyDescent="0.25">
      <c r="C5015" s="19"/>
    </row>
    <row r="5016" spans="3:3" x14ac:dyDescent="0.25">
      <c r="C5016" s="19"/>
    </row>
    <row r="5017" spans="3:3" x14ac:dyDescent="0.25">
      <c r="C5017" s="19"/>
    </row>
    <row r="5018" spans="3:3" x14ac:dyDescent="0.25">
      <c r="C5018" s="19"/>
    </row>
    <row r="5019" spans="3:3" x14ac:dyDescent="0.25">
      <c r="C5019" s="19"/>
    </row>
    <row r="5020" spans="3:3" x14ac:dyDescent="0.25">
      <c r="C5020" s="19"/>
    </row>
    <row r="5021" spans="3:3" x14ac:dyDescent="0.25">
      <c r="C5021" s="19"/>
    </row>
    <row r="5022" spans="3:3" x14ac:dyDescent="0.25">
      <c r="C5022" s="19"/>
    </row>
    <row r="5023" spans="3:3" x14ac:dyDescent="0.25">
      <c r="C5023" s="19"/>
    </row>
    <row r="5024" spans="3:3" x14ac:dyDescent="0.25">
      <c r="C5024" s="19"/>
    </row>
    <row r="5025" spans="3:3" x14ac:dyDescent="0.25">
      <c r="C5025" s="19"/>
    </row>
    <row r="5026" spans="3:3" x14ac:dyDescent="0.25">
      <c r="C5026" s="19"/>
    </row>
    <row r="5027" spans="3:3" x14ac:dyDescent="0.25">
      <c r="C5027" s="19"/>
    </row>
    <row r="5028" spans="3:3" x14ac:dyDescent="0.25">
      <c r="C5028" s="19"/>
    </row>
    <row r="5029" spans="3:3" x14ac:dyDescent="0.25">
      <c r="C5029" s="19"/>
    </row>
    <row r="5030" spans="3:3" x14ac:dyDescent="0.25">
      <c r="C5030" s="19"/>
    </row>
    <row r="5031" spans="3:3" x14ac:dyDescent="0.25">
      <c r="C5031" s="19"/>
    </row>
    <row r="5032" spans="3:3" x14ac:dyDescent="0.25">
      <c r="C5032" s="19"/>
    </row>
    <row r="5033" spans="3:3" x14ac:dyDescent="0.25">
      <c r="C5033" s="19"/>
    </row>
    <row r="5034" spans="3:3" x14ac:dyDescent="0.25">
      <c r="C5034" s="19"/>
    </row>
    <row r="5035" spans="3:3" x14ac:dyDescent="0.25">
      <c r="C5035" s="19"/>
    </row>
    <row r="5036" spans="3:3" x14ac:dyDescent="0.25">
      <c r="C5036" s="19"/>
    </row>
    <row r="5037" spans="3:3" x14ac:dyDescent="0.25">
      <c r="C5037" s="19"/>
    </row>
    <row r="5038" spans="3:3" x14ac:dyDescent="0.25">
      <c r="C5038" s="19"/>
    </row>
    <row r="5039" spans="3:3" x14ac:dyDescent="0.25">
      <c r="C5039" s="19"/>
    </row>
    <row r="5040" spans="3:3" x14ac:dyDescent="0.25">
      <c r="C5040" s="19"/>
    </row>
    <row r="5041" spans="3:3" x14ac:dyDescent="0.25">
      <c r="C5041" s="19"/>
    </row>
    <row r="5042" spans="3:3" x14ac:dyDescent="0.25">
      <c r="C5042" s="19"/>
    </row>
    <row r="5800" spans="1:6" x14ac:dyDescent="0.25">
      <c r="A5800" s="17" t="s">
        <v>116</v>
      </c>
      <c r="B5800" s="22">
        <v>44869</v>
      </c>
      <c r="C5800" s="19" t="s">
        <v>33</v>
      </c>
      <c r="D5800" t="s">
        <v>34</v>
      </c>
      <c r="E5800" t="s">
        <v>39</v>
      </c>
      <c r="F5800" t="s">
        <v>449</v>
      </c>
    </row>
    <row r="5801" spans="1:6" x14ac:dyDescent="0.25">
      <c r="A5801" s="17" t="s">
        <v>92</v>
      </c>
      <c r="B5801" s="22">
        <v>44894</v>
      </c>
      <c r="C5801" s="19" t="s">
        <v>33</v>
      </c>
      <c r="D5801" t="s">
        <v>34</v>
      </c>
      <c r="E5801" t="s">
        <v>39</v>
      </c>
      <c r="F5801" t="s">
        <v>449</v>
      </c>
    </row>
    <row r="5802" spans="1:6" x14ac:dyDescent="0.25">
      <c r="A5802" s="17" t="s">
        <v>117</v>
      </c>
      <c r="B5802" s="22">
        <v>44894</v>
      </c>
      <c r="C5802" s="19" t="s">
        <v>33</v>
      </c>
      <c r="D5802" t="s">
        <v>34</v>
      </c>
      <c r="E5802" t="s">
        <v>39</v>
      </c>
      <c r="F5802" t="s">
        <v>449</v>
      </c>
    </row>
    <row r="5803" spans="1:6" x14ac:dyDescent="0.25">
      <c r="A5803" s="23" t="s">
        <v>130</v>
      </c>
      <c r="B5803" s="22">
        <v>44872</v>
      </c>
      <c r="C5803" s="19" t="s">
        <v>33</v>
      </c>
      <c r="D5803" t="s">
        <v>34</v>
      </c>
      <c r="E5803" t="s">
        <v>70</v>
      </c>
      <c r="F5803" t="s">
        <v>449</v>
      </c>
    </row>
    <row r="5804" spans="1:6" x14ac:dyDescent="0.25">
      <c r="A5804" t="s">
        <v>84</v>
      </c>
      <c r="B5804" s="22">
        <v>44890</v>
      </c>
      <c r="C5804" s="19" t="s">
        <v>33</v>
      </c>
      <c r="D5804" t="s">
        <v>34</v>
      </c>
      <c r="E5804" t="s">
        <v>70</v>
      </c>
      <c r="F5804" t="s">
        <v>450</v>
      </c>
    </row>
    <row r="5805" spans="1:6" x14ac:dyDescent="0.25">
      <c r="A5805" t="s">
        <v>84</v>
      </c>
      <c r="B5805" s="22">
        <v>44893</v>
      </c>
      <c r="C5805" s="19" t="s">
        <v>33</v>
      </c>
      <c r="D5805" t="s">
        <v>34</v>
      </c>
      <c r="E5805" t="s">
        <v>70</v>
      </c>
      <c r="F5805" t="s">
        <v>450</v>
      </c>
    </row>
    <row r="5806" spans="1:6" x14ac:dyDescent="0.25">
      <c r="A5806" t="s">
        <v>84</v>
      </c>
      <c r="B5806" s="22">
        <v>44894</v>
      </c>
      <c r="C5806" s="19" t="s">
        <v>33</v>
      </c>
      <c r="D5806" t="s">
        <v>34</v>
      </c>
      <c r="E5806" t="s">
        <v>70</v>
      </c>
      <c r="F5806" t="s">
        <v>450</v>
      </c>
    </row>
    <row r="5807" spans="1:6" x14ac:dyDescent="0.25">
      <c r="A5807" s="17" t="s">
        <v>174</v>
      </c>
      <c r="B5807" s="22">
        <v>44869</v>
      </c>
      <c r="C5807" s="19" t="s">
        <v>33</v>
      </c>
      <c r="D5807" t="s">
        <v>34</v>
      </c>
      <c r="E5807" t="s">
        <v>70</v>
      </c>
      <c r="F5807" t="s">
        <v>449</v>
      </c>
    </row>
    <row r="5808" spans="1:6" x14ac:dyDescent="0.25">
      <c r="A5808" s="17" t="s">
        <v>417</v>
      </c>
      <c r="B5808" s="22">
        <v>44893</v>
      </c>
      <c r="C5808" s="19" t="s">
        <v>33</v>
      </c>
      <c r="D5808" t="s">
        <v>34</v>
      </c>
      <c r="E5808" t="s">
        <v>39</v>
      </c>
      <c r="F5808" t="s">
        <v>449</v>
      </c>
    </row>
    <row r="5809" spans="1:6" x14ac:dyDescent="0.25">
      <c r="A5809" t="s">
        <v>244</v>
      </c>
      <c r="B5809" s="22">
        <v>44890</v>
      </c>
      <c r="C5809" s="19" t="s">
        <v>33</v>
      </c>
      <c r="D5809" t="s">
        <v>34</v>
      </c>
      <c r="E5809" t="s">
        <v>70</v>
      </c>
      <c r="F5809" t="s">
        <v>449</v>
      </c>
    </row>
    <row r="5810" spans="1:6" x14ac:dyDescent="0.25">
      <c r="A5810" s="23" t="s">
        <v>152</v>
      </c>
      <c r="B5810" s="22">
        <v>44890</v>
      </c>
      <c r="C5810" s="19" t="s">
        <v>33</v>
      </c>
      <c r="D5810" t="s">
        <v>34</v>
      </c>
      <c r="E5810" t="s">
        <v>70</v>
      </c>
      <c r="F5810" t="s">
        <v>449</v>
      </c>
    </row>
    <row r="5811" spans="1:6" x14ac:dyDescent="0.25">
      <c r="A5811" s="17" t="s">
        <v>69</v>
      </c>
      <c r="B5811" s="22">
        <v>44893</v>
      </c>
      <c r="C5811" s="19" t="s">
        <v>33</v>
      </c>
      <c r="D5811" t="s">
        <v>34</v>
      </c>
      <c r="E5811" t="s">
        <v>70</v>
      </c>
      <c r="F5811" t="s">
        <v>451</v>
      </c>
    </row>
    <row r="5812" spans="1:6" x14ac:dyDescent="0.25">
      <c r="A5812" s="17" t="s">
        <v>69</v>
      </c>
      <c r="B5812" s="22">
        <v>44894</v>
      </c>
      <c r="C5812" s="19" t="s">
        <v>33</v>
      </c>
      <c r="D5812" t="s">
        <v>34</v>
      </c>
      <c r="E5812" t="s">
        <v>70</v>
      </c>
      <c r="F5812" t="s">
        <v>451</v>
      </c>
    </row>
    <row r="5813" spans="1:6" x14ac:dyDescent="0.25">
      <c r="A5813" s="17" t="s">
        <v>86</v>
      </c>
      <c r="B5813" s="22">
        <v>44890</v>
      </c>
      <c r="C5813" s="19" t="s">
        <v>33</v>
      </c>
      <c r="D5813" t="s">
        <v>67</v>
      </c>
      <c r="E5813" t="s">
        <v>68</v>
      </c>
      <c r="F5813" t="s">
        <v>449</v>
      </c>
    </row>
    <row r="5814" spans="1:6" x14ac:dyDescent="0.25">
      <c r="A5814" s="17" t="s">
        <v>426</v>
      </c>
      <c r="B5814" s="22">
        <v>44868</v>
      </c>
      <c r="C5814" s="19" t="s">
        <v>33</v>
      </c>
      <c r="D5814" t="s">
        <v>34</v>
      </c>
      <c r="E5814" t="s">
        <v>39</v>
      </c>
      <c r="F5814" t="s">
        <v>451</v>
      </c>
    </row>
    <row r="5815" spans="1:6" x14ac:dyDescent="0.25">
      <c r="A5815" s="17" t="s">
        <v>426</v>
      </c>
      <c r="B5815" s="22">
        <v>44869</v>
      </c>
      <c r="C5815" s="19" t="s">
        <v>33</v>
      </c>
      <c r="D5815" t="s">
        <v>34</v>
      </c>
      <c r="E5815" t="s">
        <v>39</v>
      </c>
      <c r="F5815" t="s">
        <v>451</v>
      </c>
    </row>
    <row r="5816" spans="1:6" x14ac:dyDescent="0.25">
      <c r="A5816" s="17" t="s">
        <v>214</v>
      </c>
      <c r="B5816" s="22">
        <v>44868</v>
      </c>
      <c r="C5816" s="19" t="s">
        <v>33</v>
      </c>
      <c r="D5816" t="s">
        <v>34</v>
      </c>
      <c r="E5816" t="s">
        <v>70</v>
      </c>
      <c r="F5816" t="s">
        <v>451</v>
      </c>
    </row>
    <row r="5817" spans="1:6" x14ac:dyDescent="0.25">
      <c r="A5817" s="17" t="s">
        <v>214</v>
      </c>
      <c r="B5817" s="22">
        <v>44894</v>
      </c>
      <c r="C5817" s="19" t="s">
        <v>33</v>
      </c>
      <c r="D5817" t="s">
        <v>34</v>
      </c>
      <c r="E5817" t="s">
        <v>70</v>
      </c>
      <c r="F5817" t="s">
        <v>451</v>
      </c>
    </row>
    <row r="5818" spans="1:6" x14ac:dyDescent="0.25">
      <c r="A5818" t="s">
        <v>241</v>
      </c>
      <c r="B5818" s="22">
        <v>44868</v>
      </c>
      <c r="C5818" s="19" t="s">
        <v>33</v>
      </c>
      <c r="D5818" t="s">
        <v>34</v>
      </c>
      <c r="E5818" t="s">
        <v>70</v>
      </c>
      <c r="F5818" t="s">
        <v>451</v>
      </c>
    </row>
    <row r="5819" spans="1:6" x14ac:dyDescent="0.25">
      <c r="A5819" t="s">
        <v>241</v>
      </c>
      <c r="B5819" s="22">
        <v>44869</v>
      </c>
      <c r="C5819" s="19" t="s">
        <v>33</v>
      </c>
      <c r="D5819" t="s">
        <v>34</v>
      </c>
      <c r="E5819" t="s">
        <v>70</v>
      </c>
      <c r="F5819" t="s">
        <v>451</v>
      </c>
    </row>
    <row r="5820" spans="1:6" x14ac:dyDescent="0.25">
      <c r="A5820" s="17" t="s">
        <v>156</v>
      </c>
      <c r="B5820" s="22">
        <v>44890</v>
      </c>
      <c r="C5820" s="19" t="s">
        <v>33</v>
      </c>
      <c r="D5820" t="s">
        <v>34</v>
      </c>
      <c r="E5820" t="s">
        <v>70</v>
      </c>
      <c r="F5820" t="s">
        <v>449</v>
      </c>
    </row>
    <row r="5821" spans="1:6" x14ac:dyDescent="0.25">
      <c r="A5821" s="17" t="s">
        <v>222</v>
      </c>
      <c r="B5821" s="22">
        <v>44893</v>
      </c>
      <c r="C5821" s="19" t="s">
        <v>33</v>
      </c>
      <c r="D5821" t="s">
        <v>34</v>
      </c>
      <c r="E5821" t="s">
        <v>70</v>
      </c>
      <c r="F5821" t="s">
        <v>451</v>
      </c>
    </row>
    <row r="5822" spans="1:6" x14ac:dyDescent="0.25">
      <c r="A5822" s="17" t="s">
        <v>222</v>
      </c>
      <c r="B5822" s="22">
        <v>44894</v>
      </c>
      <c r="C5822" s="19" t="s">
        <v>33</v>
      </c>
      <c r="D5822" t="s">
        <v>34</v>
      </c>
      <c r="E5822" t="s">
        <v>70</v>
      </c>
      <c r="F5822" t="s">
        <v>451</v>
      </c>
    </row>
    <row r="5823" spans="1:6" x14ac:dyDescent="0.25">
      <c r="A5823" s="17" t="s">
        <v>210</v>
      </c>
      <c r="B5823" s="22">
        <v>44893</v>
      </c>
      <c r="C5823" s="19" t="s">
        <v>33</v>
      </c>
      <c r="D5823" t="s">
        <v>37</v>
      </c>
      <c r="E5823" t="s">
        <v>70</v>
      </c>
      <c r="F5823" t="s">
        <v>449</v>
      </c>
    </row>
    <row r="5824" spans="1:6" x14ac:dyDescent="0.25">
      <c r="A5824" s="17" t="s">
        <v>171</v>
      </c>
      <c r="B5824" s="22">
        <v>44893</v>
      </c>
      <c r="C5824" s="19" t="s">
        <v>33</v>
      </c>
      <c r="D5824" t="s">
        <v>34</v>
      </c>
      <c r="E5824" t="s">
        <v>151</v>
      </c>
      <c r="F5824" t="s">
        <v>449</v>
      </c>
    </row>
    <row r="5825" spans="1:6" x14ac:dyDescent="0.25">
      <c r="A5825" s="21" t="s">
        <v>85</v>
      </c>
      <c r="B5825" s="22">
        <v>44890</v>
      </c>
      <c r="C5825" s="19" t="s">
        <v>33</v>
      </c>
      <c r="D5825" t="s">
        <v>34</v>
      </c>
      <c r="E5825" t="s">
        <v>70</v>
      </c>
      <c r="F5825" t="s">
        <v>449</v>
      </c>
    </row>
    <row r="5826" spans="1:6" x14ac:dyDescent="0.25">
      <c r="A5826" s="17" t="s">
        <v>95</v>
      </c>
      <c r="B5826" s="22">
        <v>44869</v>
      </c>
      <c r="C5826" s="19" t="s">
        <v>33</v>
      </c>
      <c r="D5826" t="s">
        <v>34</v>
      </c>
      <c r="E5826" t="s">
        <v>70</v>
      </c>
      <c r="F5826" t="s">
        <v>449</v>
      </c>
    </row>
    <row r="5827" spans="1:6" x14ac:dyDescent="0.25">
      <c r="A5827" s="17" t="s">
        <v>429</v>
      </c>
      <c r="B5827" s="22">
        <v>44869</v>
      </c>
      <c r="C5827" s="19" t="s">
        <v>33</v>
      </c>
      <c r="D5827" t="s">
        <v>34</v>
      </c>
      <c r="E5827" t="s">
        <v>70</v>
      </c>
      <c r="F5827" t="s">
        <v>449</v>
      </c>
    </row>
    <row r="5828" spans="1:6" x14ac:dyDescent="0.25">
      <c r="A5828" s="17" t="s">
        <v>342</v>
      </c>
      <c r="B5828" s="22">
        <v>44869</v>
      </c>
      <c r="C5828" s="19" t="s">
        <v>33</v>
      </c>
      <c r="D5828" t="s">
        <v>34</v>
      </c>
      <c r="E5828" t="s">
        <v>70</v>
      </c>
      <c r="F5828" t="s">
        <v>449</v>
      </c>
    </row>
    <row r="5829" spans="1:6" x14ac:dyDescent="0.25">
      <c r="A5829" s="17" t="s">
        <v>423</v>
      </c>
      <c r="B5829" s="22">
        <v>44869</v>
      </c>
      <c r="C5829" s="19" t="s">
        <v>33</v>
      </c>
      <c r="D5829" t="s">
        <v>37</v>
      </c>
      <c r="E5829" t="s">
        <v>35</v>
      </c>
      <c r="F5829" t="s">
        <v>449</v>
      </c>
    </row>
    <row r="5830" spans="1:6" x14ac:dyDescent="0.25">
      <c r="A5830" t="s">
        <v>263</v>
      </c>
      <c r="B5830" s="22">
        <v>44869</v>
      </c>
      <c r="C5830" s="19" t="s">
        <v>33</v>
      </c>
      <c r="D5830" t="s">
        <v>34</v>
      </c>
      <c r="E5830" t="s">
        <v>70</v>
      </c>
      <c r="F5830" t="s">
        <v>449</v>
      </c>
    </row>
    <row r="5831" spans="1:6" x14ac:dyDescent="0.25">
      <c r="A5831" s="17" t="s">
        <v>432</v>
      </c>
      <c r="B5831" s="22">
        <v>44869</v>
      </c>
      <c r="C5831" s="19" t="s">
        <v>33</v>
      </c>
      <c r="D5831" t="s">
        <v>34</v>
      </c>
      <c r="E5831" t="s">
        <v>39</v>
      </c>
      <c r="F5831" t="s">
        <v>449</v>
      </c>
    </row>
    <row r="5832" spans="1:6" x14ac:dyDescent="0.25">
      <c r="A5832" s="17" t="s">
        <v>433</v>
      </c>
      <c r="B5832" s="22">
        <v>44869</v>
      </c>
      <c r="C5832" s="19" t="s">
        <v>33</v>
      </c>
      <c r="D5832" t="s">
        <v>37</v>
      </c>
      <c r="E5832" t="s">
        <v>151</v>
      </c>
      <c r="F5832" t="s">
        <v>450</v>
      </c>
    </row>
    <row r="5833" spans="1:6" x14ac:dyDescent="0.25">
      <c r="A5833" s="17" t="s">
        <v>433</v>
      </c>
      <c r="B5833" s="22">
        <v>44890</v>
      </c>
      <c r="C5833" s="19" t="s">
        <v>33</v>
      </c>
      <c r="D5833" t="s">
        <v>37</v>
      </c>
      <c r="E5833" t="s">
        <v>151</v>
      </c>
      <c r="F5833" t="s">
        <v>450</v>
      </c>
    </row>
    <row r="5834" spans="1:6" x14ac:dyDescent="0.25">
      <c r="A5834" s="17" t="s">
        <v>433</v>
      </c>
      <c r="B5834" s="22">
        <v>44889</v>
      </c>
      <c r="C5834" s="19" t="s">
        <v>33</v>
      </c>
      <c r="D5834" t="s">
        <v>37</v>
      </c>
      <c r="E5834" t="s">
        <v>151</v>
      </c>
      <c r="F5834" t="s">
        <v>450</v>
      </c>
    </row>
    <row r="5835" spans="1:6" x14ac:dyDescent="0.25">
      <c r="A5835" s="17" t="s">
        <v>109</v>
      </c>
      <c r="B5835" s="22">
        <v>44869</v>
      </c>
      <c r="C5835" s="19" t="s">
        <v>33</v>
      </c>
      <c r="D5835" t="s">
        <v>34</v>
      </c>
      <c r="E5835" t="s">
        <v>70</v>
      </c>
      <c r="F5835" t="s">
        <v>449</v>
      </c>
    </row>
  </sheetData>
  <autoFilter ref="A1:E5835" xr:uid="{34BD1C59-C652-4BF5-9321-FF3AA083BFCD}"/>
  <conditionalFormatting sqref="A2:A2461">
    <cfRule type="duplicateValues" dxfId="76" priority="32"/>
  </conditionalFormatting>
  <conditionalFormatting sqref="A2577">
    <cfRule type="duplicateValues" dxfId="75" priority="31"/>
  </conditionalFormatting>
  <conditionalFormatting sqref="A2577">
    <cfRule type="duplicateValues" dxfId="74" priority="30"/>
  </conditionalFormatting>
  <conditionalFormatting sqref="A2577">
    <cfRule type="duplicateValues" dxfId="73" priority="29"/>
  </conditionalFormatting>
  <conditionalFormatting sqref="A5800">
    <cfRule type="duplicateValues" dxfId="72" priority="28"/>
  </conditionalFormatting>
  <conditionalFormatting sqref="A5801">
    <cfRule type="duplicateValues" dxfId="71" priority="27"/>
  </conditionalFormatting>
  <conditionalFormatting sqref="A5802">
    <cfRule type="duplicateValues" dxfId="70" priority="26"/>
  </conditionalFormatting>
  <conditionalFormatting sqref="A5804:A5806">
    <cfRule type="duplicateValues" dxfId="69" priority="25"/>
  </conditionalFormatting>
  <conditionalFormatting sqref="A5807">
    <cfRule type="duplicateValues" dxfId="68" priority="24"/>
  </conditionalFormatting>
  <conditionalFormatting sqref="A5808">
    <cfRule type="duplicateValues" dxfId="67" priority="23"/>
  </conditionalFormatting>
  <conditionalFormatting sqref="A5809">
    <cfRule type="duplicateValues" dxfId="66" priority="22"/>
  </conditionalFormatting>
  <conditionalFormatting sqref="A5811">
    <cfRule type="duplicateValues" dxfId="65" priority="21"/>
  </conditionalFormatting>
  <conditionalFormatting sqref="A5812">
    <cfRule type="duplicateValues" dxfId="64" priority="20"/>
  </conditionalFormatting>
  <conditionalFormatting sqref="A5813">
    <cfRule type="duplicateValues" dxfId="63" priority="19"/>
  </conditionalFormatting>
  <conditionalFormatting sqref="A5814">
    <cfRule type="duplicateValues" dxfId="62" priority="18"/>
  </conditionalFormatting>
  <conditionalFormatting sqref="A5815">
    <cfRule type="duplicateValues" dxfId="61" priority="17"/>
  </conditionalFormatting>
  <conditionalFormatting sqref="A5816:A5817">
    <cfRule type="duplicateValues" dxfId="60" priority="16"/>
  </conditionalFormatting>
  <conditionalFormatting sqref="A5818:A5819">
    <cfRule type="duplicateValues" dxfId="59" priority="15"/>
  </conditionalFormatting>
  <conditionalFormatting sqref="A5820">
    <cfRule type="duplicateValues" dxfId="58" priority="14"/>
  </conditionalFormatting>
  <conditionalFormatting sqref="A5821">
    <cfRule type="duplicateValues" dxfId="57" priority="13"/>
  </conditionalFormatting>
  <conditionalFormatting sqref="A5822">
    <cfRule type="duplicateValues" dxfId="56" priority="12"/>
  </conditionalFormatting>
  <conditionalFormatting sqref="A5823">
    <cfRule type="duplicateValues" dxfId="55" priority="11"/>
  </conditionalFormatting>
  <conditionalFormatting sqref="A5824">
    <cfRule type="duplicateValues" dxfId="54" priority="10"/>
  </conditionalFormatting>
  <conditionalFormatting sqref="A5825">
    <cfRule type="duplicateValues" dxfId="53" priority="9"/>
  </conditionalFormatting>
  <conditionalFormatting sqref="A5826">
    <cfRule type="duplicateValues" dxfId="52" priority="8"/>
  </conditionalFormatting>
  <conditionalFormatting sqref="A5827">
    <cfRule type="duplicateValues" dxfId="51" priority="7"/>
  </conditionalFormatting>
  <conditionalFormatting sqref="A5828">
    <cfRule type="duplicateValues" dxfId="50" priority="6"/>
  </conditionalFormatting>
  <conditionalFormatting sqref="A5829">
    <cfRule type="duplicateValues" dxfId="49" priority="5"/>
  </conditionalFormatting>
  <conditionalFormatting sqref="A5830">
    <cfRule type="duplicateValues" dxfId="48" priority="4"/>
  </conditionalFormatting>
  <conditionalFormatting sqref="A5831">
    <cfRule type="duplicateValues" dxfId="47" priority="3"/>
  </conditionalFormatting>
  <conditionalFormatting sqref="A5832:A5834">
    <cfRule type="duplicateValues" dxfId="46" priority="2"/>
  </conditionalFormatting>
  <conditionalFormatting sqref="A5835">
    <cfRule type="duplicateValues" dxfId="45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29372-6F69-4C79-B8D4-1798377BD48B}">
  <dimension ref="A1:J30"/>
  <sheetViews>
    <sheetView zoomScaleNormal="100" workbookViewId="0">
      <selection activeCell="C21" sqref="C21"/>
    </sheetView>
  </sheetViews>
  <sheetFormatPr defaultRowHeight="15" x14ac:dyDescent="0.25"/>
  <cols>
    <col min="1" max="1" width="23" bestFit="1" customWidth="1"/>
    <col min="2" max="3" width="8.7109375" customWidth="1"/>
    <col min="4" max="4" width="8.7109375" style="3" customWidth="1"/>
    <col min="5" max="5" width="8.7109375" customWidth="1"/>
    <col min="6" max="6" width="10.28515625" style="3" customWidth="1"/>
    <col min="7" max="10" width="20.28515625" style="3" customWidth="1"/>
    <col min="11" max="11" width="8.7109375" customWidth="1"/>
  </cols>
  <sheetData>
    <row r="1" spans="1:10" ht="15.75" x14ac:dyDescent="0.25">
      <c r="A1" s="1" t="s">
        <v>0</v>
      </c>
      <c r="B1" s="2"/>
      <c r="C1" s="2"/>
      <c r="D1" s="2"/>
      <c r="E1" s="2"/>
      <c r="G1" s="4" t="s">
        <v>1</v>
      </c>
      <c r="H1" s="5"/>
      <c r="I1" s="5"/>
      <c r="J1" s="5"/>
    </row>
    <row r="2" spans="1:10" ht="30" x14ac:dyDescent="0.25">
      <c r="A2" s="6" t="s">
        <v>2</v>
      </c>
      <c r="B2" s="7" t="s">
        <v>3</v>
      </c>
      <c r="C2" s="7"/>
      <c r="D2" s="6" t="s">
        <v>4</v>
      </c>
      <c r="E2" s="6" t="s">
        <v>5</v>
      </c>
      <c r="F2" s="8" t="s">
        <v>6</v>
      </c>
      <c r="G2" s="9" t="s">
        <v>7</v>
      </c>
      <c r="H2" s="10" t="s">
        <v>2</v>
      </c>
      <c r="I2" s="10" t="s">
        <v>8</v>
      </c>
      <c r="J2" s="10" t="s">
        <v>9</v>
      </c>
    </row>
    <row r="3" spans="1:10" x14ac:dyDescent="0.25">
      <c r="A3" s="11" t="s">
        <v>10</v>
      </c>
      <c r="B3" s="11">
        <v>0</v>
      </c>
      <c r="C3" s="11" t="s">
        <v>11</v>
      </c>
      <c r="D3" s="12">
        <f>B3*0.05</f>
        <v>0</v>
      </c>
      <c r="E3" s="11">
        <f>D3*59</f>
        <v>0</v>
      </c>
      <c r="F3" s="13">
        <v>0</v>
      </c>
      <c r="G3" s="14">
        <v>4</v>
      </c>
      <c r="H3" s="14" t="s">
        <v>12</v>
      </c>
      <c r="I3" s="14">
        <v>0</v>
      </c>
      <c r="J3" s="14">
        <v>0</v>
      </c>
    </row>
    <row r="4" spans="1:10" x14ac:dyDescent="0.25">
      <c r="A4" s="11" t="s">
        <v>13</v>
      </c>
      <c r="B4" s="11">
        <v>320</v>
      </c>
      <c r="C4" s="11" t="s">
        <v>11</v>
      </c>
      <c r="D4" s="12">
        <f t="shared" ref="D4:D9" si="0">B4*0.05</f>
        <v>16</v>
      </c>
      <c r="E4" s="11">
        <f>D4*59</f>
        <v>944</v>
      </c>
      <c r="F4" s="13">
        <v>500</v>
      </c>
      <c r="G4" s="14">
        <v>5</v>
      </c>
      <c r="H4" s="14" t="s">
        <v>12</v>
      </c>
      <c r="I4" s="14">
        <v>0</v>
      </c>
      <c r="J4" s="14">
        <v>0</v>
      </c>
    </row>
    <row r="5" spans="1:10" x14ac:dyDescent="0.25">
      <c r="A5" s="11" t="s">
        <v>14</v>
      </c>
      <c r="B5" s="11">
        <v>640</v>
      </c>
      <c r="C5" s="11" t="s">
        <v>11</v>
      </c>
      <c r="D5" s="12">
        <f t="shared" si="0"/>
        <v>32</v>
      </c>
      <c r="E5" s="11">
        <f t="shared" ref="E5:E9" si="1">D5*59</f>
        <v>1888</v>
      </c>
      <c r="F5" s="13">
        <v>1000</v>
      </c>
      <c r="G5" s="14">
        <v>6</v>
      </c>
      <c r="H5" s="14" t="s">
        <v>14</v>
      </c>
      <c r="I5" s="14">
        <f>$B$5</f>
        <v>640</v>
      </c>
      <c r="J5" s="14">
        <f>$E$5</f>
        <v>1888</v>
      </c>
    </row>
    <row r="6" spans="1:10" x14ac:dyDescent="0.25">
      <c r="A6" s="11" t="s">
        <v>16</v>
      </c>
      <c r="B6" s="11">
        <v>1280</v>
      </c>
      <c r="C6" s="11" t="s">
        <v>11</v>
      </c>
      <c r="D6" s="12">
        <f t="shared" si="0"/>
        <v>64</v>
      </c>
      <c r="E6" s="11">
        <f t="shared" si="1"/>
        <v>3776</v>
      </c>
      <c r="F6" s="13">
        <v>2000</v>
      </c>
      <c r="G6" s="14">
        <v>7</v>
      </c>
      <c r="H6" s="14" t="s">
        <v>14</v>
      </c>
      <c r="I6" s="14">
        <f t="shared" ref="I6:I7" si="2">$B$5</f>
        <v>640</v>
      </c>
      <c r="J6" s="14">
        <f t="shared" ref="J6:J7" si="3">$E$5</f>
        <v>1888</v>
      </c>
    </row>
    <row r="7" spans="1:10" x14ac:dyDescent="0.25">
      <c r="A7" s="11" t="s">
        <v>17</v>
      </c>
      <c r="B7" s="11">
        <v>1920</v>
      </c>
      <c r="C7" s="11" t="s">
        <v>11</v>
      </c>
      <c r="D7" s="12">
        <f t="shared" si="0"/>
        <v>96</v>
      </c>
      <c r="E7" s="11">
        <f t="shared" si="1"/>
        <v>5664</v>
      </c>
      <c r="F7" s="13">
        <v>3000</v>
      </c>
      <c r="G7" s="14">
        <v>8</v>
      </c>
      <c r="H7" s="14" t="s">
        <v>14</v>
      </c>
      <c r="I7" s="14">
        <f t="shared" si="2"/>
        <v>640</v>
      </c>
      <c r="J7" s="14">
        <f t="shared" si="3"/>
        <v>1888</v>
      </c>
    </row>
    <row r="8" spans="1:10" x14ac:dyDescent="0.25">
      <c r="A8" s="11" t="s">
        <v>18</v>
      </c>
      <c r="B8" s="11">
        <v>3200</v>
      </c>
      <c r="C8" s="11" t="s">
        <v>11</v>
      </c>
      <c r="D8" s="12">
        <f t="shared" si="0"/>
        <v>160</v>
      </c>
      <c r="E8" s="11">
        <f t="shared" si="1"/>
        <v>9440</v>
      </c>
      <c r="F8" s="13">
        <v>5000</v>
      </c>
      <c r="G8" s="14">
        <v>9</v>
      </c>
      <c r="H8" s="14" t="s">
        <v>15</v>
      </c>
      <c r="I8" s="14">
        <f>$B$5 + $B$4</f>
        <v>960</v>
      </c>
      <c r="J8" s="14">
        <f>$E$5 + $E$4</f>
        <v>2832</v>
      </c>
    </row>
    <row r="9" spans="1:10" x14ac:dyDescent="0.25">
      <c r="A9" s="11" t="s">
        <v>20</v>
      </c>
      <c r="B9" s="11">
        <v>6400</v>
      </c>
      <c r="C9" s="11" t="s">
        <v>11</v>
      </c>
      <c r="D9" s="12">
        <f t="shared" si="0"/>
        <v>320</v>
      </c>
      <c r="E9" s="11">
        <f t="shared" si="1"/>
        <v>18880</v>
      </c>
      <c r="F9" s="13">
        <v>10000</v>
      </c>
      <c r="G9" s="14">
        <v>10</v>
      </c>
      <c r="H9" s="14" t="s">
        <v>15</v>
      </c>
      <c r="I9" s="14">
        <f>$B$5 + $B$4</f>
        <v>960</v>
      </c>
      <c r="J9" s="14">
        <f>$E$5 + $E$4</f>
        <v>2832</v>
      </c>
    </row>
    <row r="10" spans="1:10" x14ac:dyDescent="0.25">
      <c r="G10" s="14">
        <v>11</v>
      </c>
      <c r="H10" s="14" t="s">
        <v>15</v>
      </c>
      <c r="I10" s="14">
        <f>$B$5 + $B$4</f>
        <v>960</v>
      </c>
      <c r="J10" s="14">
        <f>$E$5 + $E$4</f>
        <v>2832</v>
      </c>
    </row>
    <row r="11" spans="1:10" x14ac:dyDescent="0.25">
      <c r="A11" t="s">
        <v>21</v>
      </c>
      <c r="G11" s="14">
        <v>12</v>
      </c>
      <c r="H11" s="14" t="s">
        <v>16</v>
      </c>
      <c r="I11" s="14">
        <f>$B$6</f>
        <v>1280</v>
      </c>
      <c r="J11" s="14">
        <f>$E$6</f>
        <v>3776</v>
      </c>
    </row>
    <row r="12" spans="1:10" x14ac:dyDescent="0.25">
      <c r="G12" s="14">
        <v>13</v>
      </c>
      <c r="H12" s="14" t="s">
        <v>16</v>
      </c>
      <c r="I12" s="14">
        <f t="shared" ref="I12:I13" si="4">$B$6</f>
        <v>1280</v>
      </c>
      <c r="J12" s="14">
        <f>$E$6</f>
        <v>3776</v>
      </c>
    </row>
    <row r="13" spans="1:10" x14ac:dyDescent="0.25">
      <c r="G13" s="14">
        <v>14</v>
      </c>
      <c r="H13" s="14" t="s">
        <v>16</v>
      </c>
      <c r="I13" s="14">
        <f t="shared" si="4"/>
        <v>1280</v>
      </c>
      <c r="J13" s="14">
        <f t="shared" ref="J13" si="5">$E$6</f>
        <v>3776</v>
      </c>
    </row>
    <row r="14" spans="1:10" x14ac:dyDescent="0.25">
      <c r="G14" s="14">
        <v>15</v>
      </c>
      <c r="H14" s="14" t="s">
        <v>19</v>
      </c>
      <c r="I14" s="14">
        <f>$B$6 +$B$4</f>
        <v>1600</v>
      </c>
      <c r="J14" s="14">
        <f t="shared" ref="J14:J15" si="6">$E$6 +$E$4</f>
        <v>4720</v>
      </c>
    </row>
    <row r="15" spans="1:10" x14ac:dyDescent="0.25">
      <c r="G15" s="14">
        <v>16</v>
      </c>
      <c r="H15" s="14" t="s">
        <v>19</v>
      </c>
      <c r="I15" s="14">
        <f t="shared" ref="I15:I16" si="7">$B$6 +$B$4</f>
        <v>1600</v>
      </c>
      <c r="J15" s="14">
        <f t="shared" si="6"/>
        <v>4720</v>
      </c>
    </row>
    <row r="16" spans="1:10" x14ac:dyDescent="0.25">
      <c r="G16" s="14">
        <v>17</v>
      </c>
      <c r="H16" s="14" t="s">
        <v>19</v>
      </c>
      <c r="I16" s="14">
        <f t="shared" si="7"/>
        <v>1600</v>
      </c>
      <c r="J16" s="14">
        <f>$E$6 +$E$4</f>
        <v>4720</v>
      </c>
    </row>
    <row r="17" spans="1:10" x14ac:dyDescent="0.25">
      <c r="G17" s="14">
        <v>18</v>
      </c>
      <c r="H17" s="14" t="s">
        <v>17</v>
      </c>
      <c r="I17" s="14">
        <f>$B$7</f>
        <v>1920</v>
      </c>
      <c r="J17" s="14">
        <f>$E$7</f>
        <v>5664</v>
      </c>
    </row>
    <row r="18" spans="1:10" x14ac:dyDescent="0.25">
      <c r="G18" s="14">
        <v>19</v>
      </c>
      <c r="H18" s="14" t="s">
        <v>17</v>
      </c>
      <c r="I18" s="14">
        <f t="shared" ref="I18:I19" si="8">$B$7</f>
        <v>1920</v>
      </c>
      <c r="J18" s="14">
        <f t="shared" ref="J18:J19" si="9">$E$7</f>
        <v>5664</v>
      </c>
    </row>
    <row r="19" spans="1:10" x14ac:dyDescent="0.25">
      <c r="G19" s="14">
        <v>20</v>
      </c>
      <c r="H19" s="14" t="s">
        <v>17</v>
      </c>
      <c r="I19" s="14">
        <f t="shared" si="8"/>
        <v>1920</v>
      </c>
      <c r="J19" s="14">
        <f t="shared" si="9"/>
        <v>5664</v>
      </c>
    </row>
    <row r="20" spans="1:10" x14ac:dyDescent="0.25">
      <c r="G20" s="14">
        <v>21</v>
      </c>
      <c r="H20" s="14" t="s">
        <v>22</v>
      </c>
      <c r="I20" s="14">
        <f>$B$7 + $B$4</f>
        <v>2240</v>
      </c>
      <c r="J20" s="14">
        <f>$E$7 + $E$4</f>
        <v>6608</v>
      </c>
    </row>
    <row r="23" spans="1:10" x14ac:dyDescent="0.25">
      <c r="A23" t="s">
        <v>23</v>
      </c>
      <c r="B23" t="s">
        <v>24</v>
      </c>
      <c r="C23" t="s">
        <v>25</v>
      </c>
    </row>
    <row r="24" spans="1:10" x14ac:dyDescent="0.25">
      <c r="A24" t="s">
        <v>10</v>
      </c>
      <c r="B24">
        <v>0</v>
      </c>
      <c r="C24" t="s">
        <v>11</v>
      </c>
    </row>
    <row r="25" spans="1:10" x14ac:dyDescent="0.25">
      <c r="A25" t="s">
        <v>13</v>
      </c>
      <c r="B25">
        <v>500</v>
      </c>
      <c r="C25" t="s">
        <v>11</v>
      </c>
    </row>
    <row r="26" spans="1:10" x14ac:dyDescent="0.25">
      <c r="A26" t="s">
        <v>14</v>
      </c>
      <c r="B26">
        <v>1000</v>
      </c>
      <c r="C26" t="s">
        <v>11</v>
      </c>
    </row>
    <row r="27" spans="1:10" x14ac:dyDescent="0.25">
      <c r="A27" t="s">
        <v>16</v>
      </c>
      <c r="B27">
        <v>2000</v>
      </c>
      <c r="C27" t="s">
        <v>11</v>
      </c>
    </row>
    <row r="28" spans="1:10" x14ac:dyDescent="0.25">
      <c r="A28" t="s">
        <v>17</v>
      </c>
      <c r="B28">
        <v>3000</v>
      </c>
      <c r="C28" t="s">
        <v>11</v>
      </c>
    </row>
    <row r="29" spans="1:10" x14ac:dyDescent="0.25">
      <c r="A29" t="s">
        <v>18</v>
      </c>
      <c r="B29">
        <v>5000</v>
      </c>
      <c r="C29" t="s">
        <v>11</v>
      </c>
    </row>
    <row r="30" spans="1:10" x14ac:dyDescent="0.25">
      <c r="A30" t="s">
        <v>20</v>
      </c>
      <c r="B30">
        <v>10000</v>
      </c>
      <c r="C30" t="s">
        <v>11</v>
      </c>
    </row>
  </sheetData>
  <mergeCells count="3">
    <mergeCell ref="A1:E1"/>
    <mergeCell ref="G1:J1"/>
    <mergeCell ref="B2:C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NOV Transpo Allow (PHP)</vt:lpstr>
      <vt:lpstr>NOV Transpo Allow (Actuals)</vt:lpstr>
      <vt:lpstr>Transpo 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Enriquez, Mylene A.</dc:creator>
  <cp:lastModifiedBy>Enriquez, Mylene A.</cp:lastModifiedBy>
  <dcterms:created xsi:type="dcterms:W3CDTF">2022-12-23T06:01:37Z</dcterms:created>
  <dcterms:modified xsi:type="dcterms:W3CDTF">2022-12-23T06:10:22Z</dcterms:modified>
</cp:coreProperties>
</file>