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gif" ContentType="image/gi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filterPrivacy="1" autoCompressPictures="0"/>
  <bookViews>
    <workbookView xWindow="0" yWindow="0" windowWidth="28800" windowHeight="16480" tabRatio="895" activeTab="2"/>
  </bookViews>
  <sheets>
    <sheet name="RESULTS" sheetId="3" r:id="rId1"/>
    <sheet name="FINAL RANK" sheetId="5" r:id="rId2"/>
    <sheet name="ALL RANKS" sheetId="16" r:id="rId3"/>
    <sheet name="AAPL" sheetId="66" r:id="rId4"/>
    <sheet name="ADI" sheetId="65" r:id="rId5"/>
    <sheet name="AKAM" sheetId="18" r:id="rId6"/>
    <sheet name="Sheet2" sheetId="19" state="hidden" r:id="rId7"/>
    <sheet name="ALTR" sheetId="20" r:id="rId8"/>
    <sheet name="CA" sheetId="21" r:id="rId9"/>
    <sheet name="CSC" sheetId="22" r:id="rId10"/>
    <sheet name="CSCO" sheetId="23" r:id="rId11"/>
    <sheet name="CTSH" sheetId="24" r:id="rId12"/>
    <sheet name="EMC" sheetId="25" r:id="rId13"/>
    <sheet name="ETN" sheetId="26" r:id="rId14"/>
    <sheet name="FIS" sheetId="27" r:id="rId15"/>
    <sheet name="FTR" sheetId="28" r:id="rId16"/>
    <sheet name="GOOG" sheetId="29" r:id="rId17"/>
    <sheet name="IGT" sheetId="30" r:id="rId18"/>
    <sheet name="INTC" sheetId="31" r:id="rId19"/>
    <sheet name="JBL" sheetId="64" r:id="rId20"/>
    <sheet name="JNPR" sheetId="32" r:id="rId21"/>
    <sheet name="KLAC" sheetId="33" r:id="rId22"/>
    <sheet name="LRCX" sheetId="34" r:id="rId23"/>
    <sheet name="MSFT" sheetId="35" r:id="rId24"/>
    <sheet name="NTAP" sheetId="38" r:id="rId25"/>
    <sheet name="NVDA" sheetId="37" r:id="rId26"/>
    <sheet name="QCOM" sheetId="39" r:id="rId27"/>
    <sheet name="SAI" sheetId="40" r:id="rId28"/>
    <sheet name="SNDK" sheetId="56" r:id="rId29"/>
    <sheet name="SYMC" sheetId="57" r:id="rId30"/>
    <sheet name="TSS" sheetId="58" r:id="rId31"/>
    <sheet name="TXN" sheetId="59" r:id="rId32"/>
    <sheet name="XLNX" sheetId="60" r:id="rId33"/>
    <sheet name="XRX" sheetId="61" r:id="rId34"/>
    <sheet name="YHOO" sheetId="62" r:id="rId3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7" i="16" l="1"/>
  <c r="AM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BM16" i="16"/>
  <c r="AI16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AW16" i="16"/>
  <c r="AX16" i="16"/>
  <c r="AY16" i="16"/>
  <c r="AZ16" i="16"/>
  <c r="BA16" i="16"/>
  <c r="BB16" i="16"/>
  <c r="BC16" i="16"/>
  <c r="BD16" i="16"/>
  <c r="BE16" i="16"/>
  <c r="BF16" i="16"/>
  <c r="BG16" i="16"/>
  <c r="BH16" i="16"/>
  <c r="BI16" i="16"/>
  <c r="BJ16" i="16"/>
  <c r="BK16" i="16"/>
  <c r="BL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M9" i="16"/>
  <c r="AI9" i="16"/>
  <c r="AJ9" i="16"/>
  <c r="AK9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X9" i="16"/>
  <c r="AY9" i="16"/>
  <c r="AZ9" i="16"/>
  <c r="BA9" i="16"/>
  <c r="BB9" i="16"/>
  <c r="BC9" i="16"/>
  <c r="BD9" i="16"/>
  <c r="BE9" i="16"/>
  <c r="BF9" i="16"/>
  <c r="BG9" i="16"/>
  <c r="BH9" i="16"/>
  <c r="BI9" i="16"/>
  <c r="BJ9" i="16"/>
  <c r="BK9" i="16"/>
  <c r="BL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16" i="16"/>
  <c r="B9" i="16"/>
  <c r="BM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B15" i="16"/>
  <c r="BC15" i="16"/>
  <c r="BD15" i="16"/>
  <c r="BE15" i="16"/>
  <c r="BF15" i="16"/>
  <c r="BG15" i="16"/>
  <c r="BH15" i="16"/>
  <c r="BI15" i="16"/>
  <c r="BJ15" i="16"/>
  <c r="BK15" i="16"/>
  <c r="BL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M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M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5" i="16"/>
  <c r="B14" i="16"/>
  <c r="B13" i="16"/>
  <c r="BM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BF12" i="16"/>
  <c r="BG12" i="16"/>
  <c r="BH12" i="16"/>
  <c r="BI12" i="16"/>
  <c r="BJ12" i="16"/>
  <c r="BK12" i="16"/>
  <c r="BL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M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M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2" i="16"/>
  <c r="B11" i="16"/>
  <c r="B10" i="16"/>
  <c r="AI6" i="16"/>
  <c r="AJ6" i="16"/>
  <c r="AK6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X6" i="16"/>
  <c r="AY6" i="16"/>
  <c r="AZ6" i="16"/>
  <c r="BA6" i="16"/>
  <c r="BB6" i="16"/>
  <c r="BC6" i="16"/>
  <c r="BD6" i="16"/>
  <c r="BE6" i="16"/>
  <c r="BF6" i="16"/>
  <c r="BG6" i="16"/>
  <c r="BH6" i="16"/>
  <c r="BI6" i="16"/>
  <c r="BJ6" i="16"/>
  <c r="BK6" i="16"/>
  <c r="BL6" i="16"/>
  <c r="BM6" i="16"/>
  <c r="B6" i="16"/>
  <c r="BM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X8" i="16"/>
  <c r="AY8" i="16"/>
  <c r="AZ8" i="16"/>
  <c r="BA8" i="16"/>
  <c r="BB8" i="16"/>
  <c r="BC8" i="16"/>
  <c r="BD8" i="16"/>
  <c r="BE8" i="16"/>
  <c r="BF8" i="16"/>
  <c r="BG8" i="16"/>
  <c r="BH8" i="16"/>
  <c r="BI8" i="16"/>
  <c r="BJ8" i="16"/>
  <c r="BK8" i="16"/>
  <c r="BL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M7" i="16"/>
  <c r="AI7" i="16"/>
  <c r="AJ7" i="16"/>
  <c r="AK7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X7" i="16"/>
  <c r="AY7" i="16"/>
  <c r="AZ7" i="16"/>
  <c r="BA7" i="16"/>
  <c r="BB7" i="16"/>
  <c r="BC7" i="16"/>
  <c r="BD7" i="16"/>
  <c r="BE7" i="16"/>
  <c r="BF7" i="16"/>
  <c r="BG7" i="16"/>
  <c r="BH7" i="16"/>
  <c r="BI7" i="16"/>
  <c r="BJ7" i="16"/>
  <c r="BK7" i="16"/>
  <c r="BL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7" i="16"/>
  <c r="B8" i="16"/>
  <c r="AL18" i="16"/>
  <c r="AI18" i="16"/>
  <c r="AJ18" i="16"/>
  <c r="AK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BC18" i="16"/>
  <c r="BD18" i="16"/>
  <c r="BE18" i="16"/>
  <c r="BF18" i="16"/>
  <c r="BG18" i="16"/>
  <c r="BH18" i="16"/>
  <c r="BI18" i="16"/>
  <c r="BJ18" i="16"/>
  <c r="BK18" i="16"/>
  <c r="BL18" i="16"/>
  <c r="BM18" i="16"/>
  <c r="E18" i="16"/>
  <c r="E5" i="16"/>
  <c r="D18" i="16"/>
  <c r="D5" i="16"/>
  <c r="F18" i="16"/>
  <c r="F5" i="16"/>
  <c r="G18" i="16"/>
  <c r="G5" i="16"/>
  <c r="H18" i="16"/>
  <c r="H5" i="16"/>
  <c r="I18" i="16"/>
  <c r="I5" i="16"/>
  <c r="J18" i="16"/>
  <c r="J5" i="16"/>
  <c r="K18" i="16"/>
  <c r="K5" i="16"/>
  <c r="L18" i="16"/>
  <c r="L5" i="16"/>
  <c r="M18" i="16"/>
  <c r="M5" i="16"/>
  <c r="N18" i="16"/>
  <c r="N5" i="16"/>
  <c r="O18" i="16"/>
  <c r="O5" i="16"/>
  <c r="P18" i="16"/>
  <c r="P5" i="16"/>
  <c r="Q18" i="16"/>
  <c r="Q5" i="16"/>
  <c r="R18" i="16"/>
  <c r="R5" i="16"/>
  <c r="S18" i="16"/>
  <c r="S5" i="16"/>
  <c r="T18" i="16"/>
  <c r="T5" i="16"/>
  <c r="U18" i="16"/>
  <c r="U5" i="16"/>
  <c r="V18" i="16"/>
  <c r="V5" i="16"/>
  <c r="W18" i="16"/>
  <c r="W5" i="16"/>
  <c r="X18" i="16"/>
  <c r="X5" i="16"/>
  <c r="Y18" i="16"/>
  <c r="Y5" i="16"/>
  <c r="Z18" i="16"/>
  <c r="Z5" i="16"/>
  <c r="AA18" i="16"/>
  <c r="AA5" i="16"/>
  <c r="AB18" i="16"/>
  <c r="AB5" i="16"/>
  <c r="AC18" i="16"/>
  <c r="AC5" i="16"/>
  <c r="AD18" i="16"/>
  <c r="AD5" i="16"/>
  <c r="AE18" i="16"/>
  <c r="AE5" i="16"/>
  <c r="AF18" i="16"/>
  <c r="AF5" i="16"/>
  <c r="E4" i="16"/>
  <c r="B18" i="16"/>
  <c r="B5" i="16"/>
  <c r="C18" i="16"/>
  <c r="C5" i="16"/>
  <c r="B4" i="16"/>
  <c r="C4" i="16"/>
  <c r="D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L4" i="16"/>
  <c r="E3" i="16"/>
  <c r="E19" i="16"/>
  <c r="B14" i="5"/>
  <c r="BK4" i="16"/>
  <c r="AD3" i="16"/>
  <c r="AD19" i="16"/>
  <c r="B13" i="5"/>
  <c r="AI4" i="16"/>
  <c r="B3" i="16"/>
  <c r="B19" i="16"/>
  <c r="B12" i="5"/>
  <c r="AM4" i="16"/>
  <c r="F3" i="16"/>
  <c r="F19" i="16"/>
  <c r="B11" i="5"/>
  <c r="BI4" i="16"/>
  <c r="AB3" i="16"/>
  <c r="AB19" i="16"/>
  <c r="B10" i="5"/>
  <c r="AK4" i="16"/>
  <c r="D3" i="16"/>
  <c r="D19" i="16"/>
  <c r="B9" i="5"/>
  <c r="BE4" i="16"/>
  <c r="X3" i="16"/>
  <c r="X19" i="16"/>
  <c r="B8" i="5"/>
  <c r="AU4" i="16"/>
  <c r="N3" i="16"/>
  <c r="N19" i="16"/>
  <c r="B7" i="5"/>
  <c r="AP4" i="16"/>
  <c r="I3" i="16"/>
  <c r="I19" i="16"/>
  <c r="B6" i="5"/>
  <c r="BM4" i="16"/>
  <c r="AF3" i="16"/>
  <c r="AF19" i="16"/>
  <c r="B5" i="5"/>
  <c r="AI5" i="16"/>
  <c r="AN4" i="16"/>
  <c r="G3" i="16"/>
  <c r="G19" i="16"/>
  <c r="AO4" i="16"/>
  <c r="H3" i="16"/>
  <c r="H19" i="16"/>
  <c r="AQ4" i="16"/>
  <c r="J3" i="16"/>
  <c r="J19" i="16"/>
  <c r="AR4" i="16"/>
  <c r="K3" i="16"/>
  <c r="K19" i="16"/>
  <c r="AS4" i="16"/>
  <c r="L3" i="16"/>
  <c r="L19" i="16"/>
  <c r="AT4" i="16"/>
  <c r="M3" i="16"/>
  <c r="M19" i="16"/>
  <c r="AV4" i="16"/>
  <c r="O3" i="16"/>
  <c r="O19" i="16"/>
  <c r="AW4" i="16"/>
  <c r="P3" i="16"/>
  <c r="P19" i="16"/>
  <c r="AX4" i="16"/>
  <c r="Q3" i="16"/>
  <c r="Q19" i="16"/>
  <c r="AY4" i="16"/>
  <c r="R3" i="16"/>
  <c r="R19" i="16"/>
  <c r="AZ4" i="16"/>
  <c r="S3" i="16"/>
  <c r="S19" i="16"/>
  <c r="BA4" i="16"/>
  <c r="T3" i="16"/>
  <c r="T19" i="16"/>
  <c r="BB4" i="16"/>
  <c r="U3" i="16"/>
  <c r="U19" i="16"/>
  <c r="BC4" i="16"/>
  <c r="V3" i="16"/>
  <c r="V19" i="16"/>
  <c r="BD4" i="16"/>
  <c r="W3" i="16"/>
  <c r="W19" i="16"/>
  <c r="BF4" i="16"/>
  <c r="Y3" i="16"/>
  <c r="Y19" i="16"/>
  <c r="BG4" i="16"/>
  <c r="Z3" i="16"/>
  <c r="Z19" i="16"/>
  <c r="BH4" i="16"/>
  <c r="AA3" i="16"/>
  <c r="AA19" i="16"/>
  <c r="BJ4" i="16"/>
  <c r="AC3" i="16"/>
  <c r="AC19" i="16"/>
  <c r="BL4" i="16"/>
  <c r="AE3" i="16"/>
  <c r="AE19" i="16"/>
  <c r="AJ4" i="16"/>
  <c r="C3" i="16"/>
  <c r="C19" i="16"/>
  <c r="BL5" i="16"/>
  <c r="BJ5" i="16"/>
  <c r="BH5" i="16"/>
  <c r="BC5" i="16"/>
  <c r="AT5" i="16"/>
  <c r="AM5" i="16"/>
  <c r="AJ5" i="16"/>
  <c r="C14" i="5"/>
  <c r="C9" i="5"/>
  <c r="C13" i="5"/>
  <c r="C12" i="5"/>
  <c r="C11" i="5"/>
  <c r="C10" i="5"/>
  <c r="C8" i="5"/>
  <c r="C7" i="5"/>
  <c r="C6" i="5"/>
  <c r="C5" i="5"/>
  <c r="BM5" i="16"/>
  <c r="BK5" i="16"/>
  <c r="BI5" i="16"/>
  <c r="BG5" i="16"/>
  <c r="BF5" i="16"/>
  <c r="BE5" i="16"/>
  <c r="BD5" i="16"/>
  <c r="BB5" i="16"/>
  <c r="BA5" i="16"/>
  <c r="AZ5" i="16"/>
  <c r="AY5" i="16"/>
  <c r="AX5" i="16"/>
  <c r="AW5" i="16"/>
  <c r="AV5" i="16"/>
  <c r="AU5" i="16"/>
  <c r="AS5" i="16"/>
  <c r="AR5" i="16"/>
  <c r="AQ5" i="16"/>
  <c r="AP5" i="16"/>
  <c r="AO5" i="16"/>
  <c r="AN5" i="16"/>
  <c r="AL5" i="16"/>
  <c r="AK5" i="16"/>
  <c r="A21" i="3"/>
  <c r="A19" i="3"/>
  <c r="A17" i="3"/>
  <c r="A15" i="3"/>
  <c r="A13" i="3"/>
  <c r="E18" i="5"/>
  <c r="G18" i="5"/>
  <c r="E22" i="5"/>
  <c r="G22" i="5"/>
  <c r="C25" i="5"/>
  <c r="E19" i="5"/>
  <c r="E20" i="5"/>
  <c r="E21" i="5"/>
  <c r="A12" i="3"/>
</calcChain>
</file>

<file path=xl/comments1.xml><?xml version="1.0" encoding="utf-8"?>
<comments xmlns="http://schemas.openxmlformats.org/spreadsheetml/2006/main">
  <authors>
    <author>Author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  = Best
10 = Worst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Shared Rank 7 (unusual occurance)</t>
        </r>
      </text>
    </comment>
  </commentList>
</comments>
</file>

<file path=xl/sharedStrings.xml><?xml version="1.0" encoding="utf-8"?>
<sst xmlns="http://schemas.openxmlformats.org/spreadsheetml/2006/main" count="208" uniqueCount="132">
  <si>
    <t>ROE</t>
  </si>
  <si>
    <t>P/E</t>
  </si>
  <si>
    <t>PEG</t>
  </si>
  <si>
    <t>Index</t>
  </si>
  <si>
    <t>EPS (ttm)</t>
  </si>
  <si>
    <t>Insider Own</t>
  </si>
  <si>
    <t>Shs Outstand</t>
  </si>
  <si>
    <t>Perf Week</t>
  </si>
  <si>
    <t>Market Cap</t>
  </si>
  <si>
    <t>Forward P/E</t>
  </si>
  <si>
    <t>EPS next Y</t>
  </si>
  <si>
    <t>Insider Trans</t>
  </si>
  <si>
    <t>Shs Float</t>
  </si>
  <si>
    <t>Perf Month</t>
  </si>
  <si>
    <t>Income</t>
  </si>
  <si>
    <t>EPS next Q</t>
  </si>
  <si>
    <t>Inst Own</t>
  </si>
  <si>
    <t>Short Float</t>
  </si>
  <si>
    <t>Perf Quarter</t>
  </si>
  <si>
    <t>Sales</t>
  </si>
  <si>
    <t>P/S</t>
  </si>
  <si>
    <t>EPS this Y</t>
  </si>
  <si>
    <t>Inst Trans</t>
  </si>
  <si>
    <t>Short Ratio</t>
  </si>
  <si>
    <t>Perf Half Y</t>
  </si>
  <si>
    <t>Book/sh</t>
  </si>
  <si>
    <t>P/B</t>
  </si>
  <si>
    <t>ROA</t>
  </si>
  <si>
    <t>Target Price</t>
  </si>
  <si>
    <t>Perf Year</t>
  </si>
  <si>
    <t>Cash/sh</t>
  </si>
  <si>
    <t>P/C</t>
  </si>
  <si>
    <t>EPS next 5Y</t>
  </si>
  <si>
    <t>52W Range</t>
  </si>
  <si>
    <t>Perf YTD</t>
  </si>
  <si>
    <t>Dividend</t>
  </si>
  <si>
    <t>P/FCF</t>
  </si>
  <si>
    <t>-</t>
  </si>
  <si>
    <t>EPS past 5Y</t>
  </si>
  <si>
    <t>ROI</t>
  </si>
  <si>
    <t>52W High</t>
  </si>
  <si>
    <t>Beta</t>
  </si>
  <si>
    <t>Dividend %</t>
  </si>
  <si>
    <t>Quick Ratio</t>
  </si>
  <si>
    <t>Sales past 5Y</t>
  </si>
  <si>
    <t>Gross Margin</t>
  </si>
  <si>
    <t>52W Low</t>
  </si>
  <si>
    <t>ATR</t>
  </si>
  <si>
    <t>Employees</t>
  </si>
  <si>
    <t>Current Ratio</t>
  </si>
  <si>
    <t>Sales Q/Q</t>
  </si>
  <si>
    <t>Oper. Margin</t>
  </si>
  <si>
    <t>RSI (14)</t>
  </si>
  <si>
    <t>Volatility</t>
  </si>
  <si>
    <t>Optionable</t>
  </si>
  <si>
    <t>Yes</t>
  </si>
  <si>
    <t>Debt/Eq</t>
  </si>
  <si>
    <t>EPS Q/Q</t>
  </si>
  <si>
    <t>Profit Margin</t>
  </si>
  <si>
    <t>Rel Volume</t>
  </si>
  <si>
    <t>Prev Close</t>
  </si>
  <si>
    <t>Shortable</t>
  </si>
  <si>
    <t>LT Debt/Eq</t>
  </si>
  <si>
    <t>Earnings</t>
  </si>
  <si>
    <t>Payout</t>
  </si>
  <si>
    <t>Avg Volume</t>
  </si>
  <si>
    <t>Price</t>
  </si>
  <si>
    <t>Recom</t>
  </si>
  <si>
    <t>SMA20</t>
  </si>
  <si>
    <t>SMA50</t>
  </si>
  <si>
    <t>SMA200</t>
  </si>
  <si>
    <t>Volume</t>
  </si>
  <si>
    <t>Change</t>
  </si>
  <si>
    <t>RANK</t>
  </si>
  <si>
    <t>DATA</t>
  </si>
  <si>
    <t>TOTAL</t>
  </si>
  <si>
    <t>RANK VALUE</t>
  </si>
  <si>
    <r>
      <t xml:space="preserve">We will invest in </t>
    </r>
    <r>
      <rPr>
        <b/>
        <i/>
        <sz val="12"/>
        <color theme="1"/>
        <rFont val="Calibri"/>
        <family val="2"/>
        <scheme val="minor"/>
      </rPr>
      <t xml:space="preserve">Top 5 Ranked Stocks </t>
    </r>
    <r>
      <rPr>
        <b/>
        <sz val="12"/>
        <color theme="1"/>
        <rFont val="Calibri"/>
        <family val="2"/>
        <scheme val="minor"/>
      </rPr>
      <t>and evenly invest in each based on dollar amount needed in Sector Allocation</t>
    </r>
  </si>
  <si>
    <t>STOCK</t>
  </si>
  <si>
    <t>STOCKS SELECTED:</t>
  </si>
  <si>
    <t>Fwd. P/E - P/E</t>
  </si>
  <si>
    <t>FIN</t>
  </si>
  <si>
    <t>JPM</t>
  </si>
  <si>
    <t>C</t>
  </si>
  <si>
    <t>BAC</t>
  </si>
  <si>
    <t>DFS</t>
  </si>
  <si>
    <t>AIG</t>
  </si>
  <si>
    <t>MAX</t>
  </si>
  <si>
    <t>financial highlights | statements</t>
  </si>
  <si>
    <t>Reiterated</t>
  </si>
  <si>
    <t>Initiated</t>
  </si>
  <si>
    <t>Hold</t>
  </si>
  <si>
    <t>CHD [NYSE]</t>
  </si>
  <si>
    <t>Church &amp; Dwight Co. Inc.</t>
  </si>
  <si>
    <t>Consumer Goods | Cleaning Products | USA</t>
  </si>
  <si>
    <t>138.30M</t>
  </si>
  <si>
    <t>8.76B</t>
  </si>
  <si>
    <t>137.79M</t>
  </si>
  <si>
    <t>361.70M</t>
  </si>
  <si>
    <t>3.01B</t>
  </si>
  <si>
    <t>49.14 - 64.82</t>
  </si>
  <si>
    <t>1.21% 1.43%</t>
  </si>
  <si>
    <t>586.63K</t>
  </si>
  <si>
    <t>Oppenheimer</t>
  </si>
  <si>
    <t>Outperform</t>
  </si>
  <si>
    <t>$67 → $72</t>
  </si>
  <si>
    <t>Deutsche Bank</t>
  </si>
  <si>
    <t>$60 → $64</t>
  </si>
  <si>
    <t>Williams Capital Group</t>
  </si>
  <si>
    <t>$62 → $70</t>
  </si>
  <si>
    <t>RBC Capital Mkts</t>
  </si>
  <si>
    <t>$60 → $65</t>
  </si>
  <si>
    <t>William Blair</t>
  </si>
  <si>
    <t>$58 → $63</t>
  </si>
  <si>
    <t>UBS</t>
  </si>
  <si>
    <t>Neutral</t>
  </si>
  <si>
    <t>$48 → $51</t>
  </si>
  <si>
    <t>$44 → $50</t>
  </si>
  <si>
    <t>$42.50 → $45.50</t>
  </si>
  <si>
    <t>$83 → $85</t>
  </si>
  <si>
    <t>$73 → $75</t>
  </si>
  <si>
    <t>$70 → $81</t>
  </si>
  <si>
    <t>$67 → $73</t>
  </si>
  <si>
    <t>$65 → $67</t>
  </si>
  <si>
    <t>$74 → $71</t>
  </si>
  <si>
    <t>$70 → $75</t>
  </si>
  <si>
    <t>Downgrade</t>
  </si>
  <si>
    <t>Buy → Neutral</t>
  </si>
  <si>
    <t>Jefferies &amp; Co</t>
  </si>
  <si>
    <t>$66 → $70</t>
  </si>
  <si>
    <t>DISCRETIONARY</t>
  </si>
  <si>
    <t>IBD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</si>
</sst>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0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1E6DC0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8"/>
      <color rgb="FF008800"/>
      <name val="Verdana"/>
      <family val="2"/>
    </font>
    <font>
      <b/>
      <sz val="7.5"/>
      <color rgb="FF000000"/>
      <name val="Verdana"/>
      <family val="2"/>
    </font>
    <font>
      <b/>
      <sz val="8"/>
      <color rgb="FFAA0000"/>
      <name val="Verdana"/>
      <family val="2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color rgb="FF009900"/>
      <name val="Verdana"/>
      <family val="2"/>
    </font>
    <font>
      <b/>
      <sz val="8"/>
      <color rgb="FF009900"/>
      <name val="Verdana"/>
      <family val="2"/>
    </font>
    <font>
      <sz val="8"/>
      <color rgb="FF333333"/>
      <name val="Verdana"/>
      <family val="2"/>
    </font>
    <font>
      <b/>
      <sz val="8"/>
      <color rgb="FF333333"/>
      <name val="Verdana"/>
      <family val="2"/>
    </font>
    <font>
      <sz val="8"/>
      <color rgb="FFDD3333"/>
      <name val="Verdana"/>
      <family val="2"/>
    </font>
    <font>
      <b/>
      <sz val="8"/>
      <color rgb="FFDD333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D3D3D3"/>
      </right>
      <top style="medium">
        <color rgb="FFD3D3D3"/>
      </top>
      <bottom/>
      <diagonal/>
    </border>
    <border>
      <left/>
      <right/>
      <top style="medium">
        <color rgb="FFD3D3D3"/>
      </top>
      <bottom/>
      <diagonal/>
    </border>
    <border>
      <left/>
      <right style="medium">
        <color rgb="FFD3D3D3"/>
      </right>
      <top/>
      <bottom/>
      <diagonal/>
    </border>
    <border>
      <left style="medium">
        <color rgb="FFD3D3D3"/>
      </left>
      <right/>
      <top style="medium">
        <color rgb="FFD3D3D3"/>
      </top>
      <bottom style="medium">
        <color rgb="FFD3D3D3"/>
      </bottom>
      <diagonal/>
    </border>
    <border>
      <left/>
      <right/>
      <top style="medium">
        <color rgb="FFD3D3D3"/>
      </top>
      <bottom style="medium">
        <color rgb="FFD3D3D3"/>
      </bottom>
      <diagonal/>
    </border>
    <border>
      <left/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/>
      <top/>
      <bottom style="medium">
        <color rgb="FFD3D3D3"/>
      </bottom>
      <diagonal/>
    </border>
    <border>
      <left/>
      <right/>
      <top/>
      <bottom style="medium">
        <color rgb="FFD3D3D3"/>
      </bottom>
      <diagonal/>
    </border>
    <border>
      <left/>
      <right style="medium">
        <color rgb="FFD3D3D3"/>
      </right>
      <top/>
      <bottom style="medium">
        <color rgb="FFD3D3D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0" fontId="3" fillId="0" borderId="0" xfId="0" applyFont="1" applyBorder="1" applyAlignment="1">
      <alignment horizontal="center" vertical="center"/>
    </xf>
    <xf numFmtId="0" fontId="13" fillId="2" borderId="0" xfId="2" applyFill="1" applyAlignment="1" applyProtection="1">
      <alignment horizontal="center" wrapText="1"/>
    </xf>
    <xf numFmtId="0" fontId="7" fillId="2" borderId="0" xfId="0" applyFont="1" applyFill="1" applyAlignment="1">
      <alignment horizontal="center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0" fontId="9" fillId="3" borderId="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10" fontId="9" fillId="3" borderId="7" xfId="0" applyNumberFormat="1" applyFont="1" applyFill="1" applyBorder="1" applyAlignment="1">
      <alignment horizontal="left"/>
    </xf>
    <xf numFmtId="10" fontId="10" fillId="3" borderId="7" xfId="0" applyNumberFormat="1" applyFont="1" applyFill="1" applyBorder="1" applyAlignment="1">
      <alignment horizontal="left"/>
    </xf>
    <xf numFmtId="0" fontId="10" fillId="3" borderId="7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10" fontId="12" fillId="3" borderId="7" xfId="0" applyNumberFormat="1" applyFont="1" applyFill="1" applyBorder="1" applyAlignment="1">
      <alignment horizontal="left"/>
    </xf>
    <xf numFmtId="0" fontId="9" fillId="3" borderId="9" xfId="0" applyFont="1" applyFill="1" applyBorder="1" applyAlignment="1">
      <alignment horizontal="left"/>
    </xf>
    <xf numFmtId="0" fontId="8" fillId="3" borderId="9" xfId="0" applyFont="1" applyFill="1" applyBorder="1" applyAlignment="1">
      <alignment horizontal="left"/>
    </xf>
    <xf numFmtId="10" fontId="9" fillId="3" borderId="9" xfId="0" applyNumberFormat="1" applyFont="1" applyFill="1" applyBorder="1" applyAlignment="1">
      <alignment horizontal="left"/>
    </xf>
    <xf numFmtId="10" fontId="10" fillId="3" borderId="0" xfId="0" applyNumberFormat="1" applyFont="1" applyFill="1" applyBorder="1" applyAlignment="1">
      <alignment horizontal="left"/>
    </xf>
    <xf numFmtId="10" fontId="10" fillId="3" borderId="8" xfId="0" applyNumberFormat="1" applyFont="1" applyFill="1" applyBorder="1" applyAlignment="1">
      <alignment horizontal="left"/>
    </xf>
    <xf numFmtId="0" fontId="9" fillId="3" borderId="8" xfId="0" applyFont="1" applyFill="1" applyBorder="1" applyAlignment="1">
      <alignment horizontal="left"/>
    </xf>
    <xf numFmtId="0" fontId="9" fillId="3" borderId="12" xfId="0" applyFont="1" applyFill="1" applyBorder="1" applyAlignment="1">
      <alignment horizontal="left"/>
    </xf>
    <xf numFmtId="10" fontId="10" fillId="3" borderId="12" xfId="0" applyNumberFormat="1" applyFont="1" applyFill="1" applyBorder="1" applyAlignment="1">
      <alignment horizontal="left"/>
    </xf>
    <xf numFmtId="3" fontId="9" fillId="3" borderId="12" xfId="0" applyNumberFormat="1" applyFont="1" applyFill="1" applyBorder="1" applyAlignment="1">
      <alignment horizontal="left"/>
    </xf>
    <xf numFmtId="0" fontId="12" fillId="3" borderId="7" xfId="0" applyFont="1" applyFill="1" applyBorder="1" applyAlignment="1">
      <alignment horizontal="left"/>
    </xf>
    <xf numFmtId="10" fontId="10" fillId="3" borderId="11" xfId="0" applyNumberFormat="1" applyFont="1" applyFill="1" applyBorder="1" applyAlignment="1">
      <alignment horizontal="left"/>
    </xf>
    <xf numFmtId="43" fontId="0" fillId="0" borderId="0" xfId="3" applyFont="1"/>
    <xf numFmtId="0" fontId="0" fillId="0" borderId="8" xfId="0" applyNumberFormat="1" applyBorder="1" applyAlignment="1"/>
    <xf numFmtId="0" fontId="0" fillId="0" borderId="0" xfId="1" applyNumberFormat="1" applyFont="1"/>
    <xf numFmtId="0" fontId="8" fillId="3" borderId="7" xfId="0" applyNumberFormat="1" applyFont="1" applyFill="1" applyBorder="1" applyAlignment="1">
      <alignment horizontal="left"/>
    </xf>
    <xf numFmtId="0" fontId="2" fillId="0" borderId="8" xfId="0" applyNumberFormat="1" applyFont="1" applyBorder="1" applyAlignment="1">
      <alignment wrapText="1"/>
    </xf>
    <xf numFmtId="0" fontId="8" fillId="3" borderId="14" xfId="0" applyNumberFormat="1" applyFont="1" applyFill="1" applyBorder="1" applyAlignment="1"/>
    <xf numFmtId="0" fontId="9" fillId="3" borderId="13" xfId="0" applyNumberFormat="1" applyFont="1" applyFill="1" applyBorder="1" applyAlignment="1"/>
    <xf numFmtId="0" fontId="3" fillId="0" borderId="0" xfId="0" applyFont="1" applyBorder="1" applyAlignment="1">
      <alignment vertical="center" wrapText="1"/>
    </xf>
    <xf numFmtId="0" fontId="2" fillId="0" borderId="16" xfId="0" applyFont="1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1" fontId="0" fillId="0" borderId="28" xfId="0" applyNumberFormat="1" applyBorder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8" fillId="3" borderId="12" xfId="0" applyFont="1" applyFill="1" applyBorder="1" applyAlignment="1">
      <alignment horizontal="left"/>
    </xf>
    <xf numFmtId="0" fontId="0" fillId="2" borderId="0" xfId="0" applyFill="1"/>
    <xf numFmtId="16" fontId="9" fillId="3" borderId="7" xfId="0" applyNumberFormat="1" applyFont="1" applyFill="1" applyBorder="1" applyAlignment="1">
      <alignment horizontal="left"/>
    </xf>
    <xf numFmtId="10" fontId="12" fillId="3" borderId="8" xfId="0" applyNumberFormat="1" applyFont="1" applyFill="1" applyBorder="1" applyAlignment="1">
      <alignment horizontal="left"/>
    </xf>
    <xf numFmtId="0" fontId="11" fillId="3" borderId="8" xfId="0" applyFont="1" applyFill="1" applyBorder="1" applyAlignment="1">
      <alignment horizontal="left"/>
    </xf>
    <xf numFmtId="10" fontId="12" fillId="3" borderId="12" xfId="0" applyNumberFormat="1" applyFont="1" applyFill="1" applyBorder="1" applyAlignment="1">
      <alignment horizontal="left"/>
    </xf>
    <xf numFmtId="15" fontId="19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/>
    </xf>
    <xf numFmtId="0" fontId="19" fillId="0" borderId="0" xfId="0" applyFont="1" applyAlignment="1">
      <alignment horizontal="left" wrapText="1"/>
    </xf>
    <xf numFmtId="6" fontId="19" fillId="0" borderId="0" xfId="0" applyNumberFormat="1" applyFont="1" applyAlignment="1">
      <alignment horizontal="left" wrapText="1"/>
    </xf>
    <xf numFmtId="15" fontId="21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left" wrapText="1"/>
    </xf>
    <xf numFmtId="0" fontId="21" fillId="0" borderId="0" xfId="0" applyFont="1" applyAlignment="1">
      <alignment horizontal="left" wrapText="1"/>
    </xf>
    <xf numFmtId="0" fontId="0" fillId="0" borderId="0" xfId="1" applyNumberFormat="1" applyFont="1" applyAlignment="1">
      <alignment horizontal="right"/>
    </xf>
    <xf numFmtId="15" fontId="23" fillId="0" borderId="0" xfId="0" applyNumberFormat="1" applyFont="1" applyAlignment="1">
      <alignment horizontal="left" wrapText="1"/>
    </xf>
    <xf numFmtId="0" fontId="24" fillId="0" borderId="0" xfId="0" applyFont="1" applyAlignment="1">
      <alignment horizontal="left" wrapText="1"/>
    </xf>
    <xf numFmtId="0" fontId="23" fillId="0" borderId="0" xfId="0" applyFont="1" applyAlignment="1">
      <alignment horizontal="left" wrapText="1"/>
    </xf>
    <xf numFmtId="6" fontId="21" fillId="0" borderId="0" xfId="0" applyNumberFormat="1" applyFont="1" applyAlignment="1">
      <alignment horizontal="left" wrapText="1"/>
    </xf>
    <xf numFmtId="0" fontId="10" fillId="3" borderId="12" xfId="0" applyFont="1" applyFill="1" applyBorder="1" applyAlignment="1">
      <alignment horizontal="left"/>
    </xf>
    <xf numFmtId="6" fontId="23" fillId="0" borderId="0" xfId="0" applyNumberFormat="1" applyFont="1" applyAlignment="1">
      <alignment horizontal="left" wrapText="1"/>
    </xf>
    <xf numFmtId="10" fontId="12" fillId="3" borderId="0" xfId="0" applyNumberFormat="1" applyFont="1" applyFill="1" applyBorder="1" applyAlignment="1">
      <alignment horizontal="left"/>
    </xf>
    <xf numFmtId="10" fontId="12" fillId="3" borderId="11" xfId="0" applyNumberFormat="1" applyFont="1" applyFill="1" applyBorder="1" applyAlignment="1">
      <alignment horizontal="left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right" wrapText="1"/>
    </xf>
    <xf numFmtId="10" fontId="9" fillId="3" borderId="11" xfId="0" applyNumberFormat="1" applyFont="1" applyFill="1" applyBorder="1" applyAlignment="1">
      <alignment horizontal="left"/>
    </xf>
    <xf numFmtId="0" fontId="0" fillId="5" borderId="0" xfId="0" applyNumberFormat="1" applyFill="1"/>
    <xf numFmtId="0" fontId="0" fillId="5" borderId="8" xfId="0" applyNumberFormat="1" applyFill="1" applyBorder="1" applyAlignment="1"/>
    <xf numFmtId="0" fontId="0" fillId="5" borderId="0" xfId="0" applyNumberFormat="1" applyFill="1" applyBorder="1"/>
    <xf numFmtId="0" fontId="8" fillId="3" borderId="12" xfId="0" applyFont="1" applyFill="1" applyBorder="1" applyAlignment="1">
      <alignment horizontal="left"/>
    </xf>
    <xf numFmtId="0" fontId="12" fillId="3" borderId="9" xfId="0" applyFont="1" applyFill="1" applyBorder="1" applyAlignment="1">
      <alignment horizontal="left"/>
    </xf>
    <xf numFmtId="0" fontId="12" fillId="3" borderId="12" xfId="0" applyFont="1" applyFill="1" applyBorder="1" applyAlignment="1">
      <alignment horizontal="left"/>
    </xf>
    <xf numFmtId="0" fontId="0" fillId="0" borderId="8" xfId="0" applyBorder="1" applyAlignment="1">
      <alignment wrapText="1"/>
    </xf>
    <xf numFmtId="0" fontId="8" fillId="3" borderId="12" xfId="0" applyFont="1" applyFill="1" applyBorder="1" applyAlignment="1">
      <alignment horizontal="left"/>
    </xf>
    <xf numFmtId="0" fontId="8" fillId="3" borderId="15" xfId="0" applyFont="1" applyFill="1" applyBorder="1" applyAlignment="1">
      <alignment horizontal="left"/>
    </xf>
    <xf numFmtId="0" fontId="8" fillId="3" borderId="1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0" fontId="8" fillId="3" borderId="12" xfId="0" applyFont="1" applyFill="1" applyBorder="1" applyAlignment="1">
      <alignment horizontal="left"/>
    </xf>
    <xf numFmtId="0" fontId="0" fillId="0" borderId="0" xfId="0"/>
    <xf numFmtId="0" fontId="10" fillId="3" borderId="9" xfId="0" applyFont="1" applyFill="1" applyBorder="1" applyAlignment="1">
      <alignment horizontal="left"/>
    </xf>
    <xf numFmtId="10" fontId="9" fillId="3" borderId="0" xfId="0" applyNumberFormat="1" applyFont="1" applyFill="1" applyBorder="1" applyAlignment="1">
      <alignment horizontal="left"/>
    </xf>
    <xf numFmtId="0" fontId="11" fillId="3" borderId="9" xfId="0" applyFont="1" applyFill="1" applyBorder="1" applyAlignment="1">
      <alignment horizontal="left"/>
    </xf>
    <xf numFmtId="8" fontId="21" fillId="0" borderId="0" xfId="0" applyNumberFormat="1" applyFont="1" applyAlignment="1">
      <alignment horizontal="left" wrapText="1"/>
    </xf>
    <xf numFmtId="8" fontId="19" fillId="0" borderId="0" xfId="0" applyNumberFormat="1" applyFont="1" applyAlignment="1">
      <alignment horizontal="left" wrapText="1"/>
    </xf>
    <xf numFmtId="1" fontId="0" fillId="0" borderId="0" xfId="0" applyNumberFormat="1"/>
    <xf numFmtId="1" fontId="0" fillId="4" borderId="17" xfId="0" applyNumberFormat="1" applyFill="1" applyBorder="1"/>
    <xf numFmtId="1" fontId="8" fillId="3" borderId="7" xfId="0" applyNumberFormat="1" applyFont="1" applyFill="1" applyBorder="1" applyAlignment="1">
      <alignment horizontal="left"/>
    </xf>
    <xf numFmtId="1" fontId="0" fillId="0" borderId="0" xfId="3" applyNumberFormat="1" applyFont="1"/>
    <xf numFmtId="1" fontId="0" fillId="5" borderId="0" xfId="3" applyNumberFormat="1" applyFont="1" applyFill="1"/>
    <xf numFmtId="1" fontId="8" fillId="3" borderId="7" xfId="3" applyNumberFormat="1" applyFont="1" applyFill="1" applyBorder="1" applyAlignment="1">
      <alignment horizontal="left"/>
    </xf>
    <xf numFmtId="0" fontId="16" fillId="5" borderId="1" xfId="0" applyFont="1" applyFill="1" applyBorder="1" applyAlignment="1">
      <alignment horizontal="center" wrapText="1"/>
    </xf>
    <xf numFmtId="0" fontId="16" fillId="5" borderId="2" xfId="0" applyFont="1" applyFill="1" applyBorder="1" applyAlignment="1">
      <alignment horizontal="center" wrapText="1"/>
    </xf>
    <xf numFmtId="0" fontId="16" fillId="5" borderId="3" xfId="0" applyFont="1" applyFill="1" applyBorder="1" applyAlignment="1">
      <alignment horizontal="center" wrapText="1"/>
    </xf>
    <xf numFmtId="0" fontId="16" fillId="5" borderId="4" xfId="0" applyFont="1" applyFill="1" applyBorder="1" applyAlignment="1">
      <alignment horizontal="center" wrapText="1"/>
    </xf>
    <xf numFmtId="0" fontId="16" fillId="5" borderId="5" xfId="0" applyFont="1" applyFill="1" applyBorder="1" applyAlignment="1">
      <alignment horizontal="center" wrapText="1"/>
    </xf>
    <xf numFmtId="0" fontId="16" fillId="5" borderId="6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8" fillId="3" borderId="10" xfId="0" applyFont="1" applyFill="1" applyBorder="1" applyAlignment="1">
      <alignment horizontal="left"/>
    </xf>
    <xf numFmtId="0" fontId="8" fillId="3" borderId="11" xfId="0" applyFont="1" applyFill="1" applyBorder="1" applyAlignment="1">
      <alignment horizontal="left"/>
    </xf>
    <xf numFmtId="0" fontId="8" fillId="3" borderId="12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left"/>
    </xf>
    <xf numFmtId="0" fontId="8" fillId="3" borderId="15" xfId="0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tyles" Target="styles.xml"/><Relationship Id="rId38" Type="http://schemas.openxmlformats.org/officeDocument/2006/relationships/sharedStrings" Target="sharedStrings.xml"/><Relationship Id="rId3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7169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59105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16385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67250"/>
          <a:ext cx="6524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15361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59105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17409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372100"/>
          <a:ext cx="6524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16385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2925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18433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181600"/>
          <a:ext cx="6524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10</xdr:col>
      <xdr:colOff>428625</xdr:colOff>
      <xdr:row>37</xdr:row>
      <xdr:rowOff>95250</xdr:rowOff>
    </xdr:to>
    <xdr:pic>
      <xdr:nvPicPr>
        <xdr:cNvPr id="18434" name="Picture 2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791950"/>
          <a:ext cx="6524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10</xdr:col>
      <xdr:colOff>428625</xdr:colOff>
      <xdr:row>17</xdr:row>
      <xdr:rowOff>95250</xdr:rowOff>
    </xdr:to>
    <xdr:pic>
      <xdr:nvPicPr>
        <xdr:cNvPr id="17410" name="Picture 2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305425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19457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533900"/>
          <a:ext cx="6524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18433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6725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400050</xdr:colOff>
      <xdr:row>16</xdr:row>
      <xdr:rowOff>95250</xdr:rowOff>
    </xdr:to>
    <xdr:pic>
      <xdr:nvPicPr>
        <xdr:cNvPr id="20481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24400"/>
          <a:ext cx="6524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400050</xdr:colOff>
      <xdr:row>16</xdr:row>
      <xdr:rowOff>95250</xdr:rowOff>
    </xdr:to>
    <xdr:pic>
      <xdr:nvPicPr>
        <xdr:cNvPr id="19457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10540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400050</xdr:colOff>
      <xdr:row>16</xdr:row>
      <xdr:rowOff>95250</xdr:rowOff>
    </xdr:to>
    <xdr:pic>
      <xdr:nvPicPr>
        <xdr:cNvPr id="21505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33950"/>
          <a:ext cx="6524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400050</xdr:colOff>
      <xdr:row>16</xdr:row>
      <xdr:rowOff>95250</xdr:rowOff>
    </xdr:to>
    <xdr:pic>
      <xdr:nvPicPr>
        <xdr:cNvPr id="20481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2440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21505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59105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22529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24400"/>
          <a:ext cx="6524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2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5775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361950</xdr:colOff>
      <xdr:row>16</xdr:row>
      <xdr:rowOff>95250</xdr:rowOff>
    </xdr:to>
    <xdr:pic>
      <xdr:nvPicPr>
        <xdr:cNvPr id="23553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57750"/>
          <a:ext cx="6524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361950</xdr:colOff>
      <xdr:row>16</xdr:row>
      <xdr:rowOff>95250</xdr:rowOff>
    </xdr:to>
    <xdr:pic>
      <xdr:nvPicPr>
        <xdr:cNvPr id="2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4825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24577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48250"/>
          <a:ext cx="6524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24578" name="Picture 2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4825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9217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0060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352425</xdr:colOff>
      <xdr:row>16</xdr:row>
      <xdr:rowOff>95250</xdr:rowOff>
    </xdr:to>
    <xdr:pic>
      <xdr:nvPicPr>
        <xdr:cNvPr id="25601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67250"/>
          <a:ext cx="6524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352425</xdr:colOff>
      <xdr:row>16</xdr:row>
      <xdr:rowOff>95250</xdr:rowOff>
    </xdr:to>
    <xdr:pic>
      <xdr:nvPicPr>
        <xdr:cNvPr id="2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4825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10</xdr:col>
      <xdr:colOff>352425</xdr:colOff>
      <xdr:row>17</xdr:row>
      <xdr:rowOff>95250</xdr:rowOff>
    </xdr:to>
    <xdr:pic>
      <xdr:nvPicPr>
        <xdr:cNvPr id="26626" name="Picture 2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27649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57750"/>
          <a:ext cx="6524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2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2440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28673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16255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29697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57700"/>
          <a:ext cx="6524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2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34340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295275</xdr:colOff>
      <xdr:row>16</xdr:row>
      <xdr:rowOff>95250</xdr:rowOff>
    </xdr:to>
    <xdr:pic>
      <xdr:nvPicPr>
        <xdr:cNvPr id="30721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524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10</xdr:col>
      <xdr:colOff>295275</xdr:colOff>
      <xdr:row>37</xdr:row>
      <xdr:rowOff>95250</xdr:rowOff>
    </xdr:to>
    <xdr:pic>
      <xdr:nvPicPr>
        <xdr:cNvPr id="30722" name="Picture 2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61085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10</xdr:col>
      <xdr:colOff>428625</xdr:colOff>
      <xdr:row>17</xdr:row>
      <xdr:rowOff>95250</xdr:rowOff>
    </xdr:to>
    <xdr:pic>
      <xdr:nvPicPr>
        <xdr:cNvPr id="31745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3875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10</xdr:col>
      <xdr:colOff>428625</xdr:colOff>
      <xdr:row>17</xdr:row>
      <xdr:rowOff>95250</xdr:rowOff>
    </xdr:to>
    <xdr:pic>
      <xdr:nvPicPr>
        <xdr:cNvPr id="33794" name="Picture 2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38750"/>
          <a:ext cx="6524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33795" name="Picture 3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2440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34817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0060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10</xdr:col>
      <xdr:colOff>428625</xdr:colOff>
      <xdr:row>17</xdr:row>
      <xdr:rowOff>95250</xdr:rowOff>
    </xdr:to>
    <xdr:pic>
      <xdr:nvPicPr>
        <xdr:cNvPr id="35841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5775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10241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2440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36865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6725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11265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24400"/>
          <a:ext cx="6524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8193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53390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12289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33950"/>
          <a:ext cx="6524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10</xdr:col>
      <xdr:colOff>428625</xdr:colOff>
      <xdr:row>17</xdr:row>
      <xdr:rowOff>95250</xdr:rowOff>
    </xdr:to>
    <xdr:pic>
      <xdr:nvPicPr>
        <xdr:cNvPr id="9218" name="Picture 2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4825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13313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67250"/>
          <a:ext cx="6524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10241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3875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14337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24400"/>
          <a:ext cx="6524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12289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5775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428625</xdr:colOff>
      <xdr:row>16</xdr:row>
      <xdr:rowOff>95250</xdr:rowOff>
    </xdr:to>
    <xdr:pic>
      <xdr:nvPicPr>
        <xdr:cNvPr id="13313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810250"/>
          <a:ext cx="6524625" cy="95250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400050</xdr:colOff>
      <xdr:row>16</xdr:row>
      <xdr:rowOff>95250</xdr:rowOff>
    </xdr:to>
    <xdr:pic>
      <xdr:nvPicPr>
        <xdr:cNvPr id="15361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24400"/>
          <a:ext cx="6524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400050</xdr:colOff>
      <xdr:row>16</xdr:row>
      <xdr:rowOff>95250</xdr:rowOff>
    </xdr:to>
    <xdr:pic>
      <xdr:nvPicPr>
        <xdr:cNvPr id="15362" name="Picture 2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33950"/>
          <a:ext cx="6524625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400050</xdr:colOff>
      <xdr:row>16</xdr:row>
      <xdr:rowOff>95250</xdr:rowOff>
    </xdr:to>
    <xdr:pic>
      <xdr:nvPicPr>
        <xdr:cNvPr id="14337" name="Picture 1" descr="http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591050"/>
          <a:ext cx="6524625" cy="952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finviz.com/quote.ashx?t=CHD&amp;ty=c&amp;ta=1&amp;p=d" TargetMode="External"/><Relationship Id="rId2" Type="http://schemas.openxmlformats.org/officeDocument/2006/relationships/hyperlink" Target="http://www.churchdwight.com/" TargetMode="External"/><Relationship Id="rId3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K10"/>
    </sheetView>
  </sheetViews>
  <sheetFormatPr baseColWidth="10" defaultColWidth="8.83203125" defaultRowHeight="14" x14ac:dyDescent="0"/>
  <sheetData>
    <row r="1" spans="1:11">
      <c r="A1" s="109" t="s">
        <v>79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</row>
    <row r="2" spans="1:1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4"/>
    </row>
    <row r="3" spans="1:11">
      <c r="A3" s="112"/>
      <c r="B3" s="113"/>
      <c r="C3" s="113"/>
      <c r="D3" s="113"/>
      <c r="E3" s="113"/>
      <c r="F3" s="113"/>
      <c r="G3" s="113"/>
      <c r="H3" s="113"/>
      <c r="I3" s="113"/>
      <c r="J3" s="113"/>
      <c r="K3" s="114"/>
    </row>
    <row r="4" spans="1:11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4"/>
    </row>
    <row r="5" spans="1:11">
      <c r="A5" s="112"/>
      <c r="B5" s="113"/>
      <c r="C5" s="113"/>
      <c r="D5" s="113"/>
      <c r="E5" s="113"/>
      <c r="F5" s="113"/>
      <c r="G5" s="113"/>
      <c r="H5" s="113"/>
      <c r="I5" s="113"/>
      <c r="J5" s="113"/>
      <c r="K5" s="114"/>
    </row>
    <row r="6" spans="1:11">
      <c r="A6" s="112"/>
      <c r="B6" s="113"/>
      <c r="C6" s="113"/>
      <c r="D6" s="113"/>
      <c r="E6" s="113"/>
      <c r="F6" s="113"/>
      <c r="G6" s="113"/>
      <c r="H6" s="113"/>
      <c r="I6" s="113"/>
      <c r="J6" s="113"/>
      <c r="K6" s="114"/>
    </row>
    <row r="7" spans="1:11">
      <c r="A7" s="112"/>
      <c r="B7" s="113"/>
      <c r="C7" s="113"/>
      <c r="D7" s="113"/>
      <c r="E7" s="113"/>
      <c r="F7" s="113"/>
      <c r="G7" s="113"/>
      <c r="H7" s="113"/>
      <c r="I7" s="113"/>
      <c r="J7" s="113"/>
      <c r="K7" s="114"/>
    </row>
    <row r="8" spans="1:11">
      <c r="A8" s="112"/>
      <c r="B8" s="113"/>
      <c r="C8" s="113"/>
      <c r="D8" s="113"/>
      <c r="E8" s="113"/>
      <c r="F8" s="113"/>
      <c r="G8" s="113"/>
      <c r="H8" s="113"/>
      <c r="I8" s="113"/>
      <c r="J8" s="113"/>
      <c r="K8" s="114"/>
    </row>
    <row r="9" spans="1:11">
      <c r="A9" s="112"/>
      <c r="B9" s="113"/>
      <c r="C9" s="113"/>
      <c r="D9" s="113"/>
      <c r="E9" s="113"/>
      <c r="F9" s="113"/>
      <c r="G9" s="113"/>
      <c r="H9" s="113"/>
      <c r="I9" s="113"/>
      <c r="J9" s="113"/>
      <c r="K9" s="114"/>
    </row>
    <row r="10" spans="1:11" ht="15" thickBot="1">
      <c r="A10" s="115"/>
      <c r="B10" s="116"/>
      <c r="C10" s="116"/>
      <c r="D10" s="116"/>
      <c r="E10" s="116"/>
      <c r="F10" s="116"/>
      <c r="G10" s="116"/>
      <c r="H10" s="116"/>
      <c r="I10" s="116"/>
      <c r="J10" s="116"/>
      <c r="K10" s="117"/>
    </row>
    <row r="12" spans="1:11" ht="15" thickBot="1">
      <c r="A12" t="str">
        <f>IF('FINAL RANK'!A5&gt;=6,'FINAL RANK'!B5," ")</f>
        <v xml:space="preserve"> </v>
      </c>
    </row>
    <row r="13" spans="1:11" ht="23.25" customHeight="1">
      <c r="A13" s="103">
        <f>(VLOOKUP(1,'FINAL RANK'!$A$5:$C$14,2,FALSE))</f>
        <v>0</v>
      </c>
      <c r="B13" s="104"/>
      <c r="C13" s="104"/>
      <c r="D13" s="104"/>
      <c r="E13" s="104"/>
      <c r="F13" s="104"/>
      <c r="G13" s="104"/>
      <c r="H13" s="104"/>
      <c r="I13" s="104"/>
      <c r="J13" s="104"/>
      <c r="K13" s="105"/>
    </row>
    <row r="14" spans="1:11" ht="15" customHeight="1" thickBot="1">
      <c r="A14" s="106"/>
      <c r="B14" s="107"/>
      <c r="C14" s="107"/>
      <c r="D14" s="107"/>
      <c r="E14" s="107"/>
      <c r="F14" s="107"/>
      <c r="G14" s="107"/>
      <c r="H14" s="107"/>
      <c r="I14" s="107"/>
      <c r="J14" s="107"/>
      <c r="K14" s="108"/>
    </row>
    <row r="15" spans="1:11" ht="15" customHeight="1">
      <c r="A15" s="103">
        <f>(VLOOKUP(2,'FINAL RANK'!$A$5:$C$14,2,FALSE))</f>
        <v>0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5"/>
    </row>
    <row r="16" spans="1:11" ht="15" customHeight="1" thickBot="1">
      <c r="A16" s="106"/>
      <c r="B16" s="107"/>
      <c r="C16" s="107"/>
      <c r="D16" s="107"/>
      <c r="E16" s="107"/>
      <c r="F16" s="107"/>
      <c r="G16" s="107"/>
      <c r="H16" s="107"/>
      <c r="I16" s="107"/>
      <c r="J16" s="107"/>
      <c r="K16" s="108"/>
    </row>
    <row r="17" spans="1:11" ht="15" customHeight="1">
      <c r="A17" s="103" t="e">
        <f>(VLOOKUP(3,'FINAL RANK'!$A$5:$C$14,2,FALSE))</f>
        <v>#N/A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5"/>
    </row>
    <row r="18" spans="1:11" ht="15" customHeight="1" thickBot="1">
      <c r="A18" s="106"/>
      <c r="B18" s="107"/>
      <c r="C18" s="107"/>
      <c r="D18" s="107"/>
      <c r="E18" s="107"/>
      <c r="F18" s="107"/>
      <c r="G18" s="107"/>
      <c r="H18" s="107"/>
      <c r="I18" s="107"/>
      <c r="J18" s="107"/>
      <c r="K18" s="108"/>
    </row>
    <row r="19" spans="1:11" ht="15" customHeight="1">
      <c r="A19" s="103">
        <f>(VLOOKUP(4,'FINAL RANK'!$A$5:$C$14,2,FALSE))</f>
        <v>0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5"/>
    </row>
    <row r="20" spans="1:11" ht="15" customHeight="1" thickBot="1">
      <c r="A20" s="106"/>
      <c r="B20" s="107"/>
      <c r="C20" s="107"/>
      <c r="D20" s="107"/>
      <c r="E20" s="107"/>
      <c r="F20" s="107"/>
      <c r="G20" s="107"/>
      <c r="H20" s="107"/>
      <c r="I20" s="107"/>
      <c r="J20" s="107"/>
      <c r="K20" s="108"/>
    </row>
    <row r="21" spans="1:11" ht="15.75" customHeight="1">
      <c r="A21" s="103">
        <f>(VLOOKUP(5,'FINAL RANK'!$A$5:$C$14,2,FALSE))</f>
        <v>0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5"/>
    </row>
    <row r="22" spans="1:11" ht="15.75" customHeight="1" thickBot="1">
      <c r="A22" s="106"/>
      <c r="B22" s="107"/>
      <c r="C22" s="107"/>
      <c r="D22" s="107"/>
      <c r="E22" s="107"/>
      <c r="F22" s="107"/>
      <c r="G22" s="107"/>
      <c r="H22" s="107"/>
      <c r="I22" s="107"/>
      <c r="J22" s="107"/>
      <c r="K22" s="108"/>
    </row>
  </sheetData>
  <mergeCells count="6">
    <mergeCell ref="A21:K22"/>
    <mergeCell ref="A1:K10"/>
    <mergeCell ref="A13:K14"/>
    <mergeCell ref="A15:K16"/>
    <mergeCell ref="A17:K18"/>
    <mergeCell ref="A19:K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M43" sqref="M43"/>
    </sheetView>
  </sheetViews>
  <sheetFormatPr baseColWidth="10" defaultColWidth="8.83203125" defaultRowHeight="14" x14ac:dyDescent="0"/>
  <sheetData>
    <row r="1" spans="1:16">
      <c r="A1" s="8"/>
    </row>
    <row r="2" spans="1:16">
      <c r="A2" s="8"/>
    </row>
    <row r="3" spans="1:16">
      <c r="A3" s="9"/>
    </row>
    <row r="4" spans="1:16">
      <c r="A4" s="10"/>
      <c r="B4" s="11"/>
    </row>
    <row r="5" spans="1:16" ht="15" thickBot="1">
      <c r="A5" s="132"/>
      <c r="B5" s="133"/>
      <c r="C5" s="133"/>
      <c r="D5" s="133"/>
      <c r="E5" s="134"/>
      <c r="F5" s="19"/>
      <c r="G5" s="20"/>
      <c r="H5" s="92"/>
      <c r="I5" s="20"/>
      <c r="J5" s="19"/>
      <c r="K5" s="20"/>
      <c r="L5" s="21"/>
      <c r="M5" s="20"/>
      <c r="N5" s="19"/>
      <c r="O5" s="20"/>
      <c r="P5" s="22"/>
    </row>
    <row r="6" spans="1:16" ht="15" thickBot="1">
      <c r="A6" s="129"/>
      <c r="B6" s="130"/>
      <c r="C6" s="130"/>
      <c r="D6" s="130"/>
      <c r="E6" s="131"/>
      <c r="F6" s="12"/>
      <c r="G6" s="13"/>
      <c r="H6" s="16"/>
      <c r="I6" s="13"/>
      <c r="J6" s="12"/>
      <c r="K6" s="13"/>
      <c r="L6" s="15"/>
      <c r="M6" s="13"/>
      <c r="N6" s="12"/>
      <c r="O6" s="13"/>
      <c r="P6" s="23"/>
    </row>
    <row r="7" spans="1:16" ht="15" thickBot="1">
      <c r="A7" s="129"/>
      <c r="B7" s="130"/>
      <c r="C7" s="130"/>
      <c r="D7" s="130"/>
      <c r="E7" s="131"/>
      <c r="F7" s="12"/>
      <c r="G7" s="13"/>
      <c r="H7" s="12"/>
      <c r="I7" s="13"/>
      <c r="J7" s="12"/>
      <c r="K7" s="13"/>
      <c r="L7" s="14"/>
      <c r="M7" s="13"/>
      <c r="N7" s="14"/>
      <c r="O7" s="13"/>
      <c r="P7" s="23"/>
    </row>
    <row r="8" spans="1:16" ht="15" thickBot="1">
      <c r="A8" s="129"/>
      <c r="B8" s="130"/>
      <c r="C8" s="130"/>
      <c r="D8" s="130"/>
      <c r="E8" s="131"/>
      <c r="F8" s="12"/>
      <c r="G8" s="13"/>
      <c r="H8" s="16"/>
      <c r="I8" s="13"/>
      <c r="J8" s="15"/>
      <c r="K8" s="13"/>
      <c r="L8" s="14"/>
      <c r="M8" s="13"/>
      <c r="N8" s="12"/>
      <c r="O8" s="13"/>
      <c r="P8" s="23"/>
    </row>
    <row r="9" spans="1:16" ht="15" thickBot="1">
      <c r="A9" s="129"/>
      <c r="B9" s="130"/>
      <c r="C9" s="130"/>
      <c r="D9" s="130"/>
      <c r="E9" s="131"/>
      <c r="F9" s="12"/>
      <c r="G9" s="13"/>
      <c r="H9" s="12"/>
      <c r="I9" s="13"/>
      <c r="J9" s="14"/>
      <c r="K9" s="13"/>
      <c r="L9" s="14"/>
      <c r="M9" s="13"/>
      <c r="N9" s="16"/>
      <c r="O9" s="13"/>
      <c r="P9" s="23"/>
    </row>
    <row r="10" spans="1:16" ht="15" thickBot="1">
      <c r="A10" s="129"/>
      <c r="B10" s="130"/>
      <c r="C10" s="130"/>
      <c r="D10" s="130"/>
      <c r="E10" s="131"/>
      <c r="F10" s="12"/>
      <c r="G10" s="13"/>
      <c r="H10" s="12"/>
      <c r="I10" s="13"/>
      <c r="J10" s="14"/>
      <c r="K10" s="13"/>
      <c r="L10" s="15"/>
      <c r="M10" s="13"/>
      <c r="N10" s="17"/>
      <c r="O10" s="13"/>
      <c r="P10" s="23"/>
    </row>
    <row r="11" spans="1:16" ht="15" thickBot="1">
      <c r="A11" s="129"/>
      <c r="B11" s="130"/>
      <c r="C11" s="130"/>
      <c r="D11" s="130"/>
      <c r="E11" s="131"/>
      <c r="F11" s="12"/>
      <c r="G11" s="13"/>
      <c r="H11" s="12"/>
      <c r="I11" s="13"/>
      <c r="J11" s="18"/>
      <c r="K11" s="13"/>
      <c r="L11" s="14"/>
      <c r="M11" s="13"/>
      <c r="N11" s="18"/>
      <c r="O11" s="13"/>
      <c r="P11" s="24"/>
    </row>
    <row r="12" spans="1:16" ht="15" thickBot="1">
      <c r="A12" s="129"/>
      <c r="B12" s="130"/>
      <c r="C12" s="130"/>
      <c r="D12" s="130"/>
      <c r="E12" s="131"/>
      <c r="F12" s="14"/>
      <c r="G12" s="13"/>
      <c r="H12" s="12"/>
      <c r="I12" s="13"/>
      <c r="J12" s="18"/>
      <c r="K12" s="13"/>
      <c r="L12" s="14"/>
      <c r="M12" s="13"/>
      <c r="N12" s="15"/>
      <c r="O12" s="13"/>
      <c r="P12" s="24"/>
    </row>
    <row r="13" spans="1:16" ht="15" thickBot="1">
      <c r="A13" s="129"/>
      <c r="B13" s="130"/>
      <c r="C13" s="130"/>
      <c r="D13" s="130"/>
      <c r="E13" s="131"/>
      <c r="F13" s="12"/>
      <c r="G13" s="13"/>
      <c r="H13" s="12"/>
      <c r="I13" s="13"/>
      <c r="J13" s="18"/>
      <c r="K13" s="13"/>
      <c r="L13" s="14"/>
      <c r="M13" s="13"/>
      <c r="N13" s="12"/>
      <c r="O13" s="13"/>
      <c r="P13" s="56"/>
    </row>
    <row r="14" spans="1:16" ht="15" thickBot="1">
      <c r="A14" s="129"/>
      <c r="B14" s="130"/>
      <c r="C14" s="130"/>
      <c r="D14" s="130"/>
      <c r="E14" s="131"/>
      <c r="F14" s="12"/>
      <c r="G14" s="13"/>
      <c r="H14" s="28"/>
      <c r="I14" s="13"/>
      <c r="J14" s="15"/>
      <c r="K14" s="13"/>
      <c r="L14" s="14"/>
      <c r="M14" s="13"/>
      <c r="N14" s="12"/>
      <c r="O14" s="13"/>
      <c r="P14" s="24"/>
    </row>
    <row r="15" spans="1:16" ht="15" thickBot="1">
      <c r="A15" s="129"/>
      <c r="B15" s="130"/>
      <c r="C15" s="130"/>
      <c r="D15" s="130"/>
      <c r="E15" s="131"/>
      <c r="F15" s="12"/>
      <c r="G15" s="13"/>
      <c r="H15" s="28"/>
      <c r="I15" s="13"/>
      <c r="J15" s="12"/>
      <c r="K15" s="13"/>
      <c r="L15" s="14"/>
      <c r="M15" s="13"/>
      <c r="N15" s="12"/>
      <c r="O15" s="13"/>
      <c r="P15" s="24"/>
    </row>
    <row r="16" spans="1:16" ht="15" thickBot="1">
      <c r="A16" s="129"/>
      <c r="B16" s="130"/>
      <c r="C16" s="130"/>
      <c r="D16" s="130"/>
      <c r="E16" s="131"/>
      <c r="F16" s="25"/>
      <c r="G16" s="84"/>
      <c r="H16" s="26"/>
      <c r="I16" s="84"/>
      <c r="J16" s="26"/>
      <c r="K16" s="84"/>
      <c r="L16" s="26"/>
      <c r="M16" s="84"/>
      <c r="N16" s="27"/>
      <c r="O16" s="84"/>
      <c r="P16" s="73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62"/>
      <c r="B18" s="63"/>
      <c r="C18" s="64"/>
      <c r="D18" s="64"/>
      <c r="E18" s="64"/>
    </row>
    <row r="19" spans="1:16">
      <c r="A19" s="66"/>
      <c r="B19" s="67"/>
      <c r="C19" s="68"/>
      <c r="D19" s="68"/>
      <c r="E19" s="68"/>
    </row>
    <row r="20" spans="1:16">
      <c r="A20" s="62"/>
      <c r="B20" s="63"/>
      <c r="C20" s="64"/>
      <c r="D20" s="64"/>
      <c r="E20" s="64"/>
    </row>
    <row r="21" spans="1:16">
      <c r="A21" s="62"/>
      <c r="B21" s="63"/>
      <c r="C21" s="64"/>
      <c r="D21" s="64"/>
      <c r="E21" s="64"/>
    </row>
    <row r="22" spans="1:16">
      <c r="A22" s="58"/>
      <c r="B22" s="59"/>
      <c r="C22" s="60"/>
      <c r="D22" s="60"/>
      <c r="E22" s="61"/>
    </row>
    <row r="23" spans="1:16">
      <c r="A23" s="62"/>
      <c r="B23" s="63"/>
      <c r="C23" s="64"/>
      <c r="D23" s="64"/>
      <c r="E23" s="64"/>
    </row>
    <row r="24" spans="1:16">
      <c r="A24" s="62"/>
      <c r="B24" s="63"/>
      <c r="C24" s="64"/>
      <c r="D24" s="64"/>
      <c r="E24" s="64"/>
    </row>
    <row r="25" spans="1:16">
      <c r="A25" s="62"/>
      <c r="B25" s="63"/>
      <c r="C25" s="64"/>
      <c r="D25" s="64"/>
      <c r="E25" s="69"/>
    </row>
    <row r="26" spans="1:16">
      <c r="A26" s="62"/>
      <c r="B26" s="63"/>
      <c r="C26" s="64"/>
      <c r="D26" s="64"/>
      <c r="E26" s="64"/>
    </row>
    <row r="27" spans="1:16">
      <c r="A27" s="62"/>
      <c r="B27" s="63"/>
      <c r="C27" s="64"/>
      <c r="D27" s="64"/>
      <c r="E27" s="64"/>
    </row>
    <row r="28" spans="1:16">
      <c r="A28" s="62"/>
      <c r="B28" s="63"/>
      <c r="C28" s="64"/>
      <c r="D28" s="64"/>
      <c r="E28" s="64"/>
    </row>
    <row r="29" spans="1:16">
      <c r="A29" s="62"/>
      <c r="B29" s="63"/>
      <c r="C29" s="64"/>
      <c r="D29" s="64"/>
      <c r="E29" s="64"/>
    </row>
    <row r="30" spans="1:16">
      <c r="A30" s="66"/>
      <c r="B30" s="67"/>
      <c r="C30" s="68"/>
      <c r="D30" s="68"/>
      <c r="E30" s="68"/>
    </row>
    <row r="31" spans="1:16">
      <c r="A31" s="62"/>
      <c r="B31" s="63"/>
      <c r="C31" s="64"/>
      <c r="D31" s="64"/>
      <c r="E31" s="64"/>
    </row>
    <row r="32" spans="1:16">
      <c r="A32" s="62"/>
      <c r="B32" s="63"/>
      <c r="C32" s="64"/>
      <c r="D32" s="64"/>
      <c r="E32" s="64"/>
    </row>
    <row r="33" spans="1:5">
      <c r="A33" s="62"/>
      <c r="B33" s="63"/>
      <c r="C33" s="64"/>
      <c r="D33" s="64"/>
      <c r="E33" s="64"/>
    </row>
    <row r="34" spans="1:5">
      <c r="A34" s="62"/>
      <c r="B34" s="63"/>
      <c r="C34" s="64"/>
      <c r="D34" s="64"/>
      <c r="E34" s="64"/>
    </row>
    <row r="35" spans="1:5">
      <c r="A35" s="62"/>
      <c r="B35" s="63"/>
      <c r="C35" s="64"/>
      <c r="D35" s="64"/>
      <c r="E35" s="64"/>
    </row>
    <row r="36" spans="1:5">
      <c r="A36" s="62"/>
      <c r="B36" s="63"/>
      <c r="C36" s="64"/>
      <c r="D36" s="64"/>
      <c r="E36" s="64"/>
    </row>
    <row r="37" spans="1:5">
      <c r="A37" s="62"/>
      <c r="B37" s="63"/>
      <c r="C37" s="64"/>
      <c r="D37" s="64"/>
      <c r="E37" s="64"/>
    </row>
  </sheetData>
  <mergeCells count="13">
    <mergeCell ref="A16:E16"/>
    <mergeCell ref="A17:P17"/>
    <mergeCell ref="A5:E5"/>
    <mergeCell ref="A6:E6"/>
    <mergeCell ref="A7:E7"/>
    <mergeCell ref="A8:E8"/>
    <mergeCell ref="A9:E9"/>
    <mergeCell ref="A10:E10"/>
    <mergeCell ref="A11:E11"/>
    <mergeCell ref="A12:E12"/>
    <mergeCell ref="A13:E13"/>
    <mergeCell ref="A14:E14"/>
    <mergeCell ref="A15:E1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Q4" sqref="Q4:S17"/>
    </sheetView>
  </sheetViews>
  <sheetFormatPr baseColWidth="10" defaultColWidth="8.83203125" defaultRowHeight="14" x14ac:dyDescent="0"/>
  <sheetData>
    <row r="1" spans="1:19">
      <c r="A1" s="8"/>
    </row>
    <row r="2" spans="1:19">
      <c r="A2" s="8"/>
    </row>
    <row r="3" spans="1:19">
      <c r="A3" s="9"/>
    </row>
    <row r="4" spans="1:19">
      <c r="A4" s="10"/>
      <c r="B4" s="11"/>
    </row>
    <row r="5" spans="1:19" ht="15" thickBot="1">
      <c r="A5" s="132"/>
      <c r="B5" s="133"/>
      <c r="C5" s="133"/>
      <c r="D5" s="133"/>
      <c r="E5" s="134"/>
      <c r="F5" s="94"/>
      <c r="G5" s="20"/>
      <c r="H5" s="92"/>
      <c r="I5" s="20"/>
      <c r="J5" s="19"/>
      <c r="K5" s="20"/>
      <c r="L5" s="21"/>
      <c r="M5" s="20"/>
      <c r="N5" s="19"/>
      <c r="O5" s="20"/>
      <c r="P5" s="72"/>
      <c r="Q5" s="19"/>
      <c r="R5" s="20"/>
      <c r="S5" s="22"/>
    </row>
    <row r="6" spans="1:19" ht="15" thickBot="1">
      <c r="A6" s="129"/>
      <c r="B6" s="130"/>
      <c r="C6" s="130"/>
      <c r="D6" s="130"/>
      <c r="E6" s="131"/>
      <c r="F6" s="12"/>
      <c r="G6" s="13"/>
      <c r="H6" s="16"/>
      <c r="I6" s="13"/>
      <c r="J6" s="12"/>
      <c r="K6" s="13"/>
      <c r="L6" s="14"/>
      <c r="M6" s="13"/>
      <c r="N6" s="12"/>
      <c r="O6" s="13"/>
      <c r="P6" s="55"/>
      <c r="Q6" s="12"/>
      <c r="R6" s="13"/>
      <c r="S6" s="55"/>
    </row>
    <row r="7" spans="1:19" ht="15" thickBot="1">
      <c r="A7" s="129"/>
      <c r="B7" s="130"/>
      <c r="C7" s="130"/>
      <c r="D7" s="130"/>
      <c r="E7" s="131"/>
      <c r="F7" s="12"/>
      <c r="G7" s="13"/>
      <c r="H7" s="12"/>
      <c r="I7" s="13"/>
      <c r="J7" s="12"/>
      <c r="K7" s="13"/>
      <c r="L7" s="14"/>
      <c r="M7" s="13"/>
      <c r="N7" s="14"/>
      <c r="O7" s="13"/>
      <c r="P7" s="23"/>
      <c r="Q7" s="14"/>
      <c r="R7" s="13"/>
      <c r="S7" s="23"/>
    </row>
    <row r="8" spans="1:19" ht="15" thickBot="1">
      <c r="A8" s="129"/>
      <c r="B8" s="130"/>
      <c r="C8" s="130"/>
      <c r="D8" s="130"/>
      <c r="E8" s="131"/>
      <c r="F8" s="12"/>
      <c r="G8" s="13"/>
      <c r="H8" s="12"/>
      <c r="I8" s="13"/>
      <c r="J8" s="14"/>
      <c r="K8" s="13"/>
      <c r="L8" s="14"/>
      <c r="M8" s="13"/>
      <c r="N8" s="12"/>
      <c r="O8" s="13"/>
      <c r="P8" s="23"/>
      <c r="Q8" s="12"/>
      <c r="R8" s="13"/>
      <c r="S8" s="23"/>
    </row>
    <row r="9" spans="1:19" ht="15" thickBot="1">
      <c r="A9" s="129"/>
      <c r="B9" s="130"/>
      <c r="C9" s="130"/>
      <c r="D9" s="130"/>
      <c r="E9" s="131"/>
      <c r="F9" s="12"/>
      <c r="G9" s="13"/>
      <c r="H9" s="12"/>
      <c r="I9" s="13"/>
      <c r="J9" s="14"/>
      <c r="K9" s="13"/>
      <c r="L9" s="14"/>
      <c r="M9" s="13"/>
      <c r="N9" s="16"/>
      <c r="O9" s="13"/>
      <c r="P9" s="23"/>
      <c r="Q9" s="28"/>
      <c r="R9" s="13"/>
      <c r="S9" s="23"/>
    </row>
    <row r="10" spans="1:19" ht="15" thickBot="1">
      <c r="A10" s="129"/>
      <c r="B10" s="130"/>
      <c r="C10" s="130"/>
      <c r="D10" s="130"/>
      <c r="E10" s="131"/>
      <c r="F10" s="12"/>
      <c r="G10" s="13"/>
      <c r="H10" s="16"/>
      <c r="I10" s="13"/>
      <c r="J10" s="14"/>
      <c r="K10" s="13"/>
      <c r="L10" s="14"/>
      <c r="M10" s="13"/>
      <c r="N10" s="17"/>
      <c r="O10" s="13"/>
      <c r="P10" s="23"/>
      <c r="Q10" s="17"/>
      <c r="R10" s="13"/>
      <c r="S10" s="23"/>
    </row>
    <row r="11" spans="1:19" ht="15" thickBot="1">
      <c r="A11" s="129"/>
      <c r="B11" s="130"/>
      <c r="C11" s="130"/>
      <c r="D11" s="130"/>
      <c r="E11" s="131"/>
      <c r="F11" s="12"/>
      <c r="G11" s="13"/>
      <c r="H11" s="12"/>
      <c r="I11" s="13"/>
      <c r="J11" s="14"/>
      <c r="K11" s="13"/>
      <c r="L11" s="14"/>
      <c r="M11" s="13"/>
      <c r="N11" s="18"/>
      <c r="O11" s="13"/>
      <c r="P11" s="24"/>
      <c r="Q11" s="18"/>
      <c r="R11" s="13"/>
      <c r="S11" s="24"/>
    </row>
    <row r="12" spans="1:19" ht="15" thickBot="1">
      <c r="A12" s="129"/>
      <c r="B12" s="130"/>
      <c r="C12" s="130"/>
      <c r="D12" s="130"/>
      <c r="E12" s="131"/>
      <c r="F12" s="14"/>
      <c r="G12" s="13"/>
      <c r="H12" s="12"/>
      <c r="I12" s="13"/>
      <c r="J12" s="14"/>
      <c r="K12" s="13"/>
      <c r="L12" s="15"/>
      <c r="M12" s="13"/>
      <c r="N12" s="15"/>
      <c r="O12" s="13"/>
      <c r="P12" s="24"/>
      <c r="Q12" s="15"/>
      <c r="R12" s="13"/>
      <c r="S12" s="24"/>
    </row>
    <row r="13" spans="1:19" ht="15" thickBot="1">
      <c r="A13" s="129"/>
      <c r="B13" s="130"/>
      <c r="C13" s="130"/>
      <c r="D13" s="130"/>
      <c r="E13" s="131"/>
      <c r="F13" s="12"/>
      <c r="G13" s="13"/>
      <c r="H13" s="12"/>
      <c r="I13" s="13"/>
      <c r="J13" s="14"/>
      <c r="K13" s="13"/>
      <c r="L13" s="14"/>
      <c r="M13" s="13"/>
      <c r="N13" s="16"/>
      <c r="O13" s="13"/>
      <c r="P13" s="56"/>
      <c r="Q13" s="12"/>
      <c r="R13" s="13"/>
      <c r="S13" s="56"/>
    </row>
    <row r="14" spans="1:19" ht="15" thickBot="1">
      <c r="A14" s="129"/>
      <c r="B14" s="130"/>
      <c r="C14" s="130"/>
      <c r="D14" s="130"/>
      <c r="E14" s="131"/>
      <c r="F14" s="12"/>
      <c r="G14" s="13"/>
      <c r="H14" s="12"/>
      <c r="I14" s="13"/>
      <c r="J14" s="14"/>
      <c r="K14" s="13"/>
      <c r="L14" s="15"/>
      <c r="M14" s="13"/>
      <c r="N14" s="12"/>
      <c r="O14" s="13"/>
      <c r="P14" s="24"/>
      <c r="Q14" s="12"/>
      <c r="R14" s="13"/>
      <c r="S14" s="24"/>
    </row>
    <row r="15" spans="1:19" ht="15" thickBot="1">
      <c r="A15" s="129"/>
      <c r="B15" s="130"/>
      <c r="C15" s="130"/>
      <c r="D15" s="130"/>
      <c r="E15" s="131"/>
      <c r="F15" s="12"/>
      <c r="G15" s="13"/>
      <c r="H15" s="12"/>
      <c r="I15" s="13"/>
      <c r="J15" s="12"/>
      <c r="K15" s="13"/>
      <c r="L15" s="14"/>
      <c r="M15" s="13"/>
      <c r="N15" s="12"/>
      <c r="O15" s="13"/>
      <c r="P15" s="24"/>
      <c r="Q15" s="12"/>
      <c r="R15" s="13"/>
      <c r="S15" s="24"/>
    </row>
    <row r="16" spans="1:19" ht="15" thickBot="1">
      <c r="A16" s="129"/>
      <c r="B16" s="130"/>
      <c r="C16" s="130"/>
      <c r="D16" s="130"/>
      <c r="E16" s="131"/>
      <c r="F16" s="25"/>
      <c r="G16" s="84"/>
      <c r="H16" s="57"/>
      <c r="I16" s="84"/>
      <c r="J16" s="57"/>
      <c r="K16" s="84"/>
      <c r="L16" s="26"/>
      <c r="M16" s="84"/>
      <c r="N16" s="27"/>
      <c r="O16" s="84"/>
      <c r="P16" s="73"/>
      <c r="Q16" s="27"/>
      <c r="R16" s="80"/>
      <c r="S16" s="73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58"/>
      <c r="B18" s="59"/>
      <c r="C18" s="60"/>
      <c r="D18" s="60"/>
      <c r="E18" s="60"/>
    </row>
    <row r="19" spans="1:16">
      <c r="A19" s="62"/>
      <c r="B19" s="63"/>
      <c r="C19" s="64"/>
      <c r="D19" s="64"/>
      <c r="E19" s="64"/>
    </row>
    <row r="20" spans="1:16">
      <c r="A20" s="62"/>
      <c r="B20" s="63"/>
      <c r="C20" s="64"/>
      <c r="D20" s="64"/>
      <c r="E20" s="64"/>
    </row>
    <row r="21" spans="1:16">
      <c r="A21" s="62"/>
      <c r="B21" s="63"/>
      <c r="C21" s="64"/>
      <c r="D21" s="64"/>
      <c r="E21" s="64"/>
    </row>
    <row r="22" spans="1:16">
      <c r="A22" s="62"/>
      <c r="B22" s="63"/>
      <c r="C22" s="64"/>
      <c r="D22" s="64"/>
      <c r="E22" s="64"/>
    </row>
    <row r="23" spans="1:16">
      <c r="A23" s="62"/>
      <c r="B23" s="63"/>
      <c r="C23" s="64"/>
      <c r="D23" s="64"/>
      <c r="E23" s="64"/>
    </row>
    <row r="24" spans="1:16">
      <c r="A24" s="62"/>
      <c r="B24" s="63"/>
      <c r="C24" s="64"/>
      <c r="D24" s="64"/>
      <c r="E24" s="64"/>
    </row>
    <row r="25" spans="1:16">
      <c r="A25" s="62"/>
      <c r="B25" s="63"/>
      <c r="C25" s="64"/>
      <c r="D25" s="64"/>
      <c r="E25" s="64"/>
    </row>
    <row r="26" spans="1:16">
      <c r="A26" s="62"/>
      <c r="B26" s="63"/>
      <c r="C26" s="64"/>
      <c r="D26" s="64"/>
      <c r="E26" s="64"/>
    </row>
    <row r="27" spans="1:16">
      <c r="A27" s="62"/>
      <c r="B27" s="63"/>
      <c r="C27" s="64"/>
      <c r="D27" s="64"/>
      <c r="E27" s="64"/>
    </row>
    <row r="28" spans="1:16">
      <c r="A28" s="62"/>
      <c r="B28" s="63"/>
      <c r="C28" s="64"/>
      <c r="D28" s="64"/>
      <c r="E28" s="64"/>
    </row>
    <row r="29" spans="1:16">
      <c r="A29" s="62"/>
      <c r="B29" s="63"/>
      <c r="C29" s="64"/>
      <c r="D29" s="64"/>
      <c r="E29" s="64"/>
    </row>
    <row r="30" spans="1:16">
      <c r="A30" s="62"/>
      <c r="B30" s="63"/>
      <c r="C30" s="64"/>
      <c r="D30" s="64"/>
      <c r="E30" s="64"/>
    </row>
    <row r="31" spans="1:16">
      <c r="A31" s="58"/>
      <c r="B31" s="59"/>
      <c r="C31" s="60"/>
      <c r="D31" s="60"/>
      <c r="E31" s="60"/>
    </row>
    <row r="32" spans="1:16">
      <c r="A32" s="62"/>
      <c r="B32" s="63"/>
      <c r="C32" s="64"/>
      <c r="D32" s="64"/>
      <c r="E32" s="64"/>
    </row>
    <row r="33" spans="1:13">
      <c r="A33" s="66"/>
      <c r="B33" s="67"/>
      <c r="C33" s="68"/>
      <c r="D33" s="68"/>
      <c r="E33" s="68"/>
    </row>
    <row r="34" spans="1:13">
      <c r="A34" s="66"/>
      <c r="B34" s="67"/>
      <c r="C34" s="68"/>
      <c r="D34" s="68"/>
      <c r="E34" s="68"/>
    </row>
    <row r="35" spans="1:13">
      <c r="A35" s="62"/>
      <c r="B35" s="63"/>
      <c r="C35" s="64"/>
      <c r="D35" s="64"/>
      <c r="E35" s="95"/>
    </row>
    <row r="36" spans="1:13">
      <c r="A36" s="62"/>
      <c r="B36" s="63"/>
      <c r="C36" s="64"/>
      <c r="D36" s="64"/>
      <c r="E36" s="64"/>
    </row>
    <row r="37" spans="1:13">
      <c r="A37" s="62"/>
      <c r="B37" s="63"/>
      <c r="C37" s="64"/>
      <c r="D37" s="64"/>
      <c r="E37" s="64"/>
    </row>
    <row r="38" spans="1:13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</row>
  </sheetData>
  <mergeCells count="14">
    <mergeCell ref="A38:M38"/>
    <mergeCell ref="A11:E11"/>
    <mergeCell ref="A12:E12"/>
    <mergeCell ref="A13:E13"/>
    <mergeCell ref="A14:E14"/>
    <mergeCell ref="A15:E15"/>
    <mergeCell ref="A16:E16"/>
    <mergeCell ref="A17:P17"/>
    <mergeCell ref="A10:E10"/>
    <mergeCell ref="A5:E5"/>
    <mergeCell ref="A6:E6"/>
    <mergeCell ref="A7:E7"/>
    <mergeCell ref="A8:E8"/>
    <mergeCell ref="A9:E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sqref="A1:T43"/>
    </sheetView>
  </sheetViews>
  <sheetFormatPr baseColWidth="10" defaultColWidth="8.83203125" defaultRowHeight="14" x14ac:dyDescent="0"/>
  <sheetData>
    <row r="1" spans="1:19">
      <c r="A1" s="8"/>
    </row>
    <row r="2" spans="1:19">
      <c r="A2" s="8"/>
    </row>
    <row r="3" spans="1:19">
      <c r="A3" s="9"/>
    </row>
    <row r="4" spans="1:19">
      <c r="A4" s="10"/>
      <c r="B4" s="11"/>
    </row>
    <row r="5" spans="1:19" ht="15" thickBot="1">
      <c r="A5" s="132"/>
      <c r="B5" s="133"/>
      <c r="C5" s="133"/>
      <c r="D5" s="133"/>
      <c r="E5" s="134"/>
      <c r="F5" s="19"/>
      <c r="G5" s="20"/>
      <c r="H5" s="19"/>
      <c r="I5" s="20"/>
      <c r="J5" s="19"/>
      <c r="K5" s="20"/>
      <c r="L5" s="21"/>
      <c r="M5" s="20"/>
      <c r="N5" s="19"/>
      <c r="O5" s="20"/>
      <c r="P5" s="22"/>
      <c r="Q5" s="19"/>
      <c r="R5" s="20"/>
      <c r="S5" s="22"/>
    </row>
    <row r="6" spans="1:19" ht="15" thickBot="1">
      <c r="A6" s="129"/>
      <c r="B6" s="130"/>
      <c r="C6" s="130"/>
      <c r="D6" s="130"/>
      <c r="E6" s="131"/>
      <c r="F6" s="12"/>
      <c r="G6" s="13"/>
      <c r="H6" s="12"/>
      <c r="I6" s="13"/>
      <c r="J6" s="12"/>
      <c r="K6" s="13"/>
      <c r="L6" s="14"/>
      <c r="M6" s="13"/>
      <c r="N6" s="12"/>
      <c r="O6" s="13"/>
      <c r="P6" s="23"/>
      <c r="Q6" s="12"/>
      <c r="R6" s="13"/>
      <c r="S6" s="23"/>
    </row>
    <row r="7" spans="1:19" ht="15" thickBot="1">
      <c r="A7" s="129"/>
      <c r="B7" s="130"/>
      <c r="C7" s="130"/>
      <c r="D7" s="130"/>
      <c r="E7" s="131"/>
      <c r="F7" s="12"/>
      <c r="G7" s="13"/>
      <c r="H7" s="12"/>
      <c r="I7" s="13"/>
      <c r="J7" s="12"/>
      <c r="K7" s="13"/>
      <c r="L7" s="14"/>
      <c r="M7" s="13"/>
      <c r="N7" s="14"/>
      <c r="O7" s="13"/>
      <c r="P7" s="23"/>
      <c r="Q7" s="14"/>
      <c r="R7" s="13"/>
      <c r="S7" s="23"/>
    </row>
    <row r="8" spans="1:19" ht="15" thickBot="1">
      <c r="A8" s="129"/>
      <c r="B8" s="130"/>
      <c r="C8" s="130"/>
      <c r="D8" s="130"/>
      <c r="E8" s="131"/>
      <c r="F8" s="12"/>
      <c r="G8" s="13"/>
      <c r="H8" s="12"/>
      <c r="I8" s="13"/>
      <c r="J8" s="14"/>
      <c r="K8" s="13"/>
      <c r="L8" s="14"/>
      <c r="M8" s="13"/>
      <c r="N8" s="12"/>
      <c r="O8" s="13"/>
      <c r="P8" s="55"/>
      <c r="Q8" s="12"/>
      <c r="R8" s="13"/>
      <c r="S8" s="23"/>
    </row>
    <row r="9" spans="1:19" ht="15" thickBot="1">
      <c r="A9" s="129"/>
      <c r="B9" s="130"/>
      <c r="C9" s="130"/>
      <c r="D9" s="130"/>
      <c r="E9" s="131"/>
      <c r="F9" s="12"/>
      <c r="G9" s="13"/>
      <c r="H9" s="12"/>
      <c r="I9" s="13"/>
      <c r="J9" s="14"/>
      <c r="K9" s="13"/>
      <c r="L9" s="15"/>
      <c r="M9" s="13"/>
      <c r="N9" s="16"/>
      <c r="O9" s="13"/>
      <c r="P9" s="23"/>
      <c r="Q9" s="16"/>
      <c r="R9" s="13"/>
      <c r="S9" s="23"/>
    </row>
    <row r="10" spans="1:19" ht="15" thickBot="1">
      <c r="A10" s="129"/>
      <c r="B10" s="130"/>
      <c r="C10" s="130"/>
      <c r="D10" s="130"/>
      <c r="E10" s="131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55"/>
      <c r="Q10" s="17"/>
      <c r="R10" s="13"/>
      <c r="S10" s="23"/>
    </row>
    <row r="11" spans="1:19" ht="15" thickBot="1">
      <c r="A11" s="129"/>
      <c r="B11" s="130"/>
      <c r="C11" s="130"/>
      <c r="D11" s="130"/>
      <c r="E11" s="131"/>
      <c r="F11" s="12"/>
      <c r="G11" s="13"/>
      <c r="H11" s="12"/>
      <c r="I11" s="13"/>
      <c r="J11" s="14"/>
      <c r="K11" s="13"/>
      <c r="L11" s="14"/>
      <c r="M11" s="13"/>
      <c r="N11" s="18"/>
      <c r="O11" s="13"/>
      <c r="P11" s="24"/>
      <c r="Q11" s="18"/>
      <c r="R11" s="13"/>
      <c r="S11" s="24"/>
    </row>
    <row r="12" spans="1:19" ht="15" thickBot="1">
      <c r="A12" s="129"/>
      <c r="B12" s="130"/>
      <c r="C12" s="130"/>
      <c r="D12" s="130"/>
      <c r="E12" s="131"/>
      <c r="F12" s="12"/>
      <c r="G12" s="13"/>
      <c r="H12" s="16"/>
      <c r="I12" s="13"/>
      <c r="J12" s="15"/>
      <c r="K12" s="13"/>
      <c r="L12" s="14"/>
      <c r="M12" s="13"/>
      <c r="N12" s="15"/>
      <c r="O12" s="13"/>
      <c r="P12" s="24"/>
      <c r="Q12" s="15"/>
      <c r="R12" s="13"/>
      <c r="S12" s="24"/>
    </row>
    <row r="13" spans="1:19" ht="15" thickBot="1">
      <c r="A13" s="129"/>
      <c r="B13" s="130"/>
      <c r="C13" s="130"/>
      <c r="D13" s="130"/>
      <c r="E13" s="131"/>
      <c r="F13" s="12"/>
      <c r="G13" s="13"/>
      <c r="H13" s="16"/>
      <c r="I13" s="13"/>
      <c r="J13" s="14"/>
      <c r="K13" s="13"/>
      <c r="L13" s="14"/>
      <c r="M13" s="13"/>
      <c r="N13" s="12"/>
      <c r="O13" s="13"/>
      <c r="P13" s="56"/>
      <c r="Q13" s="12"/>
      <c r="R13" s="13"/>
      <c r="S13" s="56"/>
    </row>
    <row r="14" spans="1:19" ht="15" thickBot="1">
      <c r="A14" s="129"/>
      <c r="B14" s="130"/>
      <c r="C14" s="130"/>
      <c r="D14" s="130"/>
      <c r="E14" s="131"/>
      <c r="F14" s="12"/>
      <c r="G14" s="13"/>
      <c r="H14" s="16"/>
      <c r="I14" s="13"/>
      <c r="J14" s="14"/>
      <c r="K14" s="13"/>
      <c r="L14" s="14"/>
      <c r="M14" s="13"/>
      <c r="N14" s="12"/>
      <c r="O14" s="13"/>
      <c r="P14" s="24"/>
      <c r="Q14" s="12"/>
      <c r="R14" s="13"/>
      <c r="S14" s="24"/>
    </row>
    <row r="15" spans="1:19" ht="15" thickBot="1">
      <c r="A15" s="129"/>
      <c r="B15" s="130"/>
      <c r="C15" s="130"/>
      <c r="D15" s="130"/>
      <c r="E15" s="131"/>
      <c r="F15" s="12"/>
      <c r="G15" s="13"/>
      <c r="H15" s="16"/>
      <c r="I15" s="13"/>
      <c r="J15" s="12"/>
      <c r="K15" s="13"/>
      <c r="L15" s="14"/>
      <c r="M15" s="13"/>
      <c r="N15" s="12"/>
      <c r="O15" s="13"/>
      <c r="P15" s="24"/>
      <c r="Q15" s="12"/>
      <c r="R15" s="13"/>
      <c r="S15" s="24"/>
    </row>
    <row r="16" spans="1:19" ht="15" thickBot="1">
      <c r="A16" s="129"/>
      <c r="B16" s="130"/>
      <c r="C16" s="130"/>
      <c r="D16" s="130"/>
      <c r="E16" s="131"/>
      <c r="F16" s="70"/>
      <c r="G16" s="84"/>
      <c r="H16" s="26"/>
      <c r="I16" s="84"/>
      <c r="J16" s="26"/>
      <c r="K16" s="84"/>
      <c r="L16" s="26"/>
      <c r="M16" s="84"/>
      <c r="N16" s="27"/>
      <c r="O16" s="84"/>
      <c r="P16" s="73"/>
      <c r="Q16" s="27"/>
      <c r="R16" s="80"/>
      <c r="S16" s="73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62"/>
      <c r="B18" s="63"/>
      <c r="C18" s="64"/>
      <c r="D18" s="64"/>
      <c r="E18" s="64"/>
    </row>
    <row r="19" spans="1:16">
      <c r="A19" s="62"/>
      <c r="B19" s="63"/>
      <c r="C19" s="64"/>
      <c r="D19" s="64"/>
      <c r="E19" s="64"/>
    </row>
    <row r="20" spans="1:16">
      <c r="A20" s="62"/>
      <c r="B20" s="63"/>
      <c r="C20" s="64"/>
      <c r="D20" s="64"/>
      <c r="E20" s="64"/>
    </row>
    <row r="21" spans="1:16">
      <c r="A21" s="62"/>
      <c r="B21" s="63"/>
      <c r="C21" s="64"/>
      <c r="D21" s="64"/>
      <c r="E21" s="64"/>
    </row>
    <row r="22" spans="1:16">
      <c r="A22" s="62"/>
      <c r="B22" s="63"/>
      <c r="C22" s="64"/>
      <c r="D22" s="64"/>
      <c r="E22" s="69"/>
    </row>
    <row r="23" spans="1:16">
      <c r="A23" s="62"/>
      <c r="B23" s="63"/>
      <c r="C23" s="64"/>
      <c r="D23" s="64"/>
      <c r="E23" s="64"/>
    </row>
    <row r="24" spans="1:16">
      <c r="A24" s="62"/>
      <c r="B24" s="63"/>
      <c r="C24" s="64"/>
      <c r="D24" s="64"/>
      <c r="E24" s="64"/>
    </row>
    <row r="25" spans="1:16">
      <c r="A25" s="58"/>
      <c r="B25" s="59"/>
      <c r="C25" s="60"/>
      <c r="D25" s="60"/>
      <c r="E25" s="61"/>
    </row>
    <row r="26" spans="1:16">
      <c r="A26" s="62"/>
      <c r="B26" s="63"/>
      <c r="C26" s="64"/>
      <c r="D26" s="64"/>
      <c r="E26" s="64"/>
    </row>
    <row r="27" spans="1:16">
      <c r="A27" s="66"/>
      <c r="B27" s="67"/>
      <c r="C27" s="68"/>
      <c r="D27" s="68"/>
      <c r="E27" s="68"/>
    </row>
    <row r="28" spans="1:16">
      <c r="A28" s="62"/>
      <c r="B28" s="63"/>
      <c r="C28" s="64"/>
      <c r="D28" s="64"/>
      <c r="E28" s="69"/>
    </row>
    <row r="29" spans="1:16">
      <c r="A29" s="58"/>
      <c r="B29" s="59"/>
      <c r="C29" s="60"/>
      <c r="D29" s="60"/>
      <c r="E29" s="61"/>
    </row>
    <row r="30" spans="1:16">
      <c r="A30" s="62"/>
      <c r="B30" s="63"/>
      <c r="C30" s="64"/>
      <c r="D30" s="64"/>
      <c r="E30" s="69"/>
    </row>
    <row r="31" spans="1:16">
      <c r="A31" s="58"/>
      <c r="B31" s="59"/>
      <c r="C31" s="60"/>
      <c r="D31" s="60"/>
      <c r="E31" s="60"/>
    </row>
    <row r="32" spans="1:16">
      <c r="A32" s="62"/>
      <c r="B32" s="63"/>
      <c r="C32" s="64"/>
      <c r="D32" s="64"/>
      <c r="E32" s="64"/>
    </row>
    <row r="33" spans="1:5">
      <c r="A33" s="62"/>
      <c r="B33" s="63"/>
      <c r="C33" s="64"/>
      <c r="D33" s="64"/>
      <c r="E33" s="64"/>
    </row>
    <row r="34" spans="1:5">
      <c r="A34" s="66"/>
      <c r="B34" s="67"/>
      <c r="C34" s="68"/>
      <c r="D34" s="68"/>
      <c r="E34" s="68"/>
    </row>
    <row r="35" spans="1:5">
      <c r="A35" s="62"/>
      <c r="B35" s="63"/>
      <c r="C35" s="64"/>
      <c r="D35" s="64"/>
      <c r="E35" s="69"/>
    </row>
    <row r="36" spans="1:5">
      <c r="A36" s="62"/>
      <c r="B36" s="63"/>
      <c r="C36" s="64"/>
      <c r="D36" s="64"/>
      <c r="E36" s="64"/>
    </row>
    <row r="37" spans="1:5">
      <c r="A37" s="62"/>
      <c r="B37" s="63"/>
      <c r="C37" s="64"/>
      <c r="D37" s="64"/>
      <c r="E37" s="64"/>
    </row>
  </sheetData>
  <mergeCells count="13">
    <mergeCell ref="A5:E5"/>
    <mergeCell ref="A6:E6"/>
    <mergeCell ref="A7:E7"/>
    <mergeCell ref="A8:E8"/>
    <mergeCell ref="A9:E9"/>
    <mergeCell ref="A15:E15"/>
    <mergeCell ref="A16:E16"/>
    <mergeCell ref="A17:P17"/>
    <mergeCell ref="A10:E10"/>
    <mergeCell ref="A11:E11"/>
    <mergeCell ref="A12:E12"/>
    <mergeCell ref="A13:E13"/>
    <mergeCell ref="A14:E14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sqref="A1:V38"/>
    </sheetView>
  </sheetViews>
  <sheetFormatPr baseColWidth="10" defaultColWidth="8.83203125" defaultRowHeight="14" x14ac:dyDescent="0"/>
  <cols>
    <col min="6" max="6" width="9.33203125" bestFit="1" customWidth="1"/>
    <col min="8" max="8" width="9.33203125" bestFit="1" customWidth="1"/>
    <col min="10" max="10" width="9.33203125" bestFit="1" customWidth="1"/>
    <col min="12" max="12" width="9.33203125" bestFit="1" customWidth="1"/>
    <col min="14" max="14" width="9.33203125" bestFit="1" customWidth="1"/>
    <col min="16" max="16" width="9.33203125" bestFit="1" customWidth="1"/>
    <col min="17" max="17" width="10.1640625" bestFit="1" customWidth="1"/>
    <col min="19" max="19" width="9.33203125" bestFit="1" customWidth="1"/>
  </cols>
  <sheetData>
    <row r="1" spans="1:19">
      <c r="A1" s="8"/>
    </row>
    <row r="2" spans="1:19">
      <c r="A2" s="8"/>
    </row>
    <row r="3" spans="1:19">
      <c r="A3" s="9"/>
    </row>
    <row r="4" spans="1:19">
      <c r="A4" s="10"/>
      <c r="B4" s="11"/>
    </row>
    <row r="5" spans="1:19" ht="15" thickBot="1">
      <c r="A5" s="132"/>
      <c r="B5" s="133"/>
      <c r="C5" s="133"/>
      <c r="D5" s="133"/>
      <c r="E5" s="134"/>
      <c r="F5" s="19"/>
      <c r="G5" s="20"/>
      <c r="H5" s="19"/>
      <c r="I5" s="20"/>
      <c r="J5" s="19"/>
      <c r="K5" s="20"/>
      <c r="L5" s="21"/>
      <c r="M5" s="20"/>
      <c r="N5" s="19"/>
      <c r="O5" s="20"/>
      <c r="P5" s="22"/>
      <c r="Q5" s="19"/>
      <c r="R5" s="20"/>
      <c r="S5" s="22"/>
    </row>
    <row r="6" spans="1:19" ht="15" thickBot="1">
      <c r="A6" s="129"/>
      <c r="B6" s="130"/>
      <c r="C6" s="130"/>
      <c r="D6" s="130"/>
      <c r="E6" s="131"/>
      <c r="F6" s="12"/>
      <c r="G6" s="13"/>
      <c r="H6" s="16"/>
      <c r="I6" s="13"/>
      <c r="J6" s="12"/>
      <c r="K6" s="13"/>
      <c r="L6" s="14"/>
      <c r="M6" s="13"/>
      <c r="N6" s="12"/>
      <c r="O6" s="13"/>
      <c r="P6" s="55"/>
      <c r="Q6" s="12"/>
      <c r="R6" s="13"/>
      <c r="S6" s="23"/>
    </row>
    <row r="7" spans="1:19" ht="15" thickBot="1">
      <c r="A7" s="129"/>
      <c r="B7" s="130"/>
      <c r="C7" s="130"/>
      <c r="D7" s="130"/>
      <c r="E7" s="131"/>
      <c r="F7" s="12"/>
      <c r="G7" s="13"/>
      <c r="H7" s="12"/>
      <c r="I7" s="13"/>
      <c r="J7" s="12"/>
      <c r="K7" s="13"/>
      <c r="L7" s="14"/>
      <c r="M7" s="13"/>
      <c r="N7" s="14"/>
      <c r="O7" s="13"/>
      <c r="P7" s="23"/>
      <c r="Q7" s="14"/>
      <c r="R7" s="13"/>
      <c r="S7" s="23"/>
    </row>
    <row r="8" spans="1:19" ht="15" thickBot="1">
      <c r="A8" s="129"/>
      <c r="B8" s="130"/>
      <c r="C8" s="130"/>
      <c r="D8" s="130"/>
      <c r="E8" s="131"/>
      <c r="F8" s="12"/>
      <c r="G8" s="13"/>
      <c r="H8" s="12"/>
      <c r="I8" s="13"/>
      <c r="J8" s="14"/>
      <c r="K8" s="13"/>
      <c r="L8" s="14"/>
      <c r="M8" s="13"/>
      <c r="N8" s="12"/>
      <c r="O8" s="13"/>
      <c r="P8" s="23"/>
      <c r="Q8" s="12"/>
      <c r="R8" s="13"/>
      <c r="S8" s="23"/>
    </row>
    <row r="9" spans="1:19" ht="15" thickBot="1">
      <c r="A9" s="129"/>
      <c r="B9" s="130"/>
      <c r="C9" s="130"/>
      <c r="D9" s="130"/>
      <c r="E9" s="131"/>
      <c r="F9" s="12"/>
      <c r="G9" s="13"/>
      <c r="H9" s="12"/>
      <c r="I9" s="13"/>
      <c r="J9" s="14"/>
      <c r="K9" s="13"/>
      <c r="L9" s="14"/>
      <c r="M9" s="13"/>
      <c r="N9" s="16"/>
      <c r="O9" s="13"/>
      <c r="P9" s="23"/>
      <c r="Q9" s="16"/>
      <c r="R9" s="13"/>
      <c r="S9" s="23"/>
    </row>
    <row r="10" spans="1:19" ht="15" thickBot="1">
      <c r="A10" s="129"/>
      <c r="B10" s="130"/>
      <c r="C10" s="130"/>
      <c r="D10" s="130"/>
      <c r="E10" s="131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23"/>
      <c r="Q10" s="17"/>
      <c r="R10" s="13"/>
      <c r="S10" s="23"/>
    </row>
    <row r="11" spans="1:19" ht="15" thickBot="1">
      <c r="A11" s="129"/>
      <c r="B11" s="130"/>
      <c r="C11" s="130"/>
      <c r="D11" s="130"/>
      <c r="E11" s="131"/>
      <c r="F11" s="12"/>
      <c r="G11" s="13"/>
      <c r="H11" s="16"/>
      <c r="I11" s="13"/>
      <c r="J11" s="14"/>
      <c r="K11" s="13"/>
      <c r="L11" s="14"/>
      <c r="M11" s="13"/>
      <c r="N11" s="18"/>
      <c r="O11" s="13"/>
      <c r="P11" s="24"/>
      <c r="Q11" s="18"/>
      <c r="R11" s="13"/>
      <c r="S11" s="24"/>
    </row>
    <row r="12" spans="1:19" ht="15" thickBot="1">
      <c r="A12" s="129"/>
      <c r="B12" s="130"/>
      <c r="C12" s="130"/>
      <c r="D12" s="130"/>
      <c r="E12" s="131"/>
      <c r="F12" s="14"/>
      <c r="G12" s="13"/>
      <c r="H12" s="12"/>
      <c r="I12" s="13"/>
      <c r="J12" s="14"/>
      <c r="K12" s="13"/>
      <c r="L12" s="15"/>
      <c r="M12" s="13"/>
      <c r="N12" s="15"/>
      <c r="O12" s="13"/>
      <c r="P12" s="24"/>
      <c r="Q12" s="15"/>
      <c r="R12" s="13"/>
      <c r="S12" s="24"/>
    </row>
    <row r="13" spans="1:19" ht="15" thickBot="1">
      <c r="A13" s="129"/>
      <c r="B13" s="130"/>
      <c r="C13" s="130"/>
      <c r="D13" s="130"/>
      <c r="E13" s="131"/>
      <c r="F13" s="12"/>
      <c r="G13" s="13"/>
      <c r="H13" s="12"/>
      <c r="I13" s="13"/>
      <c r="J13" s="14"/>
      <c r="K13" s="13"/>
      <c r="L13" s="14"/>
      <c r="M13" s="13"/>
      <c r="N13" s="12"/>
      <c r="O13" s="13"/>
      <c r="P13" s="56"/>
      <c r="Q13" s="12"/>
      <c r="R13" s="13"/>
      <c r="S13" s="56"/>
    </row>
    <row r="14" spans="1:19" ht="15" thickBot="1">
      <c r="A14" s="129"/>
      <c r="B14" s="130"/>
      <c r="C14" s="130"/>
      <c r="D14" s="130"/>
      <c r="E14" s="131"/>
      <c r="F14" s="12"/>
      <c r="G14" s="13"/>
      <c r="H14" s="12"/>
      <c r="I14" s="13"/>
      <c r="J14" s="14"/>
      <c r="K14" s="13"/>
      <c r="L14" s="14"/>
      <c r="M14" s="13"/>
      <c r="N14" s="12"/>
      <c r="O14" s="13"/>
      <c r="P14" s="24"/>
      <c r="Q14" s="12"/>
      <c r="R14" s="13"/>
      <c r="S14" s="24"/>
    </row>
    <row r="15" spans="1:19" ht="15" thickBot="1">
      <c r="A15" s="129"/>
      <c r="B15" s="130"/>
      <c r="C15" s="130"/>
      <c r="D15" s="130"/>
      <c r="E15" s="131"/>
      <c r="F15" s="12"/>
      <c r="G15" s="13"/>
      <c r="H15" s="12"/>
      <c r="I15" s="13"/>
      <c r="J15" s="12"/>
      <c r="K15" s="13"/>
      <c r="L15" s="14"/>
      <c r="M15" s="13"/>
      <c r="N15" s="12"/>
      <c r="O15" s="13"/>
      <c r="P15" s="24"/>
      <c r="Q15" s="12"/>
      <c r="R15" s="13"/>
      <c r="S15" s="24"/>
    </row>
    <row r="16" spans="1:19" ht="15" thickBot="1">
      <c r="A16" s="129"/>
      <c r="B16" s="130"/>
      <c r="C16" s="130"/>
      <c r="D16" s="130"/>
      <c r="E16" s="131"/>
      <c r="F16" s="70"/>
      <c r="G16" s="84"/>
      <c r="H16" s="57"/>
      <c r="I16" s="84"/>
      <c r="J16" s="26"/>
      <c r="K16" s="84"/>
      <c r="L16" s="26"/>
      <c r="M16" s="84"/>
      <c r="N16" s="27"/>
      <c r="O16" s="84"/>
      <c r="P16" s="73"/>
      <c r="Q16" s="27"/>
      <c r="R16" s="52"/>
      <c r="S16" s="29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62"/>
      <c r="B18" s="63"/>
      <c r="C18" s="64"/>
      <c r="D18" s="64"/>
      <c r="E18" s="64"/>
    </row>
    <row r="19" spans="1:16">
      <c r="A19" s="62"/>
      <c r="B19" s="63"/>
      <c r="C19" s="64"/>
      <c r="D19" s="64"/>
      <c r="E19" s="64"/>
    </row>
    <row r="20" spans="1:16">
      <c r="A20" s="62"/>
      <c r="B20" s="63"/>
      <c r="C20" s="64"/>
      <c r="D20" s="64"/>
      <c r="E20" s="64"/>
    </row>
    <row r="21" spans="1:16">
      <c r="A21" s="58"/>
      <c r="B21" s="59"/>
      <c r="C21" s="60"/>
      <c r="D21" s="60"/>
      <c r="E21" s="61"/>
    </row>
    <row r="22" spans="1:16">
      <c r="A22" s="62"/>
      <c r="B22" s="63"/>
      <c r="C22" s="64"/>
      <c r="D22" s="64"/>
      <c r="E22" s="64"/>
    </row>
    <row r="23" spans="1:16">
      <c r="A23" s="62"/>
      <c r="B23" s="63"/>
      <c r="C23" s="64"/>
      <c r="D23" s="64"/>
      <c r="E23" s="64"/>
    </row>
    <row r="24" spans="1:16">
      <c r="A24" s="62"/>
      <c r="B24" s="63"/>
      <c r="C24" s="64"/>
      <c r="D24" s="64"/>
      <c r="E24" s="64"/>
    </row>
    <row r="25" spans="1:16">
      <c r="A25" s="66"/>
      <c r="B25" s="67"/>
      <c r="C25" s="68"/>
      <c r="D25" s="68"/>
      <c r="E25" s="68"/>
    </row>
    <row r="26" spans="1:16">
      <c r="A26" s="62"/>
      <c r="B26" s="63"/>
      <c r="C26" s="64"/>
      <c r="D26" s="64"/>
      <c r="E26" s="64"/>
    </row>
    <row r="27" spans="1:16">
      <c r="A27" s="62"/>
      <c r="B27" s="63"/>
      <c r="C27" s="64"/>
      <c r="D27" s="64"/>
      <c r="E27" s="64"/>
    </row>
    <row r="28" spans="1:16">
      <c r="A28" s="62"/>
      <c r="B28" s="63"/>
      <c r="C28" s="64"/>
      <c r="D28" s="64"/>
      <c r="E28" s="64"/>
    </row>
    <row r="29" spans="1:16">
      <c r="A29" s="62"/>
      <c r="B29" s="63"/>
      <c r="C29" s="64"/>
      <c r="D29" s="64"/>
      <c r="E29" s="64"/>
    </row>
    <row r="30" spans="1:16">
      <c r="A30" s="62"/>
      <c r="B30" s="63"/>
      <c r="C30" s="64"/>
      <c r="D30" s="64"/>
      <c r="E30" s="69"/>
    </row>
    <row r="31" spans="1:16">
      <c r="A31" s="62"/>
      <c r="B31" s="63"/>
      <c r="C31" s="64"/>
      <c r="D31" s="64"/>
      <c r="E31" s="64"/>
    </row>
    <row r="32" spans="1:16">
      <c r="A32" s="58"/>
      <c r="B32" s="59"/>
      <c r="C32" s="60"/>
      <c r="D32" s="60"/>
      <c r="E32" s="60"/>
    </row>
    <row r="33" spans="1:5">
      <c r="A33" s="62"/>
      <c r="B33" s="63"/>
      <c r="C33" s="64"/>
      <c r="D33" s="64"/>
      <c r="E33" s="64"/>
    </row>
    <row r="34" spans="1:5">
      <c r="A34" s="62"/>
      <c r="B34" s="63"/>
      <c r="C34" s="64"/>
      <c r="D34" s="64"/>
      <c r="E34" s="64"/>
    </row>
    <row r="35" spans="1:5">
      <c r="A35" s="62"/>
      <c r="B35" s="63"/>
      <c r="C35" s="64"/>
      <c r="D35" s="64"/>
      <c r="E35" s="69"/>
    </row>
    <row r="36" spans="1:5">
      <c r="A36" s="62"/>
      <c r="B36" s="63"/>
      <c r="C36" s="64"/>
      <c r="D36" s="64"/>
      <c r="E36" s="64"/>
    </row>
    <row r="37" spans="1:5">
      <c r="A37" s="62"/>
      <c r="B37" s="63"/>
      <c r="C37" s="64"/>
      <c r="D37" s="64"/>
      <c r="E37" s="64"/>
    </row>
  </sheetData>
  <mergeCells count="13">
    <mergeCell ref="A17:P17"/>
    <mergeCell ref="A11:E11"/>
    <mergeCell ref="A12:E12"/>
    <mergeCell ref="A13:E13"/>
    <mergeCell ref="A14:E14"/>
    <mergeCell ref="A15:E15"/>
    <mergeCell ref="A16:E16"/>
    <mergeCell ref="A10:E10"/>
    <mergeCell ref="A5:E5"/>
    <mergeCell ref="A6:E6"/>
    <mergeCell ref="A7:E7"/>
    <mergeCell ref="A8:E8"/>
    <mergeCell ref="A9:E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sqref="A1:U56"/>
    </sheetView>
  </sheetViews>
  <sheetFormatPr baseColWidth="10" defaultColWidth="8.83203125" defaultRowHeight="14" x14ac:dyDescent="0"/>
  <sheetData>
    <row r="1" spans="1:19">
      <c r="A1" s="8"/>
    </row>
    <row r="2" spans="1:19">
      <c r="A2" s="8"/>
    </row>
    <row r="3" spans="1:19">
      <c r="A3" s="9"/>
    </row>
    <row r="4" spans="1:19">
      <c r="A4" s="10"/>
      <c r="B4" s="11"/>
    </row>
    <row r="5" spans="1:19" ht="15" thickBot="1">
      <c r="A5" s="132"/>
      <c r="B5" s="133"/>
      <c r="C5" s="133"/>
      <c r="D5" s="133"/>
      <c r="E5" s="134"/>
      <c r="F5" s="19"/>
      <c r="G5" s="20"/>
      <c r="H5" s="19"/>
      <c r="I5" s="20"/>
      <c r="J5" s="19"/>
      <c r="K5" s="20"/>
      <c r="L5" s="21"/>
      <c r="M5" s="20"/>
      <c r="N5" s="19"/>
      <c r="O5" s="20"/>
      <c r="P5" s="22"/>
      <c r="Q5" s="19"/>
      <c r="R5" s="20"/>
      <c r="S5" s="22"/>
    </row>
    <row r="6" spans="1:19" ht="15" thickBot="1">
      <c r="A6" s="129"/>
      <c r="B6" s="130"/>
      <c r="C6" s="130"/>
      <c r="D6" s="130"/>
      <c r="E6" s="131"/>
      <c r="F6" s="12"/>
      <c r="G6" s="13"/>
      <c r="H6" s="16"/>
      <c r="I6" s="13"/>
      <c r="J6" s="12"/>
      <c r="K6" s="13"/>
      <c r="L6" s="14"/>
      <c r="M6" s="13"/>
      <c r="N6" s="12"/>
      <c r="O6" s="13"/>
      <c r="P6" s="55"/>
      <c r="Q6" s="12"/>
      <c r="R6" s="13"/>
      <c r="S6" s="23"/>
    </row>
    <row r="7" spans="1:19" ht="15" thickBot="1">
      <c r="A7" s="129"/>
      <c r="B7" s="130"/>
      <c r="C7" s="130"/>
      <c r="D7" s="130"/>
      <c r="E7" s="131"/>
      <c r="F7" s="12"/>
      <c r="G7" s="13"/>
      <c r="H7" s="12"/>
      <c r="I7" s="13"/>
      <c r="J7" s="12"/>
      <c r="K7" s="13"/>
      <c r="L7" s="14"/>
      <c r="M7" s="13"/>
      <c r="N7" s="14"/>
      <c r="O7" s="13"/>
      <c r="P7" s="55"/>
      <c r="Q7" s="14"/>
      <c r="R7" s="13"/>
      <c r="S7" s="23"/>
    </row>
    <row r="8" spans="1:19" ht="15" thickBot="1">
      <c r="A8" s="129"/>
      <c r="B8" s="130"/>
      <c r="C8" s="130"/>
      <c r="D8" s="130"/>
      <c r="E8" s="131"/>
      <c r="F8" s="12"/>
      <c r="G8" s="13"/>
      <c r="H8" s="12"/>
      <c r="I8" s="13"/>
      <c r="J8" s="18"/>
      <c r="K8" s="13"/>
      <c r="L8" s="14"/>
      <c r="M8" s="13"/>
      <c r="N8" s="12"/>
      <c r="O8" s="13"/>
      <c r="P8" s="23"/>
      <c r="Q8" s="12"/>
      <c r="R8" s="13"/>
      <c r="S8" s="23"/>
    </row>
    <row r="9" spans="1:19" ht="15" thickBot="1">
      <c r="A9" s="129"/>
      <c r="B9" s="130"/>
      <c r="C9" s="130"/>
      <c r="D9" s="130"/>
      <c r="E9" s="131"/>
      <c r="F9" s="12"/>
      <c r="G9" s="13"/>
      <c r="H9" s="12"/>
      <c r="I9" s="13"/>
      <c r="J9" s="14"/>
      <c r="K9" s="13"/>
      <c r="L9" s="14"/>
      <c r="M9" s="13"/>
      <c r="N9" s="16"/>
      <c r="O9" s="13"/>
      <c r="P9" s="23"/>
      <c r="Q9" s="16"/>
      <c r="R9" s="13"/>
      <c r="S9" s="23"/>
    </row>
    <row r="10" spans="1:19" ht="15" thickBot="1">
      <c r="A10" s="129"/>
      <c r="B10" s="130"/>
      <c r="C10" s="130"/>
      <c r="D10" s="130"/>
      <c r="E10" s="131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23"/>
      <c r="Q10" s="17"/>
      <c r="R10" s="13"/>
      <c r="S10" s="23"/>
    </row>
    <row r="11" spans="1:19" ht="15" thickBot="1">
      <c r="A11" s="129"/>
      <c r="B11" s="130"/>
      <c r="C11" s="130"/>
      <c r="D11" s="130"/>
      <c r="E11" s="131"/>
      <c r="F11" s="12"/>
      <c r="G11" s="13"/>
      <c r="H11" s="12"/>
      <c r="I11" s="13"/>
      <c r="J11" s="14"/>
      <c r="K11" s="13"/>
      <c r="L11" s="14"/>
      <c r="M11" s="13"/>
      <c r="N11" s="18"/>
      <c r="O11" s="13"/>
      <c r="P11" s="24"/>
      <c r="Q11" s="18"/>
      <c r="R11" s="13"/>
      <c r="S11" s="24"/>
    </row>
    <row r="12" spans="1:19" ht="15" thickBot="1">
      <c r="A12" s="129"/>
      <c r="B12" s="130"/>
      <c r="C12" s="130"/>
      <c r="D12" s="130"/>
      <c r="E12" s="131"/>
      <c r="F12" s="14"/>
      <c r="G12" s="13"/>
      <c r="H12" s="12"/>
      <c r="I12" s="13"/>
      <c r="J12" s="14"/>
      <c r="K12" s="13"/>
      <c r="L12" s="14"/>
      <c r="M12" s="13"/>
      <c r="N12" s="15"/>
      <c r="O12" s="13"/>
      <c r="P12" s="24"/>
      <c r="Q12" s="15"/>
      <c r="R12" s="13"/>
      <c r="S12" s="24"/>
    </row>
    <row r="13" spans="1:19" ht="15" thickBot="1">
      <c r="A13" s="129"/>
      <c r="B13" s="130"/>
      <c r="C13" s="130"/>
      <c r="D13" s="130"/>
      <c r="E13" s="131"/>
      <c r="F13" s="12"/>
      <c r="G13" s="13"/>
      <c r="H13" s="12"/>
      <c r="I13" s="13"/>
      <c r="J13" s="15"/>
      <c r="K13" s="13"/>
      <c r="L13" s="14"/>
      <c r="M13" s="13"/>
      <c r="N13" s="12"/>
      <c r="O13" s="13"/>
      <c r="P13" s="56"/>
      <c r="Q13" s="12"/>
      <c r="R13" s="13"/>
      <c r="S13" s="56"/>
    </row>
    <row r="14" spans="1:19" ht="15" thickBot="1">
      <c r="A14" s="129"/>
      <c r="B14" s="130"/>
      <c r="C14" s="130"/>
      <c r="D14" s="130"/>
      <c r="E14" s="131"/>
      <c r="F14" s="12"/>
      <c r="G14" s="13"/>
      <c r="H14" s="28"/>
      <c r="I14" s="13"/>
      <c r="J14" s="18"/>
      <c r="K14" s="13"/>
      <c r="L14" s="14"/>
      <c r="M14" s="13"/>
      <c r="N14" s="12"/>
      <c r="O14" s="13"/>
      <c r="P14" s="24"/>
      <c r="Q14" s="12"/>
      <c r="R14" s="13"/>
      <c r="S14" s="24"/>
    </row>
    <row r="15" spans="1:19" ht="15" thickBot="1">
      <c r="A15" s="129"/>
      <c r="B15" s="130"/>
      <c r="C15" s="130"/>
      <c r="D15" s="130"/>
      <c r="E15" s="131"/>
      <c r="F15" s="12"/>
      <c r="G15" s="13"/>
      <c r="H15" s="28"/>
      <c r="I15" s="13"/>
      <c r="J15" s="12"/>
      <c r="K15" s="13"/>
      <c r="L15" s="14"/>
      <c r="M15" s="13"/>
      <c r="N15" s="12"/>
      <c r="O15" s="13"/>
      <c r="P15" s="24"/>
      <c r="Q15" s="12"/>
      <c r="R15" s="13"/>
      <c r="S15" s="24"/>
    </row>
    <row r="16" spans="1:19" ht="15" thickBot="1">
      <c r="A16" s="129"/>
      <c r="B16" s="130"/>
      <c r="C16" s="130"/>
      <c r="D16" s="130"/>
      <c r="E16" s="131"/>
      <c r="F16" s="70"/>
      <c r="G16" s="84"/>
      <c r="H16" s="57"/>
      <c r="I16" s="84"/>
      <c r="J16" s="57"/>
      <c r="K16" s="84"/>
      <c r="L16" s="26"/>
      <c r="M16" s="84"/>
      <c r="N16" s="27"/>
      <c r="O16" s="84"/>
      <c r="P16" s="73"/>
      <c r="Q16" s="27"/>
      <c r="R16" s="52"/>
      <c r="S16" s="29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62"/>
      <c r="B18" s="63"/>
      <c r="C18" s="64"/>
      <c r="D18" s="64"/>
      <c r="E18" s="69"/>
    </row>
    <row r="19" spans="1:16">
      <c r="A19" s="62"/>
      <c r="B19" s="63"/>
      <c r="C19" s="64"/>
      <c r="D19" s="64"/>
      <c r="E19" s="64"/>
    </row>
    <row r="20" spans="1:16">
      <c r="A20" s="66"/>
      <c r="B20" s="67"/>
      <c r="C20" s="68"/>
      <c r="D20" s="68"/>
      <c r="E20" s="68"/>
    </row>
    <row r="21" spans="1:16">
      <c r="A21" s="62"/>
      <c r="B21" s="63"/>
      <c r="C21" s="64"/>
      <c r="D21" s="64"/>
      <c r="E21" s="64"/>
    </row>
    <row r="22" spans="1:16">
      <c r="A22" s="62"/>
      <c r="B22" s="63"/>
      <c r="C22" s="64"/>
      <c r="D22" s="64"/>
      <c r="E22" s="64"/>
    </row>
    <row r="23" spans="1:16">
      <c r="A23" s="62"/>
      <c r="B23" s="63"/>
      <c r="C23" s="64"/>
      <c r="D23" s="64"/>
      <c r="E23" s="64"/>
    </row>
    <row r="24" spans="1:16">
      <c r="A24" s="62"/>
      <c r="B24" s="63"/>
      <c r="C24" s="64"/>
      <c r="D24" s="64"/>
      <c r="E24" s="64"/>
    </row>
    <row r="25" spans="1:16">
      <c r="A25" s="62"/>
      <c r="B25" s="63"/>
      <c r="C25" s="64"/>
      <c r="D25" s="64"/>
      <c r="E25" s="64"/>
    </row>
    <row r="26" spans="1:16">
      <c r="A26" s="62"/>
      <c r="B26" s="63"/>
      <c r="C26" s="64"/>
      <c r="D26" s="64"/>
      <c r="E26" s="64"/>
    </row>
    <row r="27" spans="1:16">
      <c r="A27" s="62"/>
      <c r="B27" s="63"/>
      <c r="C27" s="64"/>
      <c r="D27" s="64"/>
      <c r="E27" s="64"/>
    </row>
    <row r="28" spans="1:16">
      <c r="A28" s="62"/>
      <c r="B28" s="63"/>
      <c r="C28" s="64"/>
      <c r="D28" s="64"/>
      <c r="E28" s="64"/>
    </row>
    <row r="29" spans="1:16">
      <c r="A29" s="62"/>
      <c r="B29" s="63"/>
      <c r="C29" s="64"/>
      <c r="D29" s="64"/>
      <c r="E29" s="64"/>
    </row>
    <row r="30" spans="1:16">
      <c r="A30" s="62"/>
      <c r="B30" s="63"/>
      <c r="C30" s="64"/>
      <c r="D30" s="64"/>
      <c r="E30" s="64"/>
    </row>
    <row r="31" spans="1:16">
      <c r="A31" s="66"/>
      <c r="B31" s="67"/>
      <c r="C31" s="68"/>
      <c r="D31" s="68"/>
      <c r="E31" s="68"/>
    </row>
    <row r="32" spans="1:16">
      <c r="A32" s="62"/>
      <c r="B32" s="63"/>
      <c r="C32" s="64"/>
      <c r="D32" s="64"/>
      <c r="E32" s="64"/>
    </row>
    <row r="33" spans="1:5">
      <c r="A33" s="62"/>
      <c r="B33" s="63"/>
      <c r="C33" s="64"/>
      <c r="D33" s="64"/>
      <c r="E33" s="69"/>
    </row>
    <row r="34" spans="1:5">
      <c r="A34" s="62"/>
      <c r="B34" s="63"/>
      <c r="C34" s="64"/>
      <c r="D34" s="64"/>
      <c r="E34" s="64"/>
    </row>
    <row r="35" spans="1:5">
      <c r="A35" s="62"/>
      <c r="B35" s="63"/>
      <c r="C35" s="64"/>
      <c r="D35" s="64"/>
      <c r="E35" s="64"/>
    </row>
    <row r="36" spans="1:5">
      <c r="A36" s="58"/>
      <c r="B36" s="59"/>
      <c r="C36" s="60"/>
      <c r="D36" s="60"/>
      <c r="E36" s="61"/>
    </row>
    <row r="37" spans="1:5">
      <c r="A37" s="62"/>
      <c r="B37" s="63"/>
      <c r="C37" s="64"/>
      <c r="D37" s="64"/>
      <c r="E37" s="64"/>
    </row>
  </sheetData>
  <mergeCells count="13">
    <mergeCell ref="A17:P17"/>
    <mergeCell ref="A11:E11"/>
    <mergeCell ref="A12:E12"/>
    <mergeCell ref="A13:E13"/>
    <mergeCell ref="A14:E14"/>
    <mergeCell ref="A15:E15"/>
    <mergeCell ref="A16:E16"/>
    <mergeCell ref="A10:E10"/>
    <mergeCell ref="A5:E5"/>
    <mergeCell ref="A6:E6"/>
    <mergeCell ref="A7:E7"/>
    <mergeCell ref="A8:E8"/>
    <mergeCell ref="A9:E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sqref="A1:S39"/>
    </sheetView>
  </sheetViews>
  <sheetFormatPr baseColWidth="10" defaultColWidth="8.83203125" defaultRowHeight="14" x14ac:dyDescent="0"/>
  <sheetData>
    <row r="1" spans="1:19">
      <c r="A1" s="8"/>
    </row>
    <row r="2" spans="1:19">
      <c r="A2" s="8"/>
    </row>
    <row r="3" spans="1:19">
      <c r="A3" s="9"/>
    </row>
    <row r="4" spans="1:19">
      <c r="A4" s="10"/>
      <c r="B4" s="11"/>
    </row>
    <row r="5" spans="1:19" ht="15" thickBot="1">
      <c r="A5" s="132"/>
      <c r="B5" s="133"/>
      <c r="C5" s="133"/>
      <c r="D5" s="133"/>
      <c r="E5" s="134"/>
      <c r="F5" s="19"/>
      <c r="G5" s="20"/>
      <c r="H5" s="19"/>
      <c r="I5" s="20"/>
      <c r="J5" s="19"/>
      <c r="K5" s="20"/>
      <c r="L5" s="21"/>
      <c r="M5" s="20"/>
      <c r="N5" s="19"/>
      <c r="O5" s="20"/>
      <c r="P5" s="72"/>
      <c r="Q5" s="19"/>
      <c r="R5" s="20"/>
      <c r="S5" s="72"/>
    </row>
    <row r="6" spans="1:19" ht="15" thickBot="1">
      <c r="A6" s="129"/>
      <c r="B6" s="130"/>
      <c r="C6" s="130"/>
      <c r="D6" s="130"/>
      <c r="E6" s="131"/>
      <c r="F6" s="12"/>
      <c r="G6" s="13"/>
      <c r="H6" s="16"/>
      <c r="I6" s="13"/>
      <c r="J6" s="12"/>
      <c r="K6" s="13"/>
      <c r="L6" s="18"/>
      <c r="M6" s="13"/>
      <c r="N6" s="12"/>
      <c r="O6" s="13"/>
      <c r="P6" s="23"/>
      <c r="Q6" s="12"/>
      <c r="R6" s="13"/>
      <c r="S6" s="55"/>
    </row>
    <row r="7" spans="1:19" ht="15" thickBot="1">
      <c r="A7" s="129"/>
      <c r="B7" s="130"/>
      <c r="C7" s="130"/>
      <c r="D7" s="130"/>
      <c r="E7" s="131"/>
      <c r="F7" s="12"/>
      <c r="G7" s="13"/>
      <c r="H7" s="28"/>
      <c r="I7" s="13"/>
      <c r="J7" s="12"/>
      <c r="K7" s="13"/>
      <c r="L7" s="14"/>
      <c r="M7" s="13"/>
      <c r="N7" s="14"/>
      <c r="O7" s="13"/>
      <c r="P7" s="55"/>
      <c r="Q7" s="18"/>
      <c r="R7" s="13"/>
      <c r="S7" s="23"/>
    </row>
    <row r="8" spans="1:19" ht="15" thickBot="1">
      <c r="A8" s="129"/>
      <c r="B8" s="130"/>
      <c r="C8" s="130"/>
      <c r="D8" s="130"/>
      <c r="E8" s="131"/>
      <c r="F8" s="12"/>
      <c r="G8" s="13"/>
      <c r="H8" s="12"/>
      <c r="I8" s="13"/>
      <c r="J8" s="14"/>
      <c r="K8" s="13"/>
      <c r="L8" s="14"/>
      <c r="M8" s="13"/>
      <c r="N8" s="12"/>
      <c r="O8" s="13"/>
      <c r="P8" s="23"/>
      <c r="Q8" s="12"/>
      <c r="R8" s="13"/>
      <c r="S8" s="23"/>
    </row>
    <row r="9" spans="1:19" ht="15" thickBot="1">
      <c r="A9" s="129"/>
      <c r="B9" s="130"/>
      <c r="C9" s="130"/>
      <c r="D9" s="130"/>
      <c r="E9" s="131"/>
      <c r="F9" s="12"/>
      <c r="G9" s="13"/>
      <c r="H9" s="12"/>
      <c r="I9" s="13"/>
      <c r="J9" s="14"/>
      <c r="K9" s="13"/>
      <c r="L9" s="14"/>
      <c r="M9" s="13"/>
      <c r="N9" s="16"/>
      <c r="O9" s="13"/>
      <c r="P9" s="23"/>
      <c r="Q9" s="16"/>
      <c r="R9" s="13"/>
      <c r="S9" s="23"/>
    </row>
    <row r="10" spans="1:19" ht="15" thickBot="1">
      <c r="A10" s="129"/>
      <c r="B10" s="130"/>
      <c r="C10" s="130"/>
      <c r="D10" s="130"/>
      <c r="E10" s="131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23"/>
      <c r="Q10" s="17"/>
      <c r="R10" s="13"/>
      <c r="S10" s="23"/>
    </row>
    <row r="11" spans="1:19" ht="15" thickBot="1">
      <c r="A11" s="129"/>
      <c r="B11" s="130"/>
      <c r="C11" s="130"/>
      <c r="D11" s="130"/>
      <c r="E11" s="131"/>
      <c r="F11" s="12"/>
      <c r="G11" s="13"/>
      <c r="H11" s="12"/>
      <c r="I11" s="13"/>
      <c r="J11" s="14"/>
      <c r="K11" s="13"/>
      <c r="L11" s="14"/>
      <c r="M11" s="13"/>
      <c r="N11" s="18"/>
      <c r="O11" s="13"/>
      <c r="P11" s="24"/>
      <c r="Q11" s="18"/>
      <c r="R11" s="13"/>
      <c r="S11" s="24"/>
    </row>
    <row r="12" spans="1:19" ht="15" thickBot="1">
      <c r="A12" s="129"/>
      <c r="B12" s="130"/>
      <c r="C12" s="130"/>
      <c r="D12" s="130"/>
      <c r="E12" s="131"/>
      <c r="F12" s="14"/>
      <c r="G12" s="13"/>
      <c r="H12" s="12"/>
      <c r="I12" s="13"/>
      <c r="J12" s="14"/>
      <c r="K12" s="13"/>
      <c r="L12" s="14"/>
      <c r="M12" s="13"/>
      <c r="N12" s="15"/>
      <c r="O12" s="13"/>
      <c r="P12" s="24"/>
      <c r="Q12" s="15"/>
      <c r="R12" s="13"/>
      <c r="S12" s="24"/>
    </row>
    <row r="13" spans="1:19" ht="15" thickBot="1">
      <c r="A13" s="129"/>
      <c r="B13" s="130"/>
      <c r="C13" s="130"/>
      <c r="D13" s="130"/>
      <c r="E13" s="131"/>
      <c r="F13" s="12"/>
      <c r="G13" s="13"/>
      <c r="H13" s="12"/>
      <c r="I13" s="13"/>
      <c r="J13" s="14"/>
      <c r="K13" s="13"/>
      <c r="L13" s="14"/>
      <c r="M13" s="13"/>
      <c r="N13" s="12"/>
      <c r="O13" s="13"/>
      <c r="P13" s="56"/>
      <c r="Q13" s="12"/>
      <c r="R13" s="13"/>
      <c r="S13" s="56"/>
    </row>
    <row r="14" spans="1:19" ht="15" thickBot="1">
      <c r="A14" s="129"/>
      <c r="B14" s="130"/>
      <c r="C14" s="130"/>
      <c r="D14" s="130"/>
      <c r="E14" s="131"/>
      <c r="F14" s="12"/>
      <c r="G14" s="13"/>
      <c r="H14" s="28"/>
      <c r="I14" s="13"/>
      <c r="J14" s="18"/>
      <c r="K14" s="13"/>
      <c r="L14" s="14"/>
      <c r="M14" s="13"/>
      <c r="N14" s="12"/>
      <c r="O14" s="13"/>
      <c r="P14" s="24"/>
      <c r="Q14" s="12"/>
      <c r="R14" s="13"/>
      <c r="S14" s="24"/>
    </row>
    <row r="15" spans="1:19" ht="15" thickBot="1">
      <c r="A15" s="129"/>
      <c r="B15" s="130"/>
      <c r="C15" s="130"/>
      <c r="D15" s="130"/>
      <c r="E15" s="131"/>
      <c r="F15" s="12"/>
      <c r="G15" s="13"/>
      <c r="H15" s="28"/>
      <c r="I15" s="13"/>
      <c r="J15" s="12"/>
      <c r="K15" s="13"/>
      <c r="L15" s="14"/>
      <c r="M15" s="13"/>
      <c r="N15" s="12"/>
      <c r="O15" s="13"/>
      <c r="P15" s="24"/>
      <c r="Q15" s="12"/>
      <c r="R15" s="13"/>
      <c r="S15" s="24"/>
    </row>
    <row r="16" spans="1:19" ht="15" thickBot="1">
      <c r="A16" s="129"/>
      <c r="B16" s="130"/>
      <c r="C16" s="130"/>
      <c r="D16" s="130"/>
      <c r="E16" s="131"/>
      <c r="F16" s="25"/>
      <c r="G16" s="84"/>
      <c r="H16" s="57"/>
      <c r="I16" s="84"/>
      <c r="J16" s="26"/>
      <c r="K16" s="84"/>
      <c r="L16" s="26"/>
      <c r="M16" s="84"/>
      <c r="N16" s="27"/>
      <c r="O16" s="84"/>
      <c r="P16" s="73"/>
      <c r="Q16" s="27"/>
      <c r="R16" s="52"/>
      <c r="S16" s="29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66"/>
      <c r="B18" s="67"/>
      <c r="C18" s="68"/>
      <c r="D18" s="68"/>
      <c r="E18" s="68"/>
    </row>
    <row r="19" spans="1:16">
      <c r="A19" s="62"/>
      <c r="B19" s="63"/>
      <c r="C19" s="64"/>
      <c r="D19" s="64"/>
      <c r="E19" s="64"/>
    </row>
    <row r="20" spans="1:16">
      <c r="A20" s="62"/>
      <c r="B20" s="63"/>
      <c r="C20" s="64"/>
      <c r="D20" s="64"/>
      <c r="E20" s="64"/>
    </row>
    <row r="21" spans="1:16">
      <c r="A21" s="58"/>
      <c r="B21" s="59"/>
      <c r="C21" s="60"/>
      <c r="D21" s="60"/>
      <c r="E21" s="60"/>
    </row>
    <row r="22" spans="1:16">
      <c r="A22" s="66"/>
      <c r="B22" s="67"/>
      <c r="C22" s="68"/>
      <c r="D22" s="68"/>
      <c r="E22" s="68"/>
    </row>
    <row r="23" spans="1:16">
      <c r="A23" s="62"/>
      <c r="B23" s="63"/>
      <c r="C23" s="64"/>
      <c r="D23" s="64"/>
      <c r="E23" s="64"/>
    </row>
    <row r="24" spans="1:16">
      <c r="A24" s="62"/>
      <c r="B24" s="63"/>
      <c r="C24" s="64"/>
      <c r="D24" s="64"/>
      <c r="E24" s="64"/>
    </row>
    <row r="25" spans="1:16">
      <c r="A25" s="62"/>
      <c r="B25" s="63"/>
      <c r="C25" s="64"/>
      <c r="D25" s="64"/>
      <c r="E25" s="64"/>
    </row>
    <row r="26" spans="1:16">
      <c r="A26" s="58"/>
      <c r="B26" s="59"/>
      <c r="C26" s="60"/>
      <c r="D26" s="60"/>
      <c r="E26" s="60"/>
    </row>
    <row r="27" spans="1:16">
      <c r="A27" s="62"/>
      <c r="B27" s="63"/>
      <c r="C27" s="64"/>
      <c r="D27" s="64"/>
      <c r="E27" s="64"/>
    </row>
    <row r="28" spans="1:16">
      <c r="A28" s="62"/>
      <c r="B28" s="63"/>
      <c r="C28" s="64"/>
      <c r="D28" s="64"/>
      <c r="E28" s="64"/>
    </row>
    <row r="29" spans="1:16">
      <c r="A29" s="62"/>
      <c r="B29" s="63"/>
      <c r="C29" s="64"/>
      <c r="D29" s="64"/>
      <c r="E29" s="64"/>
    </row>
    <row r="30" spans="1:16">
      <c r="A30" s="62"/>
      <c r="B30" s="63"/>
      <c r="C30" s="64"/>
      <c r="D30" s="64"/>
      <c r="E30" s="69"/>
    </row>
    <row r="31" spans="1:16">
      <c r="A31" s="66"/>
      <c r="B31" s="67"/>
      <c r="C31" s="68"/>
      <c r="D31" s="68"/>
      <c r="E31" s="68"/>
    </row>
    <row r="32" spans="1:16">
      <c r="A32" s="58"/>
      <c r="B32" s="59"/>
      <c r="C32" s="60"/>
      <c r="D32" s="60"/>
      <c r="E32" s="61"/>
    </row>
    <row r="33" spans="1:5">
      <c r="A33" s="58"/>
      <c r="B33" s="59"/>
      <c r="C33" s="60"/>
      <c r="D33" s="60"/>
      <c r="E33" s="60"/>
    </row>
    <row r="34" spans="1:5">
      <c r="A34" s="58"/>
      <c r="B34" s="59"/>
      <c r="C34" s="60"/>
      <c r="D34" s="60"/>
      <c r="E34" s="61"/>
    </row>
    <row r="35" spans="1:5">
      <c r="A35" s="62"/>
      <c r="B35" s="63"/>
      <c r="C35" s="64"/>
      <c r="D35" s="64"/>
      <c r="E35" s="64"/>
    </row>
    <row r="36" spans="1:5">
      <c r="A36" s="58"/>
      <c r="B36" s="59"/>
      <c r="C36" s="60"/>
      <c r="D36" s="60"/>
      <c r="E36" s="61"/>
    </row>
    <row r="37" spans="1:5">
      <c r="A37" s="62"/>
      <c r="B37" s="63"/>
      <c r="C37" s="64"/>
      <c r="D37" s="64"/>
      <c r="E37" s="69"/>
    </row>
  </sheetData>
  <mergeCells count="13">
    <mergeCell ref="A17:P17"/>
    <mergeCell ref="A11:E11"/>
    <mergeCell ref="A12:E12"/>
    <mergeCell ref="A13:E13"/>
    <mergeCell ref="A14:E14"/>
    <mergeCell ref="A15:E15"/>
    <mergeCell ref="A16:E16"/>
    <mergeCell ref="A10:E10"/>
    <mergeCell ref="A5:E5"/>
    <mergeCell ref="A6:E6"/>
    <mergeCell ref="A7:E7"/>
    <mergeCell ref="A8:E8"/>
    <mergeCell ref="A9:E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sqref="A1:S61"/>
    </sheetView>
  </sheetViews>
  <sheetFormatPr baseColWidth="10" defaultColWidth="8.83203125" defaultRowHeight="14" x14ac:dyDescent="0"/>
  <sheetData>
    <row r="1" spans="1:19">
      <c r="A1" s="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>
      <c r="A2" s="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>
      <c r="A3" s="9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5" thickBot="1">
      <c r="A4" s="10"/>
      <c r="B4" s="11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19"/>
      <c r="R4" s="20"/>
      <c r="S4" s="22"/>
    </row>
    <row r="5" spans="1:19" ht="15" thickBot="1">
      <c r="A5" s="87"/>
      <c r="B5" s="87"/>
      <c r="C5" s="87"/>
      <c r="D5" s="87"/>
      <c r="E5" s="85"/>
      <c r="F5" s="19"/>
      <c r="G5" s="20"/>
      <c r="H5" s="19"/>
      <c r="I5" s="20"/>
      <c r="J5" s="19"/>
      <c r="K5" s="20"/>
      <c r="L5" s="21"/>
      <c r="M5" s="20"/>
      <c r="N5" s="19"/>
      <c r="O5" s="20"/>
      <c r="P5" s="22"/>
      <c r="Q5" s="12"/>
      <c r="R5" s="13"/>
      <c r="S5" s="23"/>
    </row>
    <row r="6" spans="1:19" ht="15" thickBot="1">
      <c r="A6" s="86"/>
      <c r="B6" s="86"/>
      <c r="C6" s="86"/>
      <c r="D6" s="86"/>
      <c r="E6" s="84"/>
      <c r="F6" s="12"/>
      <c r="G6" s="13"/>
      <c r="H6" s="12"/>
      <c r="I6" s="13"/>
      <c r="J6" s="12"/>
      <c r="K6" s="13"/>
      <c r="L6" s="15"/>
      <c r="M6" s="13"/>
      <c r="N6" s="12"/>
      <c r="O6" s="13"/>
      <c r="P6" s="23"/>
      <c r="Q6" s="14"/>
      <c r="R6" s="13"/>
      <c r="S6" s="23"/>
    </row>
    <row r="7" spans="1:19" ht="15" thickBot="1">
      <c r="A7" s="86"/>
      <c r="B7" s="86"/>
      <c r="C7" s="86"/>
      <c r="D7" s="86"/>
      <c r="E7" s="84"/>
      <c r="F7" s="12"/>
      <c r="G7" s="13"/>
      <c r="H7" s="28"/>
      <c r="I7" s="13"/>
      <c r="J7" s="12"/>
      <c r="K7" s="13"/>
      <c r="L7" s="14"/>
      <c r="M7" s="13"/>
      <c r="N7" s="18"/>
      <c r="O7" s="13"/>
      <c r="P7" s="23"/>
      <c r="Q7" s="12"/>
      <c r="R7" s="13"/>
      <c r="S7" s="23"/>
    </row>
    <row r="8" spans="1:19" ht="15" thickBot="1">
      <c r="A8" s="86"/>
      <c r="B8" s="86"/>
      <c r="C8" s="86"/>
      <c r="D8" s="86"/>
      <c r="E8" s="84"/>
      <c r="F8" s="12"/>
      <c r="G8" s="13"/>
      <c r="H8" s="16"/>
      <c r="I8" s="13"/>
      <c r="J8" s="18"/>
      <c r="K8" s="13"/>
      <c r="L8" s="14"/>
      <c r="M8" s="13"/>
      <c r="N8" s="12"/>
      <c r="O8" s="13"/>
      <c r="P8" s="23"/>
      <c r="Q8" s="28"/>
      <c r="R8" s="13"/>
      <c r="S8" s="23"/>
    </row>
    <row r="9" spans="1:19" ht="15" thickBot="1">
      <c r="A9" s="86"/>
      <c r="B9" s="86"/>
      <c r="C9" s="86"/>
      <c r="D9" s="86"/>
      <c r="E9" s="84"/>
      <c r="F9" s="12"/>
      <c r="G9" s="13"/>
      <c r="H9" s="12"/>
      <c r="I9" s="13"/>
      <c r="J9" s="14"/>
      <c r="K9" s="13"/>
      <c r="L9" s="14"/>
      <c r="M9" s="13"/>
      <c r="N9" s="16"/>
      <c r="O9" s="13"/>
      <c r="P9" s="23"/>
      <c r="Q9" s="17"/>
      <c r="R9" s="13"/>
      <c r="S9" s="23"/>
    </row>
    <row r="10" spans="1:19" ht="15" thickBot="1">
      <c r="A10" s="86"/>
      <c r="B10" s="86"/>
      <c r="C10" s="86"/>
      <c r="D10" s="86"/>
      <c r="E10" s="84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23"/>
      <c r="Q10" s="18"/>
      <c r="R10" s="13"/>
      <c r="S10" s="24"/>
    </row>
    <row r="11" spans="1:19" ht="15" thickBot="1">
      <c r="A11" s="86"/>
      <c r="B11" s="86"/>
      <c r="C11" s="86"/>
      <c r="D11" s="86"/>
      <c r="E11" s="84"/>
      <c r="F11" s="12"/>
      <c r="G11" s="13"/>
      <c r="H11" s="16"/>
      <c r="I11" s="13"/>
      <c r="J11" s="18"/>
      <c r="K11" s="13"/>
      <c r="L11" s="14"/>
      <c r="M11" s="13"/>
      <c r="N11" s="18"/>
      <c r="O11" s="13"/>
      <c r="P11" s="24"/>
      <c r="Q11" s="15"/>
      <c r="R11" s="13"/>
      <c r="S11" s="24"/>
    </row>
    <row r="12" spans="1:19" ht="15" thickBot="1">
      <c r="A12" s="86"/>
      <c r="B12" s="86"/>
      <c r="C12" s="86"/>
      <c r="D12" s="86"/>
      <c r="E12" s="84"/>
      <c r="F12" s="15"/>
      <c r="G12" s="13"/>
      <c r="H12" s="12"/>
      <c r="I12" s="13"/>
      <c r="J12" s="14"/>
      <c r="K12" s="13"/>
      <c r="L12" s="15"/>
      <c r="M12" s="13"/>
      <c r="N12" s="15"/>
      <c r="O12" s="13"/>
      <c r="P12" s="24"/>
      <c r="Q12" s="28"/>
      <c r="R12" s="13"/>
      <c r="S12" s="56"/>
    </row>
    <row r="13" spans="1:19" ht="15" thickBot="1">
      <c r="A13" s="86"/>
      <c r="B13" s="86"/>
      <c r="C13" s="86"/>
      <c r="D13" s="86"/>
      <c r="E13" s="84"/>
      <c r="F13" s="12"/>
      <c r="G13" s="13"/>
      <c r="H13" s="12"/>
      <c r="I13" s="13"/>
      <c r="J13" s="18"/>
      <c r="K13" s="13"/>
      <c r="L13" s="14"/>
      <c r="M13" s="13"/>
      <c r="N13" s="12"/>
      <c r="O13" s="13"/>
      <c r="P13" s="56"/>
      <c r="Q13" s="12"/>
      <c r="R13" s="13"/>
      <c r="S13" s="24"/>
    </row>
    <row r="14" spans="1:19" ht="15" thickBot="1">
      <c r="A14" s="86"/>
      <c r="B14" s="86"/>
      <c r="C14" s="86"/>
      <c r="D14" s="86"/>
      <c r="E14" s="84"/>
      <c r="F14" s="12"/>
      <c r="G14" s="13"/>
      <c r="H14" s="28"/>
      <c r="I14" s="13"/>
      <c r="J14" s="18"/>
      <c r="K14" s="13"/>
      <c r="L14" s="14"/>
      <c r="M14" s="13"/>
      <c r="N14" s="12"/>
      <c r="O14" s="13"/>
      <c r="P14" s="24"/>
      <c r="Q14" s="12"/>
      <c r="R14" s="13"/>
      <c r="S14" s="24"/>
    </row>
    <row r="15" spans="1:19" ht="15" thickBot="1">
      <c r="A15" s="86"/>
      <c r="B15" s="86"/>
      <c r="C15" s="86"/>
      <c r="D15" s="86"/>
      <c r="E15" s="84"/>
      <c r="F15" s="12"/>
      <c r="G15" s="13"/>
      <c r="H15" s="28"/>
      <c r="I15" s="13"/>
      <c r="J15" s="12"/>
      <c r="K15" s="13"/>
      <c r="L15" s="14"/>
      <c r="M15" s="13"/>
      <c r="N15" s="12"/>
      <c r="O15" s="13"/>
      <c r="P15" s="24"/>
      <c r="Q15" s="27"/>
      <c r="R15" s="84"/>
      <c r="S15" s="29"/>
    </row>
    <row r="16" spans="1:19" ht="15" thickBot="1">
      <c r="A16" s="86"/>
      <c r="B16" s="86"/>
      <c r="C16" s="86"/>
      <c r="D16" s="86"/>
      <c r="E16" s="84"/>
      <c r="F16" s="25"/>
      <c r="G16" s="84"/>
      <c r="H16" s="26"/>
      <c r="I16" s="84"/>
      <c r="J16" s="26"/>
      <c r="K16" s="84"/>
      <c r="L16" s="26"/>
      <c r="M16" s="84"/>
      <c r="N16" s="27"/>
      <c r="O16" s="84"/>
      <c r="P16" s="76"/>
      <c r="Q16" s="88"/>
      <c r="R16" s="88"/>
      <c r="S16" s="88"/>
    </row>
    <row r="17" spans="1:19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8"/>
      <c r="R17" s="88"/>
      <c r="S17" s="88"/>
    </row>
    <row r="18" spans="1:19">
      <c r="A18" s="62"/>
      <c r="B18" s="63"/>
      <c r="C18" s="64"/>
      <c r="D18" s="64"/>
      <c r="E18" s="69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</row>
    <row r="19" spans="1:19">
      <c r="A19" s="66"/>
      <c r="B19" s="67"/>
      <c r="C19" s="68"/>
      <c r="D19" s="68"/>
      <c r="E19" s="6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</row>
    <row r="20" spans="1:19">
      <c r="A20" s="66"/>
      <c r="B20" s="67"/>
      <c r="C20" s="68"/>
      <c r="D20" s="68"/>
      <c r="E20" s="6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</row>
    <row r="21" spans="1:19">
      <c r="A21" s="58"/>
      <c r="B21" s="59"/>
      <c r="C21" s="60"/>
      <c r="D21" s="60"/>
      <c r="E21" s="60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</row>
    <row r="22" spans="1:19">
      <c r="A22" s="58"/>
      <c r="B22" s="59"/>
      <c r="C22" s="60"/>
      <c r="D22" s="60"/>
      <c r="E22" s="61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</row>
    <row r="23" spans="1:19">
      <c r="A23" s="66"/>
      <c r="B23" s="67"/>
      <c r="C23" s="68"/>
      <c r="D23" s="68"/>
      <c r="E23" s="6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</row>
    <row r="24" spans="1:19">
      <c r="A24" s="62"/>
      <c r="B24" s="63"/>
      <c r="C24" s="64"/>
      <c r="D24" s="64"/>
      <c r="E24" s="64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</row>
    <row r="25" spans="1:19">
      <c r="A25" s="58"/>
      <c r="B25" s="59"/>
      <c r="C25" s="60"/>
      <c r="D25" s="60"/>
      <c r="E25" s="60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</row>
    <row r="26" spans="1:19">
      <c r="A26" s="58"/>
      <c r="B26" s="59"/>
      <c r="C26" s="60"/>
      <c r="D26" s="60"/>
      <c r="E26" s="60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</row>
    <row r="27" spans="1:19">
      <c r="A27" s="58"/>
      <c r="B27" s="59"/>
      <c r="C27" s="60"/>
      <c r="D27" s="60"/>
      <c r="E27" s="60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</row>
    <row r="28" spans="1:19">
      <c r="A28" s="62"/>
      <c r="B28" s="63"/>
      <c r="C28" s="64"/>
      <c r="D28" s="64"/>
      <c r="E28" s="69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</row>
    <row r="29" spans="1:19">
      <c r="A29" s="62"/>
      <c r="B29" s="63"/>
      <c r="C29" s="64"/>
      <c r="D29" s="64"/>
      <c r="E29" s="64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</row>
    <row r="30" spans="1:19">
      <c r="A30" s="66"/>
      <c r="B30" s="67"/>
      <c r="C30" s="68"/>
      <c r="D30" s="6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</row>
    <row r="31" spans="1:19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</row>
    <row r="32" spans="1:19">
      <c r="A32" s="62"/>
      <c r="B32" s="63"/>
      <c r="C32" s="64"/>
      <c r="D32" s="64"/>
      <c r="E32" s="64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</row>
    <row r="33" spans="1:19">
      <c r="A33" s="62"/>
      <c r="B33" s="63"/>
      <c r="C33" s="64"/>
      <c r="D33" s="64"/>
      <c r="E33" s="64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</row>
    <row r="34" spans="1:19">
      <c r="A34" s="62"/>
      <c r="B34" s="63"/>
      <c r="C34" s="64"/>
      <c r="D34" s="64"/>
      <c r="E34" s="64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</row>
    <row r="35" spans="1:19">
      <c r="A35" s="62"/>
      <c r="B35" s="63"/>
      <c r="C35" s="64"/>
      <c r="D35" s="64"/>
      <c r="E35" s="64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</row>
    <row r="36" spans="1:19">
      <c r="A36" s="62"/>
      <c r="B36" s="63"/>
      <c r="C36" s="64"/>
      <c r="D36" s="64"/>
      <c r="E36" s="64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</row>
    <row r="37" spans="1:19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8"/>
      <c r="R37" s="88"/>
      <c r="S37" s="88"/>
    </row>
    <row r="38" spans="1:19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</row>
    <row r="39" spans="1:19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</row>
    <row r="40" spans="1:19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</row>
    <row r="41" spans="1:19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</row>
    <row r="42" spans="1:19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</row>
    <row r="43" spans="1:19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</row>
    <row r="44" spans="1:19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</row>
    <row r="45" spans="1:19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</row>
    <row r="46" spans="1:19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</row>
    <row r="47" spans="1:19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</row>
    <row r="48" spans="1:19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</row>
    <row r="49" spans="1:19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</row>
    <row r="50" spans="1:19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</row>
    <row r="51" spans="1:19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</row>
    <row r="52" spans="1:19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</row>
    <row r="53" spans="1:19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</row>
    <row r="54" spans="1:19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</row>
    <row r="55" spans="1:19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</row>
    <row r="56" spans="1:19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19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19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19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19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sqref="A1:U52"/>
    </sheetView>
  </sheetViews>
  <sheetFormatPr baseColWidth="10" defaultColWidth="8.83203125" defaultRowHeight="14" x14ac:dyDescent="0"/>
  <sheetData>
    <row r="1" spans="1:19">
      <c r="A1" s="8"/>
    </row>
    <row r="2" spans="1:19">
      <c r="A2" s="8"/>
    </row>
    <row r="3" spans="1:19">
      <c r="A3" s="9"/>
    </row>
    <row r="4" spans="1:19">
      <c r="A4" s="10"/>
      <c r="B4" s="11"/>
    </row>
    <row r="5" spans="1:19" ht="15" thickBot="1">
      <c r="A5" s="132"/>
      <c r="B5" s="133"/>
      <c r="C5" s="133"/>
      <c r="D5" s="133"/>
      <c r="E5" s="134"/>
      <c r="F5" s="19"/>
      <c r="G5" s="20"/>
      <c r="H5" s="19"/>
      <c r="I5" s="20"/>
      <c r="J5" s="19"/>
      <c r="K5" s="20"/>
      <c r="L5" s="21"/>
      <c r="M5" s="20"/>
      <c r="N5" s="19"/>
      <c r="O5" s="20"/>
      <c r="P5" s="22"/>
      <c r="Q5" s="19"/>
      <c r="R5" s="20"/>
      <c r="S5" s="72"/>
    </row>
    <row r="6" spans="1:19" ht="15" thickBot="1">
      <c r="A6" s="129"/>
      <c r="B6" s="130"/>
      <c r="C6" s="130"/>
      <c r="D6" s="130"/>
      <c r="E6" s="131"/>
      <c r="F6" s="12"/>
      <c r="G6" s="13"/>
      <c r="H6" s="12"/>
      <c r="I6" s="13"/>
      <c r="J6" s="12"/>
      <c r="K6" s="13"/>
      <c r="L6" s="14"/>
      <c r="M6" s="13"/>
      <c r="N6" s="12"/>
      <c r="O6" s="13"/>
      <c r="P6" s="55"/>
      <c r="Q6" s="12"/>
      <c r="R6" s="13"/>
      <c r="S6" s="23"/>
    </row>
    <row r="7" spans="1:19" ht="15" thickBot="1">
      <c r="A7" s="129"/>
      <c r="B7" s="130"/>
      <c r="C7" s="130"/>
      <c r="D7" s="130"/>
      <c r="E7" s="131"/>
      <c r="F7" s="12"/>
      <c r="G7" s="13"/>
      <c r="H7" s="12"/>
      <c r="I7" s="13"/>
      <c r="J7" s="12"/>
      <c r="K7" s="13"/>
      <c r="L7" s="14"/>
      <c r="M7" s="13"/>
      <c r="N7" s="14"/>
      <c r="O7" s="13"/>
      <c r="P7" s="55"/>
      <c r="Q7" s="14"/>
      <c r="R7" s="13"/>
      <c r="S7" s="23"/>
    </row>
    <row r="8" spans="1:19" ht="15" thickBot="1">
      <c r="A8" s="129"/>
      <c r="B8" s="130"/>
      <c r="C8" s="130"/>
      <c r="D8" s="130"/>
      <c r="E8" s="131"/>
      <c r="F8" s="12"/>
      <c r="G8" s="13"/>
      <c r="H8" s="12"/>
      <c r="I8" s="13"/>
      <c r="J8" s="14"/>
      <c r="K8" s="13"/>
      <c r="L8" s="14"/>
      <c r="M8" s="13"/>
      <c r="N8" s="12"/>
      <c r="O8" s="13"/>
      <c r="P8" s="23"/>
      <c r="Q8" s="12"/>
      <c r="R8" s="13"/>
      <c r="S8" s="23"/>
    </row>
    <row r="9" spans="1:19" ht="15" thickBot="1">
      <c r="A9" s="129"/>
      <c r="B9" s="130"/>
      <c r="C9" s="130"/>
      <c r="D9" s="130"/>
      <c r="E9" s="131"/>
      <c r="F9" s="12"/>
      <c r="G9" s="13"/>
      <c r="H9" s="12"/>
      <c r="I9" s="13"/>
      <c r="J9" s="14"/>
      <c r="K9" s="13"/>
      <c r="L9" s="14"/>
      <c r="M9" s="13"/>
      <c r="N9" s="16"/>
      <c r="O9" s="13"/>
      <c r="P9" s="23"/>
      <c r="Q9" s="16"/>
      <c r="R9" s="13"/>
      <c r="S9" s="23"/>
    </row>
    <row r="10" spans="1:19" ht="15" thickBot="1">
      <c r="A10" s="129"/>
      <c r="B10" s="130"/>
      <c r="C10" s="130"/>
      <c r="D10" s="130"/>
      <c r="E10" s="131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23"/>
      <c r="Q10" s="17"/>
      <c r="R10" s="13"/>
      <c r="S10" s="23"/>
    </row>
    <row r="11" spans="1:19" ht="15" thickBot="1">
      <c r="A11" s="129"/>
      <c r="B11" s="130"/>
      <c r="C11" s="130"/>
      <c r="D11" s="130"/>
      <c r="E11" s="131"/>
      <c r="F11" s="12"/>
      <c r="G11" s="13"/>
      <c r="H11" s="12"/>
      <c r="I11" s="13"/>
      <c r="J11" s="14"/>
      <c r="K11" s="13"/>
      <c r="L11" s="14"/>
      <c r="M11" s="13"/>
      <c r="N11" s="18"/>
      <c r="O11" s="13"/>
      <c r="P11" s="24"/>
      <c r="Q11" s="18"/>
      <c r="R11" s="13"/>
      <c r="S11" s="24"/>
    </row>
    <row r="12" spans="1:19" ht="15" thickBot="1">
      <c r="A12" s="129"/>
      <c r="B12" s="130"/>
      <c r="C12" s="130"/>
      <c r="D12" s="130"/>
      <c r="E12" s="131"/>
      <c r="F12" s="12"/>
      <c r="G12" s="13"/>
      <c r="H12" s="16"/>
      <c r="I12" s="13"/>
      <c r="J12" s="14"/>
      <c r="K12" s="13"/>
      <c r="L12" s="15"/>
      <c r="M12" s="13"/>
      <c r="N12" s="15"/>
      <c r="O12" s="13"/>
      <c r="P12" s="24"/>
      <c r="Q12" s="15"/>
      <c r="R12" s="13"/>
      <c r="S12" s="24"/>
    </row>
    <row r="13" spans="1:19" ht="15" thickBot="1">
      <c r="A13" s="129"/>
      <c r="B13" s="130"/>
      <c r="C13" s="130"/>
      <c r="D13" s="130"/>
      <c r="E13" s="131"/>
      <c r="F13" s="12"/>
      <c r="G13" s="13"/>
      <c r="H13" s="16"/>
      <c r="I13" s="13"/>
      <c r="J13" s="14"/>
      <c r="K13" s="13"/>
      <c r="L13" s="14"/>
      <c r="M13" s="13"/>
      <c r="N13" s="12"/>
      <c r="O13" s="13"/>
      <c r="P13" s="56"/>
      <c r="Q13" s="12"/>
      <c r="R13" s="13"/>
      <c r="S13" s="56"/>
    </row>
    <row r="14" spans="1:19" ht="15" thickBot="1">
      <c r="A14" s="129"/>
      <c r="B14" s="130"/>
      <c r="C14" s="130"/>
      <c r="D14" s="130"/>
      <c r="E14" s="131"/>
      <c r="F14" s="12"/>
      <c r="G14" s="13"/>
      <c r="H14" s="16"/>
      <c r="I14" s="13"/>
      <c r="J14" s="18"/>
      <c r="K14" s="13"/>
      <c r="L14" s="15"/>
      <c r="M14" s="13"/>
      <c r="N14" s="12"/>
      <c r="O14" s="13"/>
      <c r="P14" s="24"/>
      <c r="Q14" s="12"/>
      <c r="R14" s="13"/>
      <c r="S14" s="24"/>
    </row>
    <row r="15" spans="1:19" ht="15" thickBot="1">
      <c r="A15" s="129"/>
      <c r="B15" s="130"/>
      <c r="C15" s="130"/>
      <c r="D15" s="130"/>
      <c r="E15" s="131"/>
      <c r="F15" s="12"/>
      <c r="G15" s="13"/>
      <c r="H15" s="16"/>
      <c r="I15" s="13"/>
      <c r="J15" s="12"/>
      <c r="K15" s="13"/>
      <c r="L15" s="14"/>
      <c r="M15" s="13"/>
      <c r="N15" s="12"/>
      <c r="O15" s="13"/>
      <c r="P15" s="24"/>
      <c r="Q15" s="12"/>
      <c r="R15" s="13"/>
      <c r="S15" s="24"/>
    </row>
    <row r="16" spans="1:19" ht="15" thickBot="1">
      <c r="A16" s="129"/>
      <c r="B16" s="130"/>
      <c r="C16" s="130"/>
      <c r="D16" s="130"/>
      <c r="E16" s="131"/>
      <c r="F16" s="25"/>
      <c r="G16" s="84"/>
      <c r="H16" s="57"/>
      <c r="I16" s="84"/>
      <c r="J16" s="57"/>
      <c r="K16" s="84"/>
      <c r="L16" s="26"/>
      <c r="M16" s="84"/>
      <c r="N16" s="27"/>
      <c r="O16" s="84"/>
      <c r="P16" s="73"/>
      <c r="Q16" s="27"/>
      <c r="R16" s="52"/>
      <c r="S16" s="73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62"/>
      <c r="B18" s="63"/>
      <c r="C18" s="64"/>
      <c r="D18" s="64"/>
      <c r="E18" s="64"/>
    </row>
    <row r="19" spans="1:16">
      <c r="A19" s="62"/>
      <c r="B19" s="63"/>
      <c r="C19" s="64"/>
      <c r="D19" s="64"/>
      <c r="E19" s="64"/>
    </row>
    <row r="20" spans="1:16">
      <c r="A20" s="62"/>
      <c r="B20" s="63"/>
      <c r="C20" s="64"/>
      <c r="D20" s="64"/>
      <c r="E20" s="64"/>
    </row>
    <row r="21" spans="1:16">
      <c r="A21" s="62"/>
      <c r="B21" s="63"/>
      <c r="C21" s="64"/>
      <c r="D21" s="64"/>
      <c r="E21" s="64"/>
    </row>
    <row r="22" spans="1:16">
      <c r="A22" s="62"/>
      <c r="B22" s="63"/>
      <c r="C22" s="64"/>
      <c r="D22" s="64"/>
      <c r="E22" s="64"/>
    </row>
    <row r="23" spans="1:16">
      <c r="A23" s="62"/>
      <c r="B23" s="63"/>
      <c r="C23" s="64"/>
      <c r="D23" s="64"/>
      <c r="E23" s="64"/>
    </row>
    <row r="24" spans="1:16">
      <c r="A24" s="62"/>
      <c r="B24" s="63"/>
      <c r="C24" s="64"/>
      <c r="D24" s="64"/>
      <c r="E24" s="64"/>
    </row>
    <row r="25" spans="1:16">
      <c r="A25" s="62"/>
      <c r="B25" s="63"/>
      <c r="C25" s="64"/>
      <c r="D25" s="64"/>
      <c r="E25" s="64"/>
    </row>
    <row r="26" spans="1:16">
      <c r="A26" s="62"/>
      <c r="B26" s="63"/>
      <c r="C26" s="64"/>
      <c r="D26" s="64"/>
      <c r="E26" s="64"/>
    </row>
    <row r="27" spans="1:16">
      <c r="A27" s="62"/>
      <c r="B27" s="63"/>
      <c r="C27" s="64"/>
      <c r="D27" s="64"/>
      <c r="E27" s="64"/>
    </row>
    <row r="28" spans="1:16">
      <c r="A28" s="62"/>
      <c r="B28" s="63"/>
      <c r="C28" s="64"/>
      <c r="D28" s="64"/>
      <c r="E28" s="64"/>
    </row>
    <row r="29" spans="1:16">
      <c r="A29" s="62"/>
      <c r="B29" s="63"/>
      <c r="C29" s="64"/>
      <c r="D29" s="64"/>
      <c r="E29" s="64"/>
    </row>
    <row r="30" spans="1:16">
      <c r="A30" s="62"/>
      <c r="B30" s="63"/>
      <c r="C30" s="64"/>
      <c r="D30" s="64"/>
      <c r="E30" s="64"/>
    </row>
    <row r="31" spans="1:16">
      <c r="A31" s="62"/>
      <c r="B31" s="63"/>
      <c r="C31" s="64"/>
      <c r="D31" s="64"/>
      <c r="E31" s="64"/>
    </row>
    <row r="32" spans="1:16">
      <c r="A32" s="62"/>
      <c r="B32" s="63"/>
      <c r="C32" s="64"/>
      <c r="D32" s="64"/>
      <c r="E32" s="64"/>
    </row>
    <row r="33" spans="1:5">
      <c r="A33" s="62"/>
      <c r="B33" s="63"/>
      <c r="C33" s="64"/>
      <c r="D33" s="64"/>
      <c r="E33" s="69"/>
    </row>
    <row r="34" spans="1:5">
      <c r="A34" s="62"/>
      <c r="B34" s="63"/>
      <c r="C34" s="64"/>
      <c r="D34" s="64"/>
      <c r="E34" s="64"/>
    </row>
    <row r="35" spans="1:5">
      <c r="A35" s="62"/>
      <c r="B35" s="63"/>
      <c r="C35" s="64"/>
      <c r="D35" s="64"/>
      <c r="E35" s="64"/>
    </row>
    <row r="36" spans="1:5">
      <c r="A36" s="62"/>
      <c r="B36" s="63"/>
      <c r="C36" s="64"/>
      <c r="D36" s="64"/>
      <c r="E36" s="64"/>
    </row>
    <row r="37" spans="1:5">
      <c r="A37" s="62"/>
      <c r="B37" s="63"/>
      <c r="C37" s="64"/>
      <c r="D37" s="64"/>
      <c r="E37" s="64"/>
    </row>
  </sheetData>
  <mergeCells count="13">
    <mergeCell ref="A17:P17"/>
    <mergeCell ref="A11:E11"/>
    <mergeCell ref="A12:E12"/>
    <mergeCell ref="A13:E13"/>
    <mergeCell ref="A14:E14"/>
    <mergeCell ref="A15:E15"/>
    <mergeCell ref="A16:E16"/>
    <mergeCell ref="A10:E10"/>
    <mergeCell ref="A5:E5"/>
    <mergeCell ref="A6:E6"/>
    <mergeCell ref="A7:E7"/>
    <mergeCell ref="A8:E8"/>
    <mergeCell ref="A9:E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sqref="A1:T41"/>
    </sheetView>
  </sheetViews>
  <sheetFormatPr baseColWidth="10" defaultColWidth="8.83203125" defaultRowHeight="14" x14ac:dyDescent="0"/>
  <cols>
    <col min="6" max="6" width="9.33203125" bestFit="1" customWidth="1"/>
    <col min="8" max="8" width="9.33203125" bestFit="1" customWidth="1"/>
    <col min="10" max="10" width="9.33203125" bestFit="1" customWidth="1"/>
    <col min="12" max="12" width="9.33203125" bestFit="1" customWidth="1"/>
    <col min="14" max="14" width="10.1640625" bestFit="1" customWidth="1"/>
    <col min="16" max="16" width="9.33203125" bestFit="1" customWidth="1"/>
    <col min="17" max="17" width="10.1640625" bestFit="1" customWidth="1"/>
    <col min="19" max="19" width="9.33203125" bestFit="1" customWidth="1"/>
  </cols>
  <sheetData>
    <row r="1" spans="1:19">
      <c r="A1" s="8"/>
    </row>
    <row r="2" spans="1:19">
      <c r="A2" s="8"/>
    </row>
    <row r="3" spans="1:19">
      <c r="A3" s="9"/>
    </row>
    <row r="4" spans="1:19">
      <c r="A4" s="10"/>
      <c r="B4" s="11"/>
    </row>
    <row r="5" spans="1:19" ht="15" thickBot="1">
      <c r="A5" s="132"/>
      <c r="B5" s="133"/>
      <c r="C5" s="133"/>
      <c r="D5" s="133"/>
      <c r="E5" s="134"/>
      <c r="F5" s="19"/>
      <c r="G5" s="20"/>
      <c r="H5" s="19"/>
      <c r="I5" s="20"/>
      <c r="J5" s="19"/>
      <c r="K5" s="20"/>
      <c r="L5" s="21"/>
      <c r="M5" s="20"/>
      <c r="N5" s="19"/>
      <c r="O5" s="20"/>
      <c r="P5" s="22"/>
      <c r="Q5" s="19"/>
      <c r="R5" s="20"/>
      <c r="S5" s="22"/>
    </row>
    <row r="6" spans="1:19" ht="15" thickBot="1">
      <c r="A6" s="129"/>
      <c r="B6" s="130"/>
      <c r="C6" s="130"/>
      <c r="D6" s="130"/>
      <c r="E6" s="131"/>
      <c r="F6" s="12"/>
      <c r="G6" s="13"/>
      <c r="H6" s="16"/>
      <c r="I6" s="13"/>
      <c r="J6" s="12"/>
      <c r="K6" s="13"/>
      <c r="L6" s="14"/>
      <c r="M6" s="13"/>
      <c r="N6" s="12"/>
      <c r="O6" s="13"/>
      <c r="P6" s="23"/>
      <c r="Q6" s="12"/>
      <c r="R6" s="13"/>
      <c r="S6" s="23"/>
    </row>
    <row r="7" spans="1:19" ht="15" thickBot="1">
      <c r="A7" s="129"/>
      <c r="B7" s="130"/>
      <c r="C7" s="130"/>
      <c r="D7" s="130"/>
      <c r="E7" s="131"/>
      <c r="F7" s="12"/>
      <c r="G7" s="13"/>
      <c r="H7" s="12"/>
      <c r="I7" s="13"/>
      <c r="J7" s="12"/>
      <c r="K7" s="13"/>
      <c r="L7" s="14"/>
      <c r="M7" s="13"/>
      <c r="N7" s="14"/>
      <c r="O7" s="13"/>
      <c r="P7" s="23"/>
      <c r="Q7" s="14"/>
      <c r="R7" s="13"/>
      <c r="S7" s="23"/>
    </row>
    <row r="8" spans="1:19" ht="15" thickBot="1">
      <c r="A8" s="129"/>
      <c r="B8" s="130"/>
      <c r="C8" s="130"/>
      <c r="D8" s="130"/>
      <c r="E8" s="131"/>
      <c r="F8" s="12"/>
      <c r="G8" s="13"/>
      <c r="H8" s="12"/>
      <c r="I8" s="13"/>
      <c r="J8" s="18"/>
      <c r="K8" s="13"/>
      <c r="L8" s="14"/>
      <c r="M8" s="13"/>
      <c r="N8" s="12"/>
      <c r="O8" s="13"/>
      <c r="P8" s="23"/>
      <c r="Q8" s="12"/>
      <c r="R8" s="13"/>
      <c r="S8" s="23"/>
    </row>
    <row r="9" spans="1:19" ht="15" thickBot="1">
      <c r="A9" s="129"/>
      <c r="B9" s="130"/>
      <c r="C9" s="130"/>
      <c r="D9" s="130"/>
      <c r="E9" s="131"/>
      <c r="F9" s="12"/>
      <c r="G9" s="13"/>
      <c r="H9" s="12"/>
      <c r="I9" s="13"/>
      <c r="J9" s="14"/>
      <c r="K9" s="13"/>
      <c r="L9" s="14"/>
      <c r="M9" s="13"/>
      <c r="N9" s="28"/>
      <c r="O9" s="13"/>
      <c r="P9" s="23"/>
      <c r="Q9" s="16"/>
      <c r="R9" s="13"/>
      <c r="S9" s="23"/>
    </row>
    <row r="10" spans="1:19" ht="15" thickBot="1">
      <c r="A10" s="129"/>
      <c r="B10" s="130"/>
      <c r="C10" s="130"/>
      <c r="D10" s="130"/>
      <c r="E10" s="131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23"/>
      <c r="Q10" s="17"/>
      <c r="R10" s="13"/>
      <c r="S10" s="23"/>
    </row>
    <row r="11" spans="1:19" ht="15" thickBot="1">
      <c r="A11" s="129"/>
      <c r="B11" s="130"/>
      <c r="C11" s="130"/>
      <c r="D11" s="130"/>
      <c r="E11" s="131"/>
      <c r="F11" s="12"/>
      <c r="G11" s="13"/>
      <c r="H11" s="12"/>
      <c r="I11" s="13"/>
      <c r="J11" s="18"/>
      <c r="K11" s="13"/>
      <c r="L11" s="14"/>
      <c r="M11" s="13"/>
      <c r="N11" s="18"/>
      <c r="O11" s="13"/>
      <c r="P11" s="24"/>
      <c r="Q11" s="18"/>
      <c r="R11" s="13"/>
      <c r="S11" s="24"/>
    </row>
    <row r="12" spans="1:19" ht="15" thickBot="1">
      <c r="A12" s="129"/>
      <c r="B12" s="130"/>
      <c r="C12" s="130"/>
      <c r="D12" s="130"/>
      <c r="E12" s="131"/>
      <c r="F12" s="14"/>
      <c r="G12" s="13"/>
      <c r="H12" s="12"/>
      <c r="I12" s="13"/>
      <c r="J12" s="18"/>
      <c r="K12" s="13"/>
      <c r="L12" s="15"/>
      <c r="M12" s="13"/>
      <c r="N12" s="15"/>
      <c r="O12" s="13"/>
      <c r="P12" s="24"/>
      <c r="Q12" s="15"/>
      <c r="R12" s="13"/>
      <c r="S12" s="24"/>
    </row>
    <row r="13" spans="1:19" ht="15" thickBot="1">
      <c r="A13" s="129"/>
      <c r="B13" s="130"/>
      <c r="C13" s="130"/>
      <c r="D13" s="130"/>
      <c r="E13" s="131"/>
      <c r="F13" s="12"/>
      <c r="G13" s="13"/>
      <c r="H13" s="28"/>
      <c r="I13" s="13"/>
      <c r="J13" s="14"/>
      <c r="K13" s="13"/>
      <c r="L13" s="15"/>
      <c r="M13" s="13"/>
      <c r="N13" s="12"/>
      <c r="O13" s="13"/>
      <c r="P13" s="56"/>
      <c r="Q13" s="12"/>
      <c r="R13" s="13"/>
      <c r="S13" s="56"/>
    </row>
    <row r="14" spans="1:19" ht="15" thickBot="1">
      <c r="A14" s="129"/>
      <c r="B14" s="130"/>
      <c r="C14" s="130"/>
      <c r="D14" s="130"/>
      <c r="E14" s="131"/>
      <c r="F14" s="12"/>
      <c r="G14" s="13"/>
      <c r="H14" s="28"/>
      <c r="I14" s="13"/>
      <c r="J14" s="15"/>
      <c r="K14" s="13"/>
      <c r="L14" s="14"/>
      <c r="M14" s="13"/>
      <c r="N14" s="12"/>
      <c r="O14" s="13"/>
      <c r="P14" s="24"/>
      <c r="Q14" s="12"/>
      <c r="R14" s="13"/>
      <c r="S14" s="24"/>
    </row>
    <row r="15" spans="1:19" ht="15" thickBot="1">
      <c r="A15" s="129"/>
      <c r="B15" s="130"/>
      <c r="C15" s="130"/>
      <c r="D15" s="130"/>
      <c r="E15" s="131"/>
      <c r="F15" s="12"/>
      <c r="G15" s="13"/>
      <c r="H15" s="28"/>
      <c r="I15" s="13"/>
      <c r="J15" s="12"/>
      <c r="K15" s="13"/>
      <c r="L15" s="14"/>
      <c r="M15" s="13"/>
      <c r="N15" s="12"/>
      <c r="O15" s="13"/>
      <c r="P15" s="24"/>
      <c r="Q15" s="12"/>
      <c r="R15" s="13"/>
      <c r="S15" s="24"/>
    </row>
    <row r="16" spans="1:19" ht="15" thickBot="1">
      <c r="A16" s="129"/>
      <c r="B16" s="130"/>
      <c r="C16" s="130"/>
      <c r="D16" s="130"/>
      <c r="E16" s="131"/>
      <c r="F16" s="25"/>
      <c r="G16" s="84"/>
      <c r="H16" s="26"/>
      <c r="I16" s="84"/>
      <c r="J16" s="26"/>
      <c r="K16" s="84"/>
      <c r="L16" s="26"/>
      <c r="M16" s="84"/>
      <c r="N16" s="27"/>
      <c r="O16" s="84"/>
      <c r="P16" s="29"/>
      <c r="Q16" s="27"/>
      <c r="R16" s="52"/>
      <c r="S16" s="29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62"/>
      <c r="B18" s="63"/>
      <c r="C18" s="64"/>
      <c r="D18" s="64"/>
      <c r="E18" s="64"/>
    </row>
    <row r="19" spans="1:16">
      <c r="A19" s="58"/>
      <c r="B19" s="59"/>
      <c r="C19" s="60"/>
      <c r="D19" s="60"/>
      <c r="E19" s="61"/>
    </row>
    <row r="20" spans="1:16">
      <c r="A20" s="58"/>
      <c r="B20" s="59"/>
      <c r="C20" s="60"/>
      <c r="D20" s="60"/>
      <c r="E20" s="60"/>
    </row>
    <row r="21" spans="1:16">
      <c r="A21" s="62"/>
      <c r="B21" s="63"/>
      <c r="C21" s="64"/>
      <c r="D21" s="64"/>
      <c r="E21" s="64"/>
    </row>
    <row r="22" spans="1:16">
      <c r="A22" s="58"/>
      <c r="B22" s="59"/>
      <c r="C22" s="60"/>
      <c r="D22" s="60"/>
      <c r="E22" s="60"/>
    </row>
    <row r="23" spans="1:16">
      <c r="A23" s="62"/>
      <c r="B23" s="63"/>
      <c r="C23" s="64"/>
      <c r="D23" s="64"/>
      <c r="E23" s="64"/>
    </row>
    <row r="24" spans="1:16">
      <c r="A24" s="62"/>
      <c r="B24" s="63"/>
      <c r="C24" s="64"/>
      <c r="D24" s="64"/>
      <c r="E24" s="64"/>
    </row>
    <row r="25" spans="1:16">
      <c r="A25" s="62"/>
      <c r="B25" s="63"/>
      <c r="C25" s="64"/>
      <c r="D25" s="64"/>
      <c r="E25" s="64"/>
    </row>
    <row r="26" spans="1:16">
      <c r="A26" s="62"/>
      <c r="B26" s="63"/>
      <c r="C26" s="64"/>
      <c r="D26" s="64"/>
      <c r="E26" s="69"/>
    </row>
    <row r="27" spans="1:16">
      <c r="A27" s="62"/>
      <c r="B27" s="63"/>
      <c r="C27" s="64"/>
      <c r="D27" s="64"/>
      <c r="E27" s="69"/>
    </row>
    <row r="28" spans="1:16">
      <c r="A28" s="62"/>
      <c r="B28" s="63"/>
      <c r="C28" s="64"/>
      <c r="D28" s="64"/>
      <c r="E28" s="69"/>
    </row>
    <row r="29" spans="1:16">
      <c r="A29" s="58"/>
      <c r="B29" s="59"/>
      <c r="C29" s="60"/>
      <c r="D29" s="60"/>
      <c r="E29" s="61"/>
    </row>
    <row r="30" spans="1:16">
      <c r="A30" s="58"/>
      <c r="B30" s="59"/>
      <c r="C30" s="60"/>
      <c r="D30" s="60"/>
      <c r="E30" s="60"/>
    </row>
    <row r="31" spans="1:16">
      <c r="A31" s="62"/>
      <c r="B31" s="63"/>
      <c r="C31" s="64"/>
      <c r="D31" s="64"/>
      <c r="E31" s="69"/>
    </row>
    <row r="32" spans="1:16">
      <c r="A32" s="62"/>
      <c r="B32" s="63"/>
      <c r="C32" s="64"/>
      <c r="D32" s="64"/>
      <c r="E32" s="64"/>
    </row>
    <row r="33" spans="1:16">
      <c r="A33" s="58"/>
      <c r="B33" s="59"/>
      <c r="C33" s="60"/>
      <c r="D33" s="60"/>
      <c r="E33" s="61"/>
    </row>
    <row r="34" spans="1:16">
      <c r="A34" s="58"/>
      <c r="B34" s="59"/>
      <c r="C34" s="60"/>
      <c r="D34" s="60"/>
      <c r="E34" s="60"/>
    </row>
    <row r="35" spans="1:16">
      <c r="A35" s="62"/>
      <c r="B35" s="63"/>
      <c r="C35" s="64"/>
      <c r="D35" s="64"/>
      <c r="E35" s="64"/>
    </row>
    <row r="36" spans="1:16">
      <c r="A36" s="58"/>
      <c r="B36" s="59"/>
      <c r="C36" s="60"/>
      <c r="D36" s="60"/>
      <c r="E36" s="60"/>
    </row>
    <row r="37" spans="1:16">
      <c r="A37" s="62"/>
      <c r="B37" s="63"/>
      <c r="C37" s="64"/>
      <c r="D37" s="64"/>
      <c r="E37" s="64"/>
    </row>
    <row r="38" spans="1:16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</row>
  </sheetData>
  <mergeCells count="14">
    <mergeCell ref="A17:P17"/>
    <mergeCell ref="A38:P38"/>
    <mergeCell ref="A11:E11"/>
    <mergeCell ref="A12:E12"/>
    <mergeCell ref="A13:E13"/>
    <mergeCell ref="A14:E14"/>
    <mergeCell ref="A15:E15"/>
    <mergeCell ref="A16:E16"/>
    <mergeCell ref="A10:E10"/>
    <mergeCell ref="A5:E5"/>
    <mergeCell ref="A6:E6"/>
    <mergeCell ref="A7:E7"/>
    <mergeCell ref="A8:E8"/>
    <mergeCell ref="A9:E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selection sqref="A1:V65"/>
    </sheetView>
  </sheetViews>
  <sheetFormatPr baseColWidth="10" defaultColWidth="8.83203125" defaultRowHeight="14" x14ac:dyDescent="0"/>
  <cols>
    <col min="6" max="6" width="9.33203125" bestFit="1" customWidth="1"/>
    <col min="8" max="8" width="9.33203125" bestFit="1" customWidth="1"/>
    <col min="10" max="10" width="9.33203125" bestFit="1" customWidth="1"/>
    <col min="12" max="12" width="9.33203125" bestFit="1" customWidth="1"/>
    <col min="14" max="14" width="9.33203125" bestFit="1" customWidth="1"/>
    <col min="16" max="16" width="9.33203125" bestFit="1" customWidth="1"/>
    <col min="17" max="17" width="10.1640625" bestFit="1" customWidth="1"/>
    <col min="19" max="19" width="9.33203125" bestFit="1" customWidth="1"/>
    <col min="20" max="20" width="10.1640625" bestFit="1" customWidth="1"/>
    <col min="22" max="22" width="9.33203125" bestFit="1" customWidth="1"/>
  </cols>
  <sheetData>
    <row r="1" spans="1:22">
      <c r="A1" s="8"/>
    </row>
    <row r="2" spans="1:22">
      <c r="A2" s="8"/>
    </row>
    <row r="3" spans="1:22">
      <c r="A3" s="9"/>
    </row>
    <row r="4" spans="1:22">
      <c r="A4" s="10"/>
      <c r="B4" s="11"/>
    </row>
    <row r="5" spans="1:22" ht="15" thickBot="1">
      <c r="A5" s="132"/>
      <c r="B5" s="133"/>
      <c r="C5" s="133"/>
      <c r="D5" s="133"/>
      <c r="E5" s="134"/>
      <c r="F5" s="94"/>
      <c r="G5" s="20"/>
      <c r="H5" s="92"/>
      <c r="I5" s="20"/>
      <c r="J5" s="19"/>
      <c r="K5" s="20"/>
      <c r="L5" s="21"/>
      <c r="M5" s="20"/>
      <c r="N5" s="19"/>
      <c r="O5" s="20"/>
      <c r="P5" s="72"/>
      <c r="Q5" s="19"/>
      <c r="R5" s="20"/>
      <c r="S5" s="72"/>
      <c r="T5" s="19"/>
      <c r="U5" s="20"/>
      <c r="V5" s="22"/>
    </row>
    <row r="6" spans="1:22" ht="15" thickBot="1">
      <c r="A6" s="129"/>
      <c r="B6" s="130"/>
      <c r="C6" s="130"/>
      <c r="D6" s="130"/>
      <c r="E6" s="131"/>
      <c r="F6" s="12"/>
      <c r="G6" s="13"/>
      <c r="H6" s="16"/>
      <c r="I6" s="13"/>
      <c r="J6" s="12"/>
      <c r="K6" s="13"/>
      <c r="L6" s="14"/>
      <c r="M6" s="13"/>
      <c r="N6" s="12"/>
      <c r="O6" s="13"/>
      <c r="P6" s="55"/>
      <c r="Q6" s="12"/>
      <c r="R6" s="13"/>
      <c r="S6" s="23"/>
      <c r="T6" s="12"/>
      <c r="U6" s="13"/>
      <c r="V6" s="23"/>
    </row>
    <row r="7" spans="1:22" ht="15" thickBot="1">
      <c r="A7" s="129"/>
      <c r="B7" s="130"/>
      <c r="C7" s="130"/>
      <c r="D7" s="130"/>
      <c r="E7" s="131"/>
      <c r="F7" s="12"/>
      <c r="G7" s="13"/>
      <c r="H7" s="12"/>
      <c r="I7" s="13"/>
      <c r="J7" s="12"/>
      <c r="K7" s="13"/>
      <c r="L7" s="14"/>
      <c r="M7" s="13"/>
      <c r="N7" s="14"/>
      <c r="O7" s="13"/>
      <c r="P7" s="55"/>
      <c r="Q7" s="14"/>
      <c r="R7" s="13"/>
      <c r="S7" s="23"/>
      <c r="T7" s="14"/>
      <c r="U7" s="13"/>
      <c r="V7" s="23"/>
    </row>
    <row r="8" spans="1:22" ht="15" thickBot="1">
      <c r="A8" s="129"/>
      <c r="B8" s="130"/>
      <c r="C8" s="130"/>
      <c r="D8" s="130"/>
      <c r="E8" s="131"/>
      <c r="F8" s="12"/>
      <c r="G8" s="13"/>
      <c r="H8" s="12"/>
      <c r="I8" s="13"/>
      <c r="J8" s="18"/>
      <c r="K8" s="13"/>
      <c r="L8" s="14"/>
      <c r="M8" s="13"/>
      <c r="N8" s="12"/>
      <c r="O8" s="13"/>
      <c r="P8" s="23"/>
      <c r="Q8" s="12"/>
      <c r="R8" s="13"/>
      <c r="S8" s="23"/>
      <c r="T8" s="12"/>
      <c r="U8" s="13"/>
      <c r="V8" s="23"/>
    </row>
    <row r="9" spans="1:22" ht="15" thickBot="1">
      <c r="A9" s="129"/>
      <c r="B9" s="130"/>
      <c r="C9" s="130"/>
      <c r="D9" s="130"/>
      <c r="E9" s="131"/>
      <c r="F9" s="12"/>
      <c r="G9" s="13"/>
      <c r="H9" s="12"/>
      <c r="I9" s="13"/>
      <c r="J9" s="14"/>
      <c r="K9" s="13"/>
      <c r="L9" s="14"/>
      <c r="M9" s="13"/>
      <c r="N9" s="16"/>
      <c r="O9" s="13"/>
      <c r="P9" s="55"/>
      <c r="Q9" s="16"/>
      <c r="R9" s="13"/>
      <c r="S9" s="23"/>
      <c r="T9" s="16"/>
      <c r="U9" s="13"/>
      <c r="V9" s="23"/>
    </row>
    <row r="10" spans="1:22" ht="15" thickBot="1">
      <c r="A10" s="129"/>
      <c r="B10" s="130"/>
      <c r="C10" s="130"/>
      <c r="D10" s="130"/>
      <c r="E10" s="131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23"/>
      <c r="Q10" s="17"/>
      <c r="R10" s="13"/>
      <c r="S10" s="23"/>
      <c r="T10" s="17"/>
      <c r="U10" s="13"/>
      <c r="V10" s="23"/>
    </row>
    <row r="11" spans="1:22" ht="15" thickBot="1">
      <c r="A11" s="129"/>
      <c r="B11" s="130"/>
      <c r="C11" s="130"/>
      <c r="D11" s="130"/>
      <c r="E11" s="131"/>
      <c r="F11" s="12"/>
      <c r="G11" s="13"/>
      <c r="H11" s="12"/>
      <c r="I11" s="13"/>
      <c r="J11" s="14"/>
      <c r="K11" s="13"/>
      <c r="L11" s="14"/>
      <c r="M11" s="13"/>
      <c r="N11" s="18"/>
      <c r="O11" s="13"/>
      <c r="P11" s="24"/>
      <c r="Q11" s="18"/>
      <c r="R11" s="13"/>
      <c r="S11" s="24"/>
      <c r="T11" s="18"/>
      <c r="U11" s="13"/>
      <c r="V11" s="24"/>
    </row>
    <row r="12" spans="1:22" ht="15" thickBot="1">
      <c r="A12" s="129"/>
      <c r="B12" s="130"/>
      <c r="C12" s="130"/>
      <c r="D12" s="130"/>
      <c r="E12" s="131"/>
      <c r="F12" s="14"/>
      <c r="G12" s="13"/>
      <c r="H12" s="12"/>
      <c r="I12" s="13"/>
      <c r="J12" s="14"/>
      <c r="K12" s="13"/>
      <c r="L12" s="15"/>
      <c r="M12" s="13"/>
      <c r="N12" s="15"/>
      <c r="O12" s="13"/>
      <c r="P12" s="24"/>
      <c r="Q12" s="15"/>
      <c r="R12" s="13"/>
      <c r="S12" s="24"/>
      <c r="T12" s="15"/>
      <c r="U12" s="13"/>
      <c r="V12" s="24"/>
    </row>
    <row r="13" spans="1:22" ht="15" thickBot="1">
      <c r="A13" s="129"/>
      <c r="B13" s="130"/>
      <c r="C13" s="130"/>
      <c r="D13" s="130"/>
      <c r="E13" s="131"/>
      <c r="F13" s="12"/>
      <c r="G13" s="13"/>
      <c r="H13" s="12"/>
      <c r="I13" s="13"/>
      <c r="J13" s="18"/>
      <c r="K13" s="13"/>
      <c r="L13" s="14"/>
      <c r="M13" s="13"/>
      <c r="N13" s="12"/>
      <c r="O13" s="13"/>
      <c r="P13" s="56"/>
      <c r="Q13" s="12"/>
      <c r="R13" s="13"/>
      <c r="S13" s="56"/>
      <c r="T13" s="12"/>
      <c r="U13" s="13"/>
      <c r="V13" s="56"/>
    </row>
    <row r="14" spans="1:22" ht="15" thickBot="1">
      <c r="A14" s="129"/>
      <c r="B14" s="130"/>
      <c r="C14" s="130"/>
      <c r="D14" s="130"/>
      <c r="E14" s="131"/>
      <c r="F14" s="12"/>
      <c r="G14" s="13"/>
      <c r="H14" s="12"/>
      <c r="I14" s="13"/>
      <c r="J14" s="18"/>
      <c r="K14" s="13"/>
      <c r="L14" s="14"/>
      <c r="M14" s="13"/>
      <c r="N14" s="12"/>
      <c r="O14" s="13"/>
      <c r="P14" s="24"/>
      <c r="Q14" s="12"/>
      <c r="R14" s="13"/>
      <c r="S14" s="24"/>
      <c r="T14" s="12"/>
      <c r="U14" s="13"/>
      <c r="V14" s="24"/>
    </row>
    <row r="15" spans="1:22" ht="15" thickBot="1">
      <c r="A15" s="129"/>
      <c r="B15" s="130"/>
      <c r="C15" s="130"/>
      <c r="D15" s="130"/>
      <c r="E15" s="131"/>
      <c r="F15" s="12"/>
      <c r="G15" s="13"/>
      <c r="H15" s="12"/>
      <c r="I15" s="13"/>
      <c r="J15" s="12"/>
      <c r="K15" s="13"/>
      <c r="L15" s="14"/>
      <c r="M15" s="13"/>
      <c r="N15" s="12"/>
      <c r="O15" s="13"/>
      <c r="P15" s="24"/>
      <c r="Q15" s="12"/>
      <c r="R15" s="13"/>
      <c r="S15" s="24"/>
      <c r="T15" s="12"/>
      <c r="U15" s="13"/>
      <c r="V15" s="24"/>
    </row>
    <row r="16" spans="1:22" ht="15" thickBot="1">
      <c r="A16" s="129"/>
      <c r="B16" s="130"/>
      <c r="C16" s="130"/>
      <c r="D16" s="130"/>
      <c r="E16" s="131"/>
      <c r="F16" s="25"/>
      <c r="G16" s="84"/>
      <c r="H16" s="57"/>
      <c r="I16" s="84"/>
      <c r="J16" s="57"/>
      <c r="K16" s="84"/>
      <c r="L16" s="26"/>
      <c r="M16" s="84"/>
      <c r="N16" s="27"/>
      <c r="O16" s="84"/>
      <c r="P16" s="73"/>
      <c r="Q16" s="27"/>
      <c r="R16" s="80"/>
      <c r="S16" s="29"/>
      <c r="T16" s="27"/>
      <c r="U16" s="52"/>
      <c r="V16" s="29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66"/>
      <c r="B18" s="67"/>
      <c r="C18" s="68"/>
      <c r="D18" s="68"/>
      <c r="E18" s="68"/>
    </row>
    <row r="19" spans="1:16">
      <c r="A19" s="58"/>
      <c r="B19" s="59"/>
      <c r="C19" s="60"/>
      <c r="D19" s="60"/>
      <c r="E19" s="60"/>
    </row>
    <row r="20" spans="1:16">
      <c r="A20" s="62"/>
      <c r="B20" s="63"/>
      <c r="C20" s="64"/>
      <c r="D20" s="64"/>
      <c r="E20" s="64"/>
    </row>
    <row r="21" spans="1:16">
      <c r="A21" s="58"/>
      <c r="B21" s="59"/>
      <c r="C21" s="60"/>
      <c r="D21" s="60"/>
      <c r="E21" s="60"/>
    </row>
    <row r="22" spans="1:16">
      <c r="A22" s="62"/>
      <c r="B22" s="63"/>
      <c r="C22" s="64"/>
      <c r="D22" s="64"/>
      <c r="E22" s="64"/>
    </row>
    <row r="23" spans="1:16">
      <c r="A23" s="66"/>
      <c r="B23" s="67"/>
      <c r="C23" s="68"/>
      <c r="D23" s="68"/>
      <c r="E23" s="68"/>
    </row>
    <row r="24" spans="1:16">
      <c r="A24" s="62"/>
      <c r="B24" s="63"/>
      <c r="C24" s="64"/>
      <c r="D24" s="64"/>
      <c r="E24" s="64"/>
    </row>
    <row r="25" spans="1:16">
      <c r="A25" s="62"/>
      <c r="B25" s="63"/>
      <c r="C25" s="64"/>
      <c r="D25" s="64"/>
      <c r="E25" s="64"/>
    </row>
    <row r="26" spans="1:16">
      <c r="A26" s="62"/>
      <c r="B26" s="63"/>
      <c r="C26" s="64"/>
      <c r="D26" s="64"/>
      <c r="E26" s="64"/>
    </row>
    <row r="27" spans="1:16">
      <c r="A27" s="62"/>
      <c r="B27" s="63"/>
      <c r="C27" s="64"/>
      <c r="D27" s="64"/>
      <c r="E27" s="64"/>
    </row>
    <row r="28" spans="1:16">
      <c r="A28" s="58"/>
      <c r="B28" s="59"/>
      <c r="C28" s="60"/>
      <c r="D28" s="60"/>
      <c r="E28" s="60"/>
    </row>
    <row r="29" spans="1:16">
      <c r="A29" s="62"/>
      <c r="B29" s="63"/>
      <c r="C29" s="64"/>
      <c r="D29" s="64"/>
      <c r="E29" s="64"/>
    </row>
    <row r="30" spans="1:16">
      <c r="A30" s="66"/>
      <c r="B30" s="67"/>
      <c r="C30" s="68"/>
      <c r="D30" s="68"/>
      <c r="E30" s="68"/>
    </row>
    <row r="31" spans="1:16">
      <c r="A31" s="66"/>
      <c r="B31" s="67"/>
      <c r="C31" s="68"/>
      <c r="D31" s="68"/>
      <c r="E31" s="68"/>
    </row>
    <row r="32" spans="1:16">
      <c r="A32" s="66"/>
      <c r="B32" s="67"/>
      <c r="C32" s="68"/>
      <c r="D32" s="68"/>
      <c r="E32" s="68"/>
    </row>
    <row r="33" spans="1:16">
      <c r="A33" s="62"/>
      <c r="B33" s="63"/>
      <c r="C33" s="64"/>
      <c r="D33" s="64"/>
      <c r="E33" s="64"/>
    </row>
    <row r="34" spans="1:16">
      <c r="A34" s="62"/>
      <c r="B34" s="63"/>
      <c r="C34" s="64"/>
      <c r="D34" s="64"/>
      <c r="E34" s="64"/>
    </row>
    <row r="35" spans="1:16">
      <c r="A35" s="62"/>
      <c r="B35" s="63"/>
      <c r="C35" s="64"/>
      <c r="D35" s="64"/>
      <c r="E35" s="64"/>
    </row>
    <row r="36" spans="1:16">
      <c r="A36" s="62"/>
      <c r="B36" s="63"/>
      <c r="C36" s="64"/>
      <c r="D36" s="64"/>
      <c r="E36" s="69"/>
    </row>
    <row r="37" spans="1:16">
      <c r="A37" s="62"/>
      <c r="B37" s="63"/>
      <c r="C37" s="64"/>
      <c r="D37" s="64"/>
      <c r="E37" s="64"/>
    </row>
    <row r="38" spans="1:16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</row>
  </sheetData>
  <mergeCells count="14">
    <mergeCell ref="A17:P17"/>
    <mergeCell ref="A38:P38"/>
    <mergeCell ref="A11:E11"/>
    <mergeCell ref="A12:E12"/>
    <mergeCell ref="A13:E13"/>
    <mergeCell ref="A14:E14"/>
    <mergeCell ref="A15:E15"/>
    <mergeCell ref="A16:E16"/>
    <mergeCell ref="A10:E10"/>
    <mergeCell ref="A5:E5"/>
    <mergeCell ref="A6:E6"/>
    <mergeCell ref="A7:E7"/>
    <mergeCell ref="A8:E8"/>
    <mergeCell ref="A9:E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5"/>
  <sheetViews>
    <sheetView topLeftCell="A3" workbookViewId="0">
      <selection activeCell="A19" sqref="A19"/>
    </sheetView>
  </sheetViews>
  <sheetFormatPr baseColWidth="10" defaultColWidth="8.83203125" defaultRowHeight="14" x14ac:dyDescent="0"/>
  <cols>
    <col min="2" max="2" width="12.5" bestFit="1" customWidth="1"/>
    <col min="3" max="3" width="12.1640625" bestFit="1" customWidth="1"/>
    <col min="4" max="4" width="10.6640625" customWidth="1"/>
    <col min="5" max="5" width="16.83203125" customWidth="1"/>
    <col min="6" max="6" width="10.6640625" customWidth="1"/>
    <col min="7" max="7" width="12.5" bestFit="1" customWidth="1"/>
    <col min="8" max="14" width="10.6640625" customWidth="1"/>
    <col min="25" max="25" width="11.33203125" customWidth="1"/>
  </cols>
  <sheetData>
    <row r="1" spans="1:24" ht="15" customHeight="1">
      <c r="A1" s="118" t="s">
        <v>130</v>
      </c>
      <c r="B1" s="119"/>
      <c r="C1" s="119"/>
      <c r="D1" s="119"/>
      <c r="E1" s="122" t="s">
        <v>77</v>
      </c>
      <c r="F1" s="123"/>
      <c r="G1" s="123"/>
      <c r="H1" s="123"/>
      <c r="I1" s="123"/>
      <c r="J1" s="124"/>
      <c r="K1" s="37"/>
      <c r="L1" s="7"/>
      <c r="M1" s="7"/>
      <c r="N1" s="7"/>
    </row>
    <row r="2" spans="1:24" ht="20.25" customHeight="1" thickBot="1">
      <c r="A2" s="120"/>
      <c r="B2" s="121"/>
      <c r="C2" s="121"/>
      <c r="D2" s="121"/>
      <c r="E2" s="125"/>
      <c r="F2" s="126"/>
      <c r="G2" s="126"/>
      <c r="H2" s="126"/>
      <c r="I2" s="126"/>
      <c r="J2" s="127"/>
      <c r="K2" s="37"/>
      <c r="L2" s="7"/>
      <c r="M2" s="7"/>
      <c r="N2" s="7"/>
    </row>
    <row r="3" spans="1:24" ht="15" thickBot="1">
      <c r="A3" s="1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24" ht="15" thickBot="1">
      <c r="A4" s="38" t="s">
        <v>73</v>
      </c>
      <c r="B4" s="40" t="s">
        <v>78</v>
      </c>
      <c r="C4" s="39" t="s">
        <v>76</v>
      </c>
    </row>
    <row r="5" spans="1:24">
      <c r="A5" s="44">
        <v>1</v>
      </c>
      <c r="B5" s="41">
        <f>HLOOKUP(1,'ALL RANKS'!$B$4:$AF$19,16,FALSE)</f>
        <v>0</v>
      </c>
      <c r="C5" s="45">
        <f>HLOOKUP(1,'ALL RANKS'!$D$4:$AF$19,2,FALSE)</f>
        <v>36</v>
      </c>
      <c r="E5" s="4"/>
      <c r="F5" s="4"/>
      <c r="G5" s="4"/>
      <c r="H5" s="4"/>
      <c r="N5" s="5"/>
      <c r="O5" s="5"/>
      <c r="P5" s="5"/>
      <c r="Q5" s="4"/>
      <c r="R5" s="6"/>
      <c r="S5" s="5"/>
      <c r="T5" s="5"/>
      <c r="U5" s="5"/>
      <c r="V5" s="5"/>
      <c r="W5" s="5"/>
      <c r="X5" s="5"/>
    </row>
    <row r="6" spans="1:24">
      <c r="A6" s="46">
        <v>2</v>
      </c>
      <c r="B6" s="42">
        <f>HLOOKUP(2,'ALL RANKS'!$B$4:$AF$19,16,FALSE)</f>
        <v>0</v>
      </c>
      <c r="C6" s="47">
        <f>HLOOKUP(2,'ALL RANKS'!$D$4:$AF$19,2,FALSE)</f>
        <v>34</v>
      </c>
      <c r="E6" s="4"/>
      <c r="F6" s="4"/>
    </row>
    <row r="7" spans="1:24">
      <c r="A7" s="46">
        <v>3</v>
      </c>
      <c r="B7" s="42" t="e">
        <f>HLOOKUP(3,'ALL RANKS'!$B$4:$AF$19,16,FALSE)</f>
        <v>#N/A</v>
      </c>
      <c r="C7" s="47" t="e">
        <f>HLOOKUP(3,'ALL RANKS'!$D$4:$AF$19,2,FALSE)</f>
        <v>#N/A</v>
      </c>
    </row>
    <row r="8" spans="1:24">
      <c r="A8" s="46">
        <v>4</v>
      </c>
      <c r="B8" s="42">
        <f>HLOOKUP(4,'ALL RANKS'!$B$4:$AF$19,16,FALSE)</f>
        <v>0</v>
      </c>
      <c r="C8" s="47">
        <f>HLOOKUP(4,'ALL RANKS'!$D$4:$AF$19,2,FALSE)</f>
        <v>33</v>
      </c>
    </row>
    <row r="9" spans="1:24">
      <c r="A9" s="46">
        <v>5</v>
      </c>
      <c r="B9" s="42">
        <f>HLOOKUP(5,'ALL RANKS'!$B$4:$AF$19,16,FALSE)</f>
        <v>0</v>
      </c>
      <c r="C9" s="47">
        <f>HLOOKUP(5,'ALL RANKS'!$D$4:$AF$19,2,FALSE)</f>
        <v>32</v>
      </c>
    </row>
    <row r="10" spans="1:24">
      <c r="A10" s="46">
        <v>6</v>
      </c>
      <c r="B10" s="42">
        <f>HLOOKUP(6,'ALL RANKS'!$B$4:$AF$19,16,FALSE)</f>
        <v>0</v>
      </c>
      <c r="C10" s="47">
        <f>HLOOKUP(6,'ALL RANKS'!$D$4:$AF$19,2,FALSE)</f>
        <v>31</v>
      </c>
    </row>
    <row r="11" spans="1:24">
      <c r="A11" s="46">
        <v>7</v>
      </c>
      <c r="B11" s="42">
        <f>HLOOKUP(7,'ALL RANKS'!$B$4:$AF$19,16,FALSE)</f>
        <v>0</v>
      </c>
      <c r="C11" s="47">
        <f>HLOOKUP(7,'ALL RANKS'!$D$4:$AF$19,2,FALSE)</f>
        <v>30</v>
      </c>
    </row>
    <row r="12" spans="1:24">
      <c r="A12" s="46">
        <v>8</v>
      </c>
      <c r="B12" s="42">
        <f>HLOOKUP(8,'ALL RANKS'!$B$4:$AF$19,16,FALSE)</f>
        <v>0</v>
      </c>
      <c r="C12" s="47">
        <f>HLOOKUP(8,'ALL RANKS'!$D$4:$AF$19,2,FALSE)</f>
        <v>29</v>
      </c>
    </row>
    <row r="13" spans="1:24">
      <c r="A13" s="46">
        <v>9</v>
      </c>
      <c r="B13" s="42">
        <f>HLOOKUP(9,'ALL RANKS'!$B$4:$AF$19,16,FALSE)</f>
        <v>0</v>
      </c>
      <c r="C13" s="47">
        <f>HLOOKUP(9,'ALL RANKS'!$D$4:$AF$19,2,FALSE)</f>
        <v>27</v>
      </c>
    </row>
    <row r="14" spans="1:24" ht="15" thickBot="1">
      <c r="A14" s="48">
        <v>10</v>
      </c>
      <c r="B14" s="43" t="e">
        <f>HLOOKUP(10,'ALL RANKS'!$B$4:$AF$19,16,FALSE)</f>
        <v>#N/A</v>
      </c>
      <c r="C14" s="49">
        <f>'ALL RANKS'!AD5</f>
        <v>29</v>
      </c>
    </row>
    <row r="16" spans="1:24">
      <c r="A16" t="s">
        <v>81</v>
      </c>
      <c r="C16" s="50">
        <v>0.1</v>
      </c>
      <c r="D16" t="s">
        <v>87</v>
      </c>
      <c r="E16" s="50">
        <v>0.15</v>
      </c>
    </row>
    <row r="18" spans="1:7">
      <c r="A18" t="s">
        <v>82</v>
      </c>
      <c r="B18">
        <v>5</v>
      </c>
      <c r="C18" s="5">
        <v>0.3</v>
      </c>
      <c r="E18" s="51">
        <f>C18*$C$16</f>
        <v>0.03</v>
      </c>
      <c r="G18">
        <f>E18*400000</f>
        <v>12000</v>
      </c>
    </row>
    <row r="19" spans="1:7">
      <c r="A19" t="s">
        <v>83</v>
      </c>
      <c r="B19">
        <v>4</v>
      </c>
      <c r="C19" s="5">
        <v>0.25</v>
      </c>
      <c r="E19" s="51">
        <f>C19*$C$16</f>
        <v>2.5000000000000001E-2</v>
      </c>
    </row>
    <row r="20" spans="1:7">
      <c r="A20" t="s">
        <v>84</v>
      </c>
      <c r="B20">
        <v>3</v>
      </c>
      <c r="C20" s="5">
        <v>0.2</v>
      </c>
      <c r="E20" s="51">
        <f>C20*$C$16</f>
        <v>2.0000000000000004E-2</v>
      </c>
    </row>
    <row r="21" spans="1:7">
      <c r="A21" t="s">
        <v>85</v>
      </c>
      <c r="B21">
        <v>2</v>
      </c>
      <c r="C21" s="5">
        <v>0.15</v>
      </c>
      <c r="E21" s="51">
        <f>C21*$C$16</f>
        <v>1.4999999999999999E-2</v>
      </c>
    </row>
    <row r="22" spans="1:7">
      <c r="A22" t="s">
        <v>86</v>
      </c>
      <c r="B22">
        <v>1</v>
      </c>
      <c r="C22" s="5">
        <v>0.1</v>
      </c>
      <c r="E22" s="51">
        <f>C22*$C$16</f>
        <v>1.0000000000000002E-2</v>
      </c>
      <c r="G22">
        <f>400000*E22</f>
        <v>4000.0000000000009</v>
      </c>
    </row>
    <row r="24" spans="1:7">
      <c r="A24" s="1"/>
    </row>
    <row r="25" spans="1:7">
      <c r="C25" s="4">
        <f>SUM(C18:C22)</f>
        <v>1</v>
      </c>
    </row>
  </sheetData>
  <mergeCells count="2">
    <mergeCell ref="A1:D2"/>
    <mergeCell ref="E1:J2"/>
  </mergeCells>
  <conditionalFormatting sqref="A5:A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sqref="A1:P37"/>
    </sheetView>
  </sheetViews>
  <sheetFormatPr baseColWidth="10" defaultColWidth="8.83203125" defaultRowHeight="14" x14ac:dyDescent="0"/>
  <sheetData>
    <row r="1" spans="1:16">
      <c r="A1" s="8"/>
    </row>
    <row r="2" spans="1:16">
      <c r="A2" s="8"/>
    </row>
    <row r="3" spans="1:16">
      <c r="A3" s="9"/>
    </row>
    <row r="4" spans="1:16">
      <c r="A4" s="10"/>
      <c r="B4" s="11"/>
    </row>
    <row r="5" spans="1:16" ht="15" thickBot="1">
      <c r="A5" s="132"/>
      <c r="B5" s="133"/>
      <c r="C5" s="133"/>
      <c r="D5" s="133"/>
      <c r="E5" s="134"/>
      <c r="F5" s="19"/>
      <c r="G5" s="20"/>
      <c r="H5" s="92"/>
      <c r="I5" s="20"/>
      <c r="J5" s="19"/>
      <c r="K5" s="20"/>
      <c r="L5" s="21"/>
      <c r="M5" s="20"/>
      <c r="N5" s="19"/>
      <c r="O5" s="20"/>
      <c r="P5" s="72"/>
    </row>
    <row r="6" spans="1:16" ht="15" thickBot="1">
      <c r="A6" s="129"/>
      <c r="B6" s="130"/>
      <c r="C6" s="130"/>
      <c r="D6" s="130"/>
      <c r="E6" s="131"/>
      <c r="F6" s="12"/>
      <c r="G6" s="13"/>
      <c r="H6" s="16"/>
      <c r="I6" s="13"/>
      <c r="J6" s="12"/>
      <c r="K6" s="13"/>
      <c r="L6" s="14"/>
      <c r="M6" s="13"/>
      <c r="N6" s="12"/>
      <c r="O6" s="13"/>
      <c r="P6" s="23"/>
    </row>
    <row r="7" spans="1:16" ht="15" thickBot="1">
      <c r="A7" s="129"/>
      <c r="B7" s="130"/>
      <c r="C7" s="130"/>
      <c r="D7" s="130"/>
      <c r="E7" s="131"/>
      <c r="F7" s="12"/>
      <c r="G7" s="13"/>
      <c r="H7" s="12"/>
      <c r="I7" s="13"/>
      <c r="J7" s="12"/>
      <c r="K7" s="13"/>
      <c r="L7" s="14"/>
      <c r="M7" s="13"/>
      <c r="N7" s="14"/>
      <c r="O7" s="13"/>
      <c r="P7" s="23"/>
    </row>
    <row r="8" spans="1:16" ht="15" thickBot="1">
      <c r="A8" s="129"/>
      <c r="B8" s="130"/>
      <c r="C8" s="130"/>
      <c r="D8" s="130"/>
      <c r="E8" s="131"/>
      <c r="F8" s="12"/>
      <c r="G8" s="13"/>
      <c r="H8" s="16"/>
      <c r="I8" s="13"/>
      <c r="J8" s="14"/>
      <c r="K8" s="13"/>
      <c r="L8" s="14"/>
      <c r="M8" s="13"/>
      <c r="N8" s="12"/>
      <c r="O8" s="13"/>
      <c r="P8" s="23"/>
    </row>
    <row r="9" spans="1:16" ht="15" thickBot="1">
      <c r="A9" s="129"/>
      <c r="B9" s="130"/>
      <c r="C9" s="130"/>
      <c r="D9" s="130"/>
      <c r="E9" s="131"/>
      <c r="F9" s="12"/>
      <c r="G9" s="13"/>
      <c r="H9" s="12"/>
      <c r="I9" s="13"/>
      <c r="J9" s="14"/>
      <c r="K9" s="13"/>
      <c r="L9" s="14"/>
      <c r="M9" s="13"/>
      <c r="N9" s="16"/>
      <c r="O9" s="13"/>
      <c r="P9" s="23"/>
    </row>
    <row r="10" spans="1:16" ht="15" thickBot="1">
      <c r="A10" s="129"/>
      <c r="B10" s="130"/>
      <c r="C10" s="130"/>
      <c r="D10" s="130"/>
      <c r="E10" s="131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23"/>
    </row>
    <row r="11" spans="1:16" ht="15" thickBot="1">
      <c r="A11" s="129"/>
      <c r="B11" s="130"/>
      <c r="C11" s="130"/>
      <c r="D11" s="130"/>
      <c r="E11" s="131"/>
      <c r="F11" s="12"/>
      <c r="G11" s="13"/>
      <c r="H11" s="16"/>
      <c r="I11" s="13"/>
      <c r="J11" s="15"/>
      <c r="K11" s="13"/>
      <c r="L11" s="14"/>
      <c r="M11" s="13"/>
      <c r="N11" s="18"/>
      <c r="O11" s="13"/>
      <c r="P11" s="24"/>
    </row>
    <row r="12" spans="1:16" ht="15" thickBot="1">
      <c r="A12" s="129"/>
      <c r="B12" s="130"/>
      <c r="C12" s="130"/>
      <c r="D12" s="130"/>
      <c r="E12" s="131"/>
      <c r="F12" s="14"/>
      <c r="G12" s="13"/>
      <c r="H12" s="12"/>
      <c r="I12" s="13"/>
      <c r="J12" s="14"/>
      <c r="K12" s="13"/>
      <c r="L12" s="14"/>
      <c r="M12" s="13"/>
      <c r="N12" s="15"/>
      <c r="O12" s="13"/>
      <c r="P12" s="24"/>
    </row>
    <row r="13" spans="1:16" ht="15" thickBot="1">
      <c r="A13" s="129"/>
      <c r="B13" s="130"/>
      <c r="C13" s="130"/>
      <c r="D13" s="130"/>
      <c r="E13" s="131"/>
      <c r="F13" s="12"/>
      <c r="G13" s="13"/>
      <c r="H13" s="12"/>
      <c r="I13" s="13"/>
      <c r="J13" s="14"/>
      <c r="K13" s="13"/>
      <c r="L13" s="14"/>
      <c r="M13" s="13"/>
      <c r="N13" s="12"/>
      <c r="O13" s="13"/>
      <c r="P13" s="56"/>
    </row>
    <row r="14" spans="1:16" ht="15" thickBot="1">
      <c r="A14" s="129"/>
      <c r="B14" s="130"/>
      <c r="C14" s="130"/>
      <c r="D14" s="130"/>
      <c r="E14" s="131"/>
      <c r="F14" s="12"/>
      <c r="G14" s="13"/>
      <c r="H14" s="28"/>
      <c r="I14" s="13"/>
      <c r="J14" s="18"/>
      <c r="K14" s="13"/>
      <c r="L14" s="14"/>
      <c r="M14" s="13"/>
      <c r="N14" s="12"/>
      <c r="O14" s="13"/>
      <c r="P14" s="24"/>
    </row>
    <row r="15" spans="1:16" ht="15" thickBot="1">
      <c r="A15" s="129"/>
      <c r="B15" s="130"/>
      <c r="C15" s="130"/>
      <c r="D15" s="130"/>
      <c r="E15" s="131"/>
      <c r="F15" s="12"/>
      <c r="G15" s="13"/>
      <c r="H15" s="28"/>
      <c r="I15" s="13"/>
      <c r="J15" s="12"/>
      <c r="K15" s="13"/>
      <c r="L15" s="14"/>
      <c r="M15" s="13"/>
      <c r="N15" s="12"/>
      <c r="O15" s="13"/>
      <c r="P15" s="24"/>
    </row>
    <row r="16" spans="1:16" ht="15" thickBot="1">
      <c r="A16" s="129"/>
      <c r="B16" s="130"/>
      <c r="C16" s="130"/>
      <c r="D16" s="130"/>
      <c r="E16" s="131"/>
      <c r="F16" s="25"/>
      <c r="G16" s="84"/>
      <c r="H16" s="57"/>
      <c r="I16" s="84"/>
      <c r="J16" s="26"/>
      <c r="K16" s="84"/>
      <c r="L16" s="26"/>
      <c r="M16" s="84"/>
      <c r="N16" s="27"/>
      <c r="O16" s="84"/>
      <c r="P16" s="73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62"/>
      <c r="B18" s="63"/>
      <c r="C18" s="64"/>
      <c r="D18" s="64"/>
      <c r="E18" s="69"/>
    </row>
    <row r="19" spans="1:16">
      <c r="A19" s="62"/>
      <c r="B19" s="63"/>
      <c r="C19" s="64"/>
      <c r="D19" s="64"/>
      <c r="E19" s="64"/>
    </row>
    <row r="20" spans="1:16">
      <c r="A20" s="62"/>
      <c r="B20" s="63"/>
      <c r="C20" s="64"/>
      <c r="D20" s="64"/>
      <c r="E20" s="64"/>
    </row>
    <row r="21" spans="1:16">
      <c r="A21" s="62"/>
      <c r="B21" s="63"/>
      <c r="C21" s="64"/>
      <c r="D21" s="64"/>
      <c r="E21" s="64"/>
    </row>
    <row r="22" spans="1:16">
      <c r="A22" s="62"/>
      <c r="B22" s="63"/>
      <c r="C22" s="64"/>
      <c r="D22" s="64"/>
      <c r="E22" s="64"/>
    </row>
    <row r="23" spans="1:16">
      <c r="A23" s="58"/>
      <c r="B23" s="59"/>
      <c r="C23" s="60"/>
      <c r="D23" s="60"/>
      <c r="E23" s="61"/>
    </row>
    <row r="24" spans="1:16">
      <c r="A24" s="62"/>
      <c r="B24" s="63"/>
      <c r="C24" s="64"/>
      <c r="D24" s="64"/>
      <c r="E24" s="64"/>
    </row>
    <row r="25" spans="1:16">
      <c r="A25" s="62"/>
      <c r="B25" s="63"/>
      <c r="C25" s="64"/>
      <c r="D25" s="64"/>
      <c r="E25" s="64"/>
    </row>
    <row r="26" spans="1:16">
      <c r="A26" s="62"/>
      <c r="B26" s="63"/>
      <c r="C26" s="64"/>
      <c r="D26" s="64"/>
      <c r="E26" s="64"/>
    </row>
    <row r="27" spans="1:16">
      <c r="A27" s="66"/>
      <c r="B27" s="67"/>
      <c r="C27" s="68"/>
      <c r="D27" s="68"/>
      <c r="E27" s="68"/>
    </row>
    <row r="28" spans="1:16">
      <c r="A28" s="62"/>
      <c r="B28" s="63"/>
      <c r="C28" s="64"/>
      <c r="D28" s="64"/>
      <c r="E28" s="64"/>
    </row>
    <row r="29" spans="1:16">
      <c r="A29" s="62"/>
      <c r="B29" s="63"/>
      <c r="C29" s="64"/>
      <c r="D29" s="64"/>
      <c r="E29" s="64"/>
    </row>
    <row r="30" spans="1:16">
      <c r="A30" s="62"/>
      <c r="B30" s="63"/>
      <c r="C30" s="64"/>
      <c r="D30" s="64"/>
      <c r="E30" s="64"/>
    </row>
    <row r="31" spans="1:16">
      <c r="A31" s="62"/>
      <c r="B31" s="63"/>
      <c r="C31" s="64"/>
      <c r="D31" s="64"/>
      <c r="E31" s="64"/>
    </row>
    <row r="32" spans="1:16">
      <c r="A32" s="62"/>
      <c r="B32" s="63"/>
      <c r="C32" s="64"/>
      <c r="D32" s="64"/>
      <c r="E32" s="64"/>
    </row>
    <row r="33" spans="1:5">
      <c r="A33" s="62"/>
      <c r="B33" s="63"/>
      <c r="C33" s="64"/>
      <c r="D33" s="64"/>
      <c r="E33" s="64"/>
    </row>
    <row r="34" spans="1:5">
      <c r="A34" s="62"/>
      <c r="B34" s="63"/>
      <c r="C34" s="64"/>
      <c r="D34" s="64"/>
      <c r="E34" s="64"/>
    </row>
    <row r="35" spans="1:5">
      <c r="A35" s="62"/>
      <c r="B35" s="63"/>
      <c r="C35" s="64"/>
      <c r="D35" s="64"/>
      <c r="E35" s="64"/>
    </row>
    <row r="36" spans="1:5">
      <c r="A36" s="62"/>
      <c r="B36" s="63"/>
      <c r="C36" s="64"/>
      <c r="D36" s="64"/>
      <c r="E36" s="64"/>
    </row>
    <row r="37" spans="1:5">
      <c r="A37" s="62"/>
      <c r="B37" s="63"/>
      <c r="C37" s="64"/>
      <c r="D37" s="64"/>
      <c r="E37" s="64"/>
    </row>
  </sheetData>
  <mergeCells count="13">
    <mergeCell ref="A15:E15"/>
    <mergeCell ref="A16:E16"/>
    <mergeCell ref="A17:P17"/>
    <mergeCell ref="A9:E9"/>
    <mergeCell ref="A10:E10"/>
    <mergeCell ref="A11:E11"/>
    <mergeCell ref="A12:E12"/>
    <mergeCell ref="A13:E13"/>
    <mergeCell ref="A5:E5"/>
    <mergeCell ref="A6:E6"/>
    <mergeCell ref="A7:E7"/>
    <mergeCell ref="A8:E8"/>
    <mergeCell ref="A14:E14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sqref="A1:S42"/>
    </sheetView>
  </sheetViews>
  <sheetFormatPr baseColWidth="10" defaultColWidth="8.83203125" defaultRowHeight="14" x14ac:dyDescent="0"/>
  <sheetData>
    <row r="1" spans="1:19">
      <c r="A1" s="8"/>
    </row>
    <row r="2" spans="1:19">
      <c r="A2" s="8"/>
    </row>
    <row r="3" spans="1:19">
      <c r="A3" s="9"/>
    </row>
    <row r="4" spans="1:19">
      <c r="A4" s="10"/>
      <c r="B4" s="11"/>
    </row>
    <row r="5" spans="1:19" ht="15" thickBot="1">
      <c r="A5" s="132"/>
      <c r="B5" s="133"/>
      <c r="C5" s="133"/>
      <c r="D5" s="133"/>
      <c r="E5" s="134"/>
      <c r="F5" s="19"/>
      <c r="G5" s="20"/>
      <c r="H5" s="19"/>
      <c r="I5" s="20"/>
      <c r="J5" s="19"/>
      <c r="K5" s="20"/>
      <c r="L5" s="21"/>
      <c r="M5" s="20"/>
      <c r="N5" s="19"/>
      <c r="O5" s="20"/>
      <c r="P5" s="72"/>
      <c r="Q5" s="19"/>
      <c r="R5" s="20"/>
      <c r="S5" s="22"/>
    </row>
    <row r="6" spans="1:19" ht="15" thickBot="1">
      <c r="A6" s="129"/>
      <c r="B6" s="130"/>
      <c r="C6" s="130"/>
      <c r="D6" s="130"/>
      <c r="E6" s="131"/>
      <c r="F6" s="12"/>
      <c r="G6" s="13"/>
      <c r="H6" s="16"/>
      <c r="I6" s="13"/>
      <c r="J6" s="12"/>
      <c r="K6" s="13"/>
      <c r="L6" s="14"/>
      <c r="M6" s="13"/>
      <c r="N6" s="12"/>
      <c r="O6" s="13"/>
      <c r="P6" s="55"/>
      <c r="Q6" s="12"/>
      <c r="R6" s="13"/>
      <c r="S6" s="23"/>
    </row>
    <row r="7" spans="1:19" ht="15" thickBot="1">
      <c r="A7" s="129"/>
      <c r="B7" s="130"/>
      <c r="C7" s="130"/>
      <c r="D7" s="130"/>
      <c r="E7" s="131"/>
      <c r="F7" s="12"/>
      <c r="G7" s="13"/>
      <c r="H7" s="28"/>
      <c r="I7" s="13"/>
      <c r="J7" s="12"/>
      <c r="K7" s="13"/>
      <c r="L7" s="14"/>
      <c r="M7" s="13"/>
      <c r="N7" s="14"/>
      <c r="O7" s="13"/>
      <c r="P7" s="23"/>
      <c r="Q7" s="14"/>
      <c r="R7" s="13"/>
      <c r="S7" s="23"/>
    </row>
    <row r="8" spans="1:19" ht="15" thickBot="1">
      <c r="A8" s="129"/>
      <c r="B8" s="130"/>
      <c r="C8" s="130"/>
      <c r="D8" s="130"/>
      <c r="E8" s="131"/>
      <c r="F8" s="12"/>
      <c r="G8" s="13"/>
      <c r="H8" s="12"/>
      <c r="I8" s="13"/>
      <c r="J8" s="18"/>
      <c r="K8" s="13"/>
      <c r="L8" s="14"/>
      <c r="M8" s="13"/>
      <c r="N8" s="12"/>
      <c r="O8" s="13"/>
      <c r="P8" s="55"/>
      <c r="Q8" s="12"/>
      <c r="R8" s="13"/>
      <c r="S8" s="23"/>
    </row>
    <row r="9" spans="1:19" ht="15" thickBot="1">
      <c r="A9" s="129"/>
      <c r="B9" s="130"/>
      <c r="C9" s="130"/>
      <c r="D9" s="130"/>
      <c r="E9" s="131"/>
      <c r="F9" s="12"/>
      <c r="G9" s="13"/>
      <c r="H9" s="12"/>
      <c r="I9" s="13"/>
      <c r="J9" s="14"/>
      <c r="K9" s="13"/>
      <c r="L9" s="14"/>
      <c r="M9" s="13"/>
      <c r="N9" s="16"/>
      <c r="O9" s="13"/>
      <c r="P9" s="23"/>
      <c r="Q9" s="28"/>
      <c r="R9" s="13"/>
      <c r="S9" s="23"/>
    </row>
    <row r="10" spans="1:19" ht="15" thickBot="1">
      <c r="A10" s="129"/>
      <c r="B10" s="130"/>
      <c r="C10" s="130"/>
      <c r="D10" s="130"/>
      <c r="E10" s="131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55"/>
      <c r="Q10" s="17"/>
      <c r="R10" s="13"/>
      <c r="S10" s="23"/>
    </row>
    <row r="11" spans="1:19" ht="15" thickBot="1">
      <c r="A11" s="129"/>
      <c r="B11" s="130"/>
      <c r="C11" s="130"/>
      <c r="D11" s="130"/>
      <c r="E11" s="131"/>
      <c r="F11" s="12"/>
      <c r="G11" s="13"/>
      <c r="H11" s="12"/>
      <c r="I11" s="13"/>
      <c r="J11" s="18"/>
      <c r="K11" s="13"/>
      <c r="L11" s="14"/>
      <c r="M11" s="13"/>
      <c r="N11" s="18"/>
      <c r="O11" s="13"/>
      <c r="P11" s="24"/>
      <c r="Q11" s="18"/>
      <c r="R11" s="13"/>
      <c r="S11" s="24"/>
    </row>
    <row r="12" spans="1:19" ht="15" thickBot="1">
      <c r="A12" s="129"/>
      <c r="B12" s="130"/>
      <c r="C12" s="130"/>
      <c r="D12" s="130"/>
      <c r="E12" s="131"/>
      <c r="F12" s="12"/>
      <c r="G12" s="13"/>
      <c r="H12" s="12"/>
      <c r="I12" s="13"/>
      <c r="J12" s="14"/>
      <c r="K12" s="13"/>
      <c r="L12" s="15"/>
      <c r="M12" s="13"/>
      <c r="N12" s="15"/>
      <c r="O12" s="13"/>
      <c r="P12" s="24"/>
      <c r="Q12" s="15"/>
      <c r="R12" s="13"/>
      <c r="S12" s="24"/>
    </row>
    <row r="13" spans="1:19" ht="15" thickBot="1">
      <c r="A13" s="129"/>
      <c r="B13" s="130"/>
      <c r="C13" s="130"/>
      <c r="D13" s="130"/>
      <c r="E13" s="131"/>
      <c r="F13" s="12"/>
      <c r="G13" s="13"/>
      <c r="H13" s="12"/>
      <c r="I13" s="13"/>
      <c r="J13" s="14"/>
      <c r="K13" s="13"/>
      <c r="L13" s="14"/>
      <c r="M13" s="13"/>
      <c r="N13" s="12"/>
      <c r="O13" s="13"/>
      <c r="P13" s="56"/>
      <c r="Q13" s="28"/>
      <c r="R13" s="13"/>
      <c r="S13" s="56"/>
    </row>
    <row r="14" spans="1:19" ht="15" thickBot="1">
      <c r="A14" s="129"/>
      <c r="B14" s="130"/>
      <c r="C14" s="130"/>
      <c r="D14" s="130"/>
      <c r="E14" s="131"/>
      <c r="F14" s="12"/>
      <c r="G14" s="13"/>
      <c r="H14" s="12"/>
      <c r="I14" s="13"/>
      <c r="J14" s="15"/>
      <c r="K14" s="13"/>
      <c r="L14" s="14"/>
      <c r="M14" s="13"/>
      <c r="N14" s="12"/>
      <c r="O14" s="13"/>
      <c r="P14" s="24"/>
      <c r="Q14" s="12"/>
      <c r="R14" s="13"/>
      <c r="S14" s="24"/>
    </row>
    <row r="15" spans="1:19" ht="15" thickBot="1">
      <c r="A15" s="129"/>
      <c r="B15" s="130"/>
      <c r="C15" s="130"/>
      <c r="D15" s="130"/>
      <c r="E15" s="131"/>
      <c r="F15" s="12"/>
      <c r="G15" s="13"/>
      <c r="H15" s="12"/>
      <c r="I15" s="13"/>
      <c r="J15" s="12"/>
      <c r="K15" s="13"/>
      <c r="L15" s="14"/>
      <c r="M15" s="13"/>
      <c r="N15" s="12"/>
      <c r="O15" s="13"/>
      <c r="P15" s="24"/>
      <c r="Q15" s="12"/>
      <c r="R15" s="13"/>
      <c r="S15" s="24"/>
    </row>
    <row r="16" spans="1:19" ht="15" thickBot="1">
      <c r="A16" s="129"/>
      <c r="B16" s="130"/>
      <c r="C16" s="130"/>
      <c r="D16" s="130"/>
      <c r="E16" s="131"/>
      <c r="F16" s="25"/>
      <c r="G16" s="84"/>
      <c r="H16" s="57"/>
      <c r="I16" s="84"/>
      <c r="J16" s="57"/>
      <c r="K16" s="84"/>
      <c r="L16" s="26"/>
      <c r="M16" s="84"/>
      <c r="N16" s="27"/>
      <c r="O16" s="84"/>
      <c r="P16" s="73"/>
      <c r="Q16" s="27"/>
      <c r="R16" s="52"/>
      <c r="S16" s="73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62"/>
      <c r="B18" s="63"/>
      <c r="C18" s="64"/>
      <c r="D18" s="64"/>
      <c r="E18" s="64"/>
    </row>
    <row r="19" spans="1:16">
      <c r="A19" s="62"/>
      <c r="B19" s="63"/>
      <c r="C19" s="64"/>
      <c r="D19" s="64"/>
      <c r="E19" s="64"/>
    </row>
    <row r="20" spans="1:16">
      <c r="A20" s="62"/>
      <c r="B20" s="63"/>
      <c r="C20" s="64"/>
      <c r="D20" s="64"/>
      <c r="E20" s="64"/>
    </row>
    <row r="21" spans="1:16">
      <c r="A21" s="62"/>
      <c r="B21" s="63"/>
      <c r="C21" s="64"/>
      <c r="D21" s="64"/>
      <c r="E21" s="64"/>
    </row>
    <row r="22" spans="1:16">
      <c r="A22" s="62"/>
      <c r="B22" s="63"/>
      <c r="C22" s="64"/>
      <c r="D22" s="64"/>
      <c r="E22" s="64"/>
    </row>
    <row r="23" spans="1:16">
      <c r="A23" s="62"/>
      <c r="B23" s="63"/>
      <c r="C23" s="64"/>
      <c r="D23" s="64"/>
      <c r="E23" s="64"/>
    </row>
    <row r="24" spans="1:16">
      <c r="A24" s="58"/>
      <c r="B24" s="59"/>
      <c r="C24" s="60"/>
      <c r="D24" s="60"/>
      <c r="E24" s="61"/>
    </row>
    <row r="25" spans="1:16">
      <c r="A25" s="66"/>
      <c r="B25" s="67"/>
      <c r="C25" s="68"/>
      <c r="D25" s="68"/>
      <c r="E25" s="68"/>
    </row>
    <row r="26" spans="1:16">
      <c r="A26" s="66"/>
      <c r="B26" s="67"/>
      <c r="C26" s="68"/>
      <c r="D26" s="68"/>
      <c r="E26" s="68"/>
    </row>
    <row r="27" spans="1:16">
      <c r="A27" s="62"/>
      <c r="B27" s="63"/>
      <c r="C27" s="64"/>
      <c r="D27" s="64"/>
      <c r="E27" s="64"/>
    </row>
    <row r="28" spans="1:16">
      <c r="A28" s="62"/>
      <c r="B28" s="63"/>
      <c r="C28" s="64"/>
      <c r="D28" s="64"/>
      <c r="E28" s="64"/>
    </row>
    <row r="29" spans="1:16">
      <c r="A29" s="62"/>
      <c r="B29" s="63"/>
      <c r="C29" s="64"/>
      <c r="D29" s="64"/>
      <c r="E29" s="64"/>
    </row>
    <row r="30" spans="1:16">
      <c r="A30" s="62"/>
      <c r="B30" s="63"/>
      <c r="C30" s="64"/>
      <c r="D30" s="64"/>
      <c r="E30" s="64"/>
    </row>
    <row r="31" spans="1:16">
      <c r="A31" s="62"/>
      <c r="B31" s="63"/>
      <c r="C31" s="64"/>
      <c r="D31" s="64"/>
      <c r="E31" s="64"/>
    </row>
    <row r="32" spans="1:16">
      <c r="A32" s="58"/>
      <c r="B32" s="59"/>
      <c r="C32" s="60"/>
      <c r="D32" s="60"/>
      <c r="E32" s="60"/>
    </row>
    <row r="33" spans="1:5">
      <c r="A33" s="62"/>
      <c r="B33" s="63"/>
      <c r="C33" s="64"/>
      <c r="D33" s="64"/>
      <c r="E33" s="64"/>
    </row>
    <row r="34" spans="1:5">
      <c r="A34" s="62"/>
      <c r="B34" s="63"/>
      <c r="C34" s="64"/>
      <c r="D34" s="64"/>
      <c r="E34" s="64"/>
    </row>
    <row r="35" spans="1:5">
      <c r="A35" s="62"/>
      <c r="B35" s="63"/>
      <c r="C35" s="64"/>
      <c r="D35" s="64"/>
      <c r="E35" s="64"/>
    </row>
    <row r="36" spans="1:5">
      <c r="A36" s="62"/>
      <c r="B36" s="63"/>
      <c r="C36" s="64"/>
      <c r="D36" s="64"/>
      <c r="E36" s="64"/>
    </row>
    <row r="37" spans="1:5">
      <c r="A37" s="62"/>
      <c r="B37" s="63"/>
      <c r="C37" s="64"/>
      <c r="D37" s="64"/>
      <c r="E37" s="64"/>
    </row>
  </sheetData>
  <mergeCells count="13">
    <mergeCell ref="A17:P17"/>
    <mergeCell ref="A11:E11"/>
    <mergeCell ref="A12:E12"/>
    <mergeCell ref="A13:E13"/>
    <mergeCell ref="A14:E14"/>
    <mergeCell ref="A15:E15"/>
    <mergeCell ref="A16:E16"/>
    <mergeCell ref="A10:E10"/>
    <mergeCell ref="A5:E5"/>
    <mergeCell ref="A6:E6"/>
    <mergeCell ref="A7:E7"/>
    <mergeCell ref="A8:E8"/>
    <mergeCell ref="A9:E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sqref="A1:T50"/>
    </sheetView>
  </sheetViews>
  <sheetFormatPr baseColWidth="10" defaultColWidth="8.83203125" defaultRowHeight="14" x14ac:dyDescent="0"/>
  <cols>
    <col min="1" max="1" width="9.5" bestFit="1" customWidth="1"/>
    <col min="5" max="6" width="9.33203125" bestFit="1" customWidth="1"/>
    <col min="8" max="8" width="9.33203125" bestFit="1" customWidth="1"/>
    <col min="10" max="10" width="9.33203125" bestFit="1" customWidth="1"/>
    <col min="12" max="12" width="9.33203125" bestFit="1" customWidth="1"/>
    <col min="14" max="14" width="9.33203125" bestFit="1" customWidth="1"/>
    <col min="16" max="16" width="9.33203125" bestFit="1" customWidth="1"/>
  </cols>
  <sheetData>
    <row r="1" spans="1:19">
      <c r="A1" s="8"/>
    </row>
    <row r="2" spans="1:19">
      <c r="A2" s="8"/>
    </row>
    <row r="3" spans="1:19">
      <c r="A3" s="9"/>
    </row>
    <row r="4" spans="1:19">
      <c r="A4" s="10"/>
      <c r="B4" s="11"/>
    </row>
    <row r="5" spans="1:19" ht="15" thickBot="1">
      <c r="A5" s="132"/>
      <c r="B5" s="133"/>
      <c r="C5" s="133"/>
      <c r="D5" s="133"/>
      <c r="E5" s="134"/>
      <c r="F5" s="19"/>
      <c r="G5" s="20"/>
      <c r="H5" s="19"/>
      <c r="I5" s="20"/>
      <c r="J5" s="19"/>
      <c r="K5" s="20"/>
      <c r="L5" s="21"/>
      <c r="M5" s="20"/>
      <c r="N5" s="19"/>
      <c r="O5" s="20"/>
      <c r="P5" s="22"/>
      <c r="Q5" s="19"/>
      <c r="R5" s="20"/>
      <c r="S5" s="22"/>
    </row>
    <row r="6" spans="1:19" ht="15" thickBot="1">
      <c r="A6" s="129"/>
      <c r="B6" s="130"/>
      <c r="C6" s="130"/>
      <c r="D6" s="130"/>
      <c r="E6" s="131"/>
      <c r="F6" s="12"/>
      <c r="G6" s="13"/>
      <c r="H6" s="16"/>
      <c r="I6" s="13"/>
      <c r="J6" s="12"/>
      <c r="K6" s="13"/>
      <c r="L6" s="15"/>
      <c r="M6" s="13"/>
      <c r="N6" s="12"/>
      <c r="O6" s="13"/>
      <c r="P6" s="55"/>
      <c r="Q6" s="12"/>
      <c r="R6" s="13"/>
      <c r="S6" s="23"/>
    </row>
    <row r="7" spans="1:19" ht="15" thickBot="1">
      <c r="A7" s="129"/>
      <c r="B7" s="130"/>
      <c r="C7" s="130"/>
      <c r="D7" s="130"/>
      <c r="E7" s="131"/>
      <c r="F7" s="12"/>
      <c r="G7" s="13"/>
      <c r="H7" s="12"/>
      <c r="I7" s="13"/>
      <c r="J7" s="12"/>
      <c r="K7" s="13"/>
      <c r="L7" s="14"/>
      <c r="M7" s="13"/>
      <c r="N7" s="14"/>
      <c r="O7" s="13"/>
      <c r="P7" s="23"/>
      <c r="Q7" s="14"/>
      <c r="R7" s="13"/>
      <c r="S7" s="23"/>
    </row>
    <row r="8" spans="1:19" ht="15" thickBot="1">
      <c r="A8" s="129"/>
      <c r="B8" s="130"/>
      <c r="C8" s="130"/>
      <c r="D8" s="130"/>
      <c r="E8" s="131"/>
      <c r="F8" s="12"/>
      <c r="G8" s="13"/>
      <c r="H8" s="12"/>
      <c r="I8" s="13"/>
      <c r="J8" s="18"/>
      <c r="K8" s="13"/>
      <c r="L8" s="14"/>
      <c r="M8" s="13"/>
      <c r="N8" s="12"/>
      <c r="O8" s="13"/>
      <c r="P8" s="23"/>
      <c r="Q8" s="12"/>
      <c r="R8" s="13"/>
      <c r="S8" s="23"/>
    </row>
    <row r="9" spans="1:19" ht="15" thickBot="1">
      <c r="A9" s="129"/>
      <c r="B9" s="130"/>
      <c r="C9" s="130"/>
      <c r="D9" s="130"/>
      <c r="E9" s="131"/>
      <c r="F9" s="12"/>
      <c r="G9" s="13"/>
      <c r="H9" s="12"/>
      <c r="I9" s="13"/>
      <c r="J9" s="14"/>
      <c r="K9" s="13"/>
      <c r="L9" s="14"/>
      <c r="M9" s="13"/>
      <c r="N9" s="16"/>
      <c r="O9" s="13"/>
      <c r="P9" s="23"/>
      <c r="Q9" s="16"/>
      <c r="R9" s="13"/>
      <c r="S9" s="23"/>
    </row>
    <row r="10" spans="1:19" ht="15" thickBot="1">
      <c r="A10" s="129"/>
      <c r="B10" s="130"/>
      <c r="C10" s="130"/>
      <c r="D10" s="130"/>
      <c r="E10" s="131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23"/>
      <c r="Q10" s="17"/>
      <c r="R10" s="13"/>
      <c r="S10" s="23"/>
    </row>
    <row r="11" spans="1:19" ht="15" thickBot="1">
      <c r="A11" s="129"/>
      <c r="B11" s="130"/>
      <c r="C11" s="130"/>
      <c r="D11" s="130"/>
      <c r="E11" s="131"/>
      <c r="F11" s="12"/>
      <c r="G11" s="13"/>
      <c r="H11" s="12"/>
      <c r="I11" s="13"/>
      <c r="J11" s="14"/>
      <c r="K11" s="13"/>
      <c r="L11" s="14"/>
      <c r="M11" s="13"/>
      <c r="N11" s="18"/>
      <c r="O11" s="13"/>
      <c r="P11" s="24"/>
      <c r="Q11" s="15"/>
      <c r="R11" s="13"/>
      <c r="S11" s="24"/>
    </row>
    <row r="12" spans="1:19" ht="15" thickBot="1">
      <c r="A12" s="129"/>
      <c r="B12" s="130"/>
      <c r="C12" s="130"/>
      <c r="D12" s="130"/>
      <c r="E12" s="131"/>
      <c r="F12" s="14"/>
      <c r="G12" s="13"/>
      <c r="H12" s="16"/>
      <c r="I12" s="13"/>
      <c r="J12" s="14"/>
      <c r="K12" s="13"/>
      <c r="L12" s="15"/>
      <c r="M12" s="13"/>
      <c r="N12" s="15"/>
      <c r="O12" s="13"/>
      <c r="P12" s="24"/>
      <c r="Q12" s="15"/>
      <c r="R12" s="13"/>
      <c r="S12" s="24"/>
    </row>
    <row r="13" spans="1:19" ht="15" thickBot="1">
      <c r="A13" s="129"/>
      <c r="B13" s="130"/>
      <c r="C13" s="130"/>
      <c r="D13" s="130"/>
      <c r="E13" s="131"/>
      <c r="F13" s="12"/>
      <c r="G13" s="13"/>
      <c r="H13" s="16"/>
      <c r="I13" s="13"/>
      <c r="J13" s="18"/>
      <c r="K13" s="13"/>
      <c r="L13" s="15"/>
      <c r="M13" s="13"/>
      <c r="N13" s="12"/>
      <c r="O13" s="13"/>
      <c r="P13" s="56"/>
      <c r="Q13" s="28"/>
      <c r="R13" s="13"/>
      <c r="S13" s="56"/>
    </row>
    <row r="14" spans="1:19" ht="15" thickBot="1">
      <c r="A14" s="129"/>
      <c r="B14" s="130"/>
      <c r="C14" s="130"/>
      <c r="D14" s="130"/>
      <c r="E14" s="131"/>
      <c r="F14" s="12"/>
      <c r="G14" s="13"/>
      <c r="H14" s="12"/>
      <c r="I14" s="13"/>
      <c r="J14" s="18"/>
      <c r="K14" s="13"/>
      <c r="L14" s="14"/>
      <c r="M14" s="13"/>
      <c r="N14" s="12"/>
      <c r="O14" s="13"/>
      <c r="P14" s="24"/>
      <c r="Q14" s="12"/>
      <c r="R14" s="13"/>
      <c r="S14" s="24"/>
    </row>
    <row r="15" spans="1:19" ht="15" thickBot="1">
      <c r="A15" s="129"/>
      <c r="B15" s="130"/>
      <c r="C15" s="130"/>
      <c r="D15" s="130"/>
      <c r="E15" s="131"/>
      <c r="F15" s="12"/>
      <c r="G15" s="13"/>
      <c r="H15" s="12"/>
      <c r="I15" s="13"/>
      <c r="J15" s="12"/>
      <c r="K15" s="13"/>
      <c r="L15" s="14"/>
      <c r="M15" s="13"/>
      <c r="N15" s="12"/>
      <c r="O15" s="13"/>
      <c r="P15" s="24"/>
      <c r="Q15" s="12"/>
      <c r="R15" s="13"/>
      <c r="S15" s="24"/>
    </row>
    <row r="16" spans="1:19" ht="15" thickBot="1">
      <c r="A16" s="129"/>
      <c r="B16" s="130"/>
      <c r="C16" s="130"/>
      <c r="D16" s="130"/>
      <c r="E16" s="131"/>
      <c r="F16" s="25"/>
      <c r="G16" s="84"/>
      <c r="H16" s="57"/>
      <c r="I16" s="84"/>
      <c r="J16" s="57"/>
      <c r="K16" s="84"/>
      <c r="L16" s="26"/>
      <c r="M16" s="84"/>
      <c r="N16" s="27"/>
      <c r="O16" s="84"/>
      <c r="P16" s="73"/>
      <c r="Q16" s="27"/>
      <c r="R16" s="52"/>
      <c r="S16" s="29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62"/>
      <c r="B18" s="63"/>
      <c r="C18" s="64"/>
      <c r="D18" s="64"/>
      <c r="E18" s="64"/>
    </row>
    <row r="19" spans="1:16">
      <c r="A19" s="66"/>
      <c r="B19" s="67"/>
      <c r="C19" s="68"/>
      <c r="D19" s="68"/>
      <c r="E19" s="68"/>
    </row>
    <row r="20" spans="1:16">
      <c r="A20" s="62"/>
      <c r="B20" s="63"/>
      <c r="C20" s="64"/>
      <c r="D20" s="64"/>
      <c r="E20" s="64"/>
    </row>
    <row r="21" spans="1:16">
      <c r="A21" s="62"/>
      <c r="B21" s="63"/>
      <c r="C21" s="64"/>
      <c r="D21" s="64"/>
      <c r="E21" s="64"/>
    </row>
    <row r="22" spans="1:16">
      <c r="A22" s="62"/>
      <c r="B22" s="63"/>
      <c r="C22" s="64"/>
      <c r="D22" s="64"/>
      <c r="E22" s="64"/>
    </row>
    <row r="23" spans="1:16">
      <c r="A23" s="62"/>
      <c r="B23" s="63"/>
      <c r="C23" s="64"/>
      <c r="D23" s="64"/>
      <c r="E23" s="69"/>
    </row>
    <row r="24" spans="1:16">
      <c r="A24" s="62"/>
      <c r="B24" s="63"/>
      <c r="C24" s="64"/>
      <c r="D24" s="64"/>
      <c r="E24" s="64"/>
    </row>
    <row r="25" spans="1:16">
      <c r="A25" s="58"/>
      <c r="B25" s="59"/>
      <c r="C25" s="60"/>
      <c r="D25" s="60"/>
      <c r="E25" s="60"/>
    </row>
    <row r="26" spans="1:16">
      <c r="A26" s="66"/>
      <c r="B26" s="67"/>
      <c r="C26" s="68"/>
      <c r="D26" s="68"/>
      <c r="E26" s="68"/>
    </row>
    <row r="27" spans="1:16">
      <c r="A27" s="62"/>
      <c r="B27" s="63"/>
      <c r="C27" s="64"/>
      <c r="D27" s="64"/>
      <c r="E27" s="64"/>
    </row>
    <row r="28" spans="1:16">
      <c r="A28" s="62"/>
      <c r="B28" s="63"/>
      <c r="C28" s="64"/>
      <c r="D28" s="64"/>
      <c r="E28" s="64"/>
    </row>
    <row r="29" spans="1:16">
      <c r="A29" s="62"/>
      <c r="B29" s="63"/>
      <c r="C29" s="64"/>
      <c r="D29" s="64"/>
      <c r="E29" s="64"/>
    </row>
    <row r="30" spans="1:16">
      <c r="A30" s="62"/>
      <c r="B30" s="63"/>
      <c r="C30" s="64"/>
      <c r="D30" s="64"/>
      <c r="E30" s="64"/>
    </row>
    <row r="31" spans="1:16">
      <c r="A31" s="66"/>
      <c r="B31" s="67"/>
      <c r="C31" s="68"/>
      <c r="D31" s="68"/>
      <c r="E31" s="68"/>
    </row>
    <row r="32" spans="1:16">
      <c r="A32" s="62"/>
      <c r="B32" s="63"/>
      <c r="C32" s="64"/>
      <c r="D32" s="64"/>
      <c r="E32" s="69"/>
    </row>
    <row r="33" spans="1:5">
      <c r="A33" s="62"/>
      <c r="B33" s="63"/>
      <c r="C33" s="64"/>
      <c r="D33" s="64"/>
      <c r="E33" s="64"/>
    </row>
    <row r="34" spans="1:5">
      <c r="A34" s="58"/>
      <c r="B34" s="59"/>
      <c r="C34" s="60"/>
      <c r="D34" s="60"/>
      <c r="E34" s="60"/>
    </row>
    <row r="35" spans="1:5">
      <c r="A35" s="62"/>
      <c r="B35" s="63"/>
      <c r="C35" s="64"/>
      <c r="D35" s="64"/>
      <c r="E35" s="64"/>
    </row>
    <row r="36" spans="1:5">
      <c r="A36" s="62"/>
      <c r="B36" s="63"/>
      <c r="C36" s="64"/>
      <c r="D36" s="64"/>
      <c r="E36" s="64"/>
    </row>
    <row r="37" spans="1:5">
      <c r="A37" s="62"/>
      <c r="B37" s="63"/>
      <c r="C37" s="64"/>
      <c r="D37" s="64"/>
      <c r="E37" s="64"/>
    </row>
  </sheetData>
  <mergeCells count="13">
    <mergeCell ref="A17:P17"/>
    <mergeCell ref="A11:E11"/>
    <mergeCell ref="A12:E12"/>
    <mergeCell ref="A13:E13"/>
    <mergeCell ref="A14:E14"/>
    <mergeCell ref="A15:E15"/>
    <mergeCell ref="A16:E16"/>
    <mergeCell ref="A10:E10"/>
    <mergeCell ref="A5:E5"/>
    <mergeCell ref="A6:E6"/>
    <mergeCell ref="A7:E7"/>
    <mergeCell ref="A8:E8"/>
    <mergeCell ref="A9:E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sqref="A1:T48"/>
    </sheetView>
  </sheetViews>
  <sheetFormatPr baseColWidth="10" defaultColWidth="8.83203125" defaultRowHeight="14" x14ac:dyDescent="0"/>
  <sheetData>
    <row r="1" spans="1:19">
      <c r="A1" s="8"/>
    </row>
    <row r="2" spans="1:19">
      <c r="A2" s="8"/>
    </row>
    <row r="3" spans="1:19">
      <c r="A3" s="9"/>
    </row>
    <row r="4" spans="1:19">
      <c r="A4" s="10"/>
      <c r="B4" s="11"/>
    </row>
    <row r="5" spans="1:19" ht="15" thickBot="1">
      <c r="A5" s="132"/>
      <c r="B5" s="133"/>
      <c r="C5" s="133"/>
      <c r="D5" s="133"/>
      <c r="E5" s="134"/>
      <c r="F5" s="19"/>
      <c r="G5" s="20"/>
      <c r="H5" s="81"/>
      <c r="I5" s="20"/>
      <c r="J5" s="19"/>
      <c r="K5" s="20"/>
      <c r="L5" s="21"/>
      <c r="M5" s="20"/>
      <c r="N5" s="19"/>
      <c r="O5" s="20"/>
      <c r="P5" s="22"/>
      <c r="Q5" s="19"/>
      <c r="R5" s="20"/>
      <c r="S5" s="22"/>
    </row>
    <row r="6" spans="1:19" ht="15" thickBot="1">
      <c r="A6" s="129"/>
      <c r="B6" s="130"/>
      <c r="C6" s="130"/>
      <c r="D6" s="130"/>
      <c r="E6" s="131"/>
      <c r="F6" s="12"/>
      <c r="G6" s="13"/>
      <c r="H6" s="16"/>
      <c r="I6" s="13"/>
      <c r="J6" s="12"/>
      <c r="K6" s="13"/>
      <c r="L6" s="14"/>
      <c r="M6" s="13"/>
      <c r="N6" s="12"/>
      <c r="O6" s="13"/>
      <c r="P6" s="55"/>
      <c r="Q6" s="12"/>
      <c r="R6" s="13"/>
      <c r="S6" s="23"/>
    </row>
    <row r="7" spans="1:19" ht="15" thickBot="1">
      <c r="A7" s="129"/>
      <c r="B7" s="130"/>
      <c r="C7" s="130"/>
      <c r="D7" s="130"/>
      <c r="E7" s="131"/>
      <c r="F7" s="12"/>
      <c r="G7" s="13"/>
      <c r="H7" s="28"/>
      <c r="I7" s="13"/>
      <c r="J7" s="12"/>
      <c r="K7" s="13"/>
      <c r="L7" s="14"/>
      <c r="M7" s="13"/>
      <c r="N7" s="14"/>
      <c r="O7" s="13"/>
      <c r="P7" s="23"/>
      <c r="Q7" s="14"/>
      <c r="R7" s="13"/>
      <c r="S7" s="23"/>
    </row>
    <row r="8" spans="1:19" ht="15" thickBot="1">
      <c r="A8" s="129"/>
      <c r="B8" s="130"/>
      <c r="C8" s="130"/>
      <c r="D8" s="130"/>
      <c r="E8" s="131"/>
      <c r="F8" s="12"/>
      <c r="G8" s="13"/>
      <c r="H8" s="12"/>
      <c r="I8" s="13"/>
      <c r="J8" s="18"/>
      <c r="K8" s="13"/>
      <c r="L8" s="14"/>
      <c r="M8" s="13"/>
      <c r="N8" s="12"/>
      <c r="O8" s="13"/>
      <c r="P8" s="23"/>
      <c r="Q8" s="12"/>
      <c r="R8" s="13"/>
      <c r="S8" s="23"/>
    </row>
    <row r="9" spans="1:19" ht="15" thickBot="1">
      <c r="A9" s="129"/>
      <c r="B9" s="130"/>
      <c r="C9" s="130"/>
      <c r="D9" s="130"/>
      <c r="E9" s="131"/>
      <c r="F9" s="12"/>
      <c r="G9" s="13"/>
      <c r="H9" s="12"/>
      <c r="I9" s="13"/>
      <c r="J9" s="14"/>
      <c r="K9" s="13"/>
      <c r="L9" s="14"/>
      <c r="M9" s="13"/>
      <c r="N9" s="16"/>
      <c r="O9" s="13"/>
      <c r="P9" s="23"/>
      <c r="Q9" s="28"/>
      <c r="R9" s="13"/>
      <c r="S9" s="23"/>
    </row>
    <row r="10" spans="1:19" ht="15" thickBot="1">
      <c r="A10" s="129"/>
      <c r="B10" s="130"/>
      <c r="C10" s="130"/>
      <c r="D10" s="130"/>
      <c r="E10" s="131"/>
      <c r="F10" s="12"/>
      <c r="G10" s="13"/>
      <c r="H10" s="12"/>
      <c r="I10" s="13"/>
      <c r="J10" s="15"/>
      <c r="K10" s="13"/>
      <c r="L10" s="14"/>
      <c r="M10" s="13"/>
      <c r="N10" s="17"/>
      <c r="O10" s="13"/>
      <c r="P10" s="23"/>
      <c r="Q10" s="17"/>
      <c r="R10" s="13"/>
      <c r="S10" s="23"/>
    </row>
    <row r="11" spans="1:19" ht="15" thickBot="1">
      <c r="A11" s="129"/>
      <c r="B11" s="130"/>
      <c r="C11" s="130"/>
      <c r="D11" s="130"/>
      <c r="E11" s="131"/>
      <c r="F11" s="12"/>
      <c r="G11" s="13"/>
      <c r="H11" s="16"/>
      <c r="I11" s="13"/>
      <c r="J11" s="18"/>
      <c r="K11" s="13"/>
      <c r="L11" s="14"/>
      <c r="M11" s="13"/>
      <c r="N11" s="18"/>
      <c r="O11" s="13"/>
      <c r="P11" s="24"/>
      <c r="Q11" s="15"/>
      <c r="R11" s="13"/>
      <c r="S11" s="24"/>
    </row>
    <row r="12" spans="1:19" ht="15" thickBot="1">
      <c r="A12" s="129"/>
      <c r="B12" s="130"/>
      <c r="C12" s="130"/>
      <c r="D12" s="130"/>
      <c r="E12" s="131"/>
      <c r="F12" s="12"/>
      <c r="G12" s="13"/>
      <c r="H12" s="12"/>
      <c r="I12" s="13"/>
      <c r="J12" s="14"/>
      <c r="K12" s="13"/>
      <c r="L12" s="14"/>
      <c r="M12" s="13"/>
      <c r="N12" s="15"/>
      <c r="O12" s="13"/>
      <c r="P12" s="24"/>
      <c r="Q12" s="15"/>
      <c r="R12" s="13"/>
      <c r="S12" s="24"/>
    </row>
    <row r="13" spans="1:19" ht="15" thickBot="1">
      <c r="A13" s="129"/>
      <c r="B13" s="130"/>
      <c r="C13" s="130"/>
      <c r="D13" s="130"/>
      <c r="E13" s="131"/>
      <c r="F13" s="12"/>
      <c r="G13" s="13"/>
      <c r="H13" s="12"/>
      <c r="I13" s="13"/>
      <c r="J13" s="15"/>
      <c r="K13" s="13"/>
      <c r="L13" s="14"/>
      <c r="M13" s="13"/>
      <c r="N13" s="12"/>
      <c r="O13" s="13"/>
      <c r="P13" s="56"/>
      <c r="Q13" s="28"/>
      <c r="R13" s="13"/>
      <c r="S13" s="56"/>
    </row>
    <row r="14" spans="1:19" ht="15" thickBot="1">
      <c r="A14" s="129"/>
      <c r="B14" s="130"/>
      <c r="C14" s="130"/>
      <c r="D14" s="130"/>
      <c r="E14" s="131"/>
      <c r="F14" s="12"/>
      <c r="G14" s="13"/>
      <c r="H14" s="12"/>
      <c r="I14" s="13"/>
      <c r="J14" s="15"/>
      <c r="K14" s="13"/>
      <c r="L14" s="14"/>
      <c r="M14" s="13"/>
      <c r="N14" s="12"/>
      <c r="O14" s="13"/>
      <c r="P14" s="24"/>
      <c r="Q14" s="12"/>
      <c r="R14" s="13"/>
      <c r="S14" s="24"/>
    </row>
    <row r="15" spans="1:19" ht="15" thickBot="1">
      <c r="A15" s="129"/>
      <c r="B15" s="130"/>
      <c r="C15" s="130"/>
      <c r="D15" s="130"/>
      <c r="E15" s="131"/>
      <c r="F15" s="12"/>
      <c r="G15" s="13"/>
      <c r="H15" s="12"/>
      <c r="I15" s="13"/>
      <c r="J15" s="12"/>
      <c r="K15" s="13"/>
      <c r="L15" s="14"/>
      <c r="M15" s="13"/>
      <c r="N15" s="12"/>
      <c r="O15" s="13"/>
      <c r="P15" s="24"/>
      <c r="Q15" s="12"/>
      <c r="R15" s="13"/>
      <c r="S15" s="24"/>
    </row>
    <row r="16" spans="1:19" ht="15" thickBot="1">
      <c r="A16" s="129"/>
      <c r="B16" s="130"/>
      <c r="C16" s="130"/>
      <c r="D16" s="130"/>
      <c r="E16" s="131"/>
      <c r="F16" s="70"/>
      <c r="G16" s="84"/>
      <c r="H16" s="57"/>
      <c r="I16" s="84"/>
      <c r="J16" s="26"/>
      <c r="K16" s="84"/>
      <c r="L16" s="26"/>
      <c r="M16" s="84"/>
      <c r="N16" s="27"/>
      <c r="O16" s="84"/>
      <c r="P16" s="73"/>
      <c r="Q16" s="27"/>
      <c r="R16" s="52"/>
      <c r="S16" s="29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62"/>
      <c r="B18" s="63"/>
      <c r="C18" s="64"/>
      <c r="D18" s="64"/>
      <c r="E18" s="64"/>
    </row>
    <row r="19" spans="1:16">
      <c r="A19" s="62"/>
      <c r="B19" s="63"/>
      <c r="C19" s="64"/>
      <c r="D19" s="64"/>
      <c r="E19" s="69"/>
    </row>
    <row r="20" spans="1:16">
      <c r="A20" s="62"/>
      <c r="B20" s="63"/>
      <c r="C20" s="64"/>
      <c r="D20" s="64"/>
      <c r="E20" s="64"/>
    </row>
    <row r="21" spans="1:16">
      <c r="A21" s="62"/>
      <c r="B21" s="63"/>
      <c r="C21" s="64"/>
      <c r="D21" s="64"/>
      <c r="E21" s="64"/>
    </row>
    <row r="22" spans="1:16">
      <c r="A22" s="66"/>
      <c r="B22" s="67"/>
      <c r="C22" s="68"/>
      <c r="D22" s="68"/>
      <c r="E22" s="68"/>
    </row>
    <row r="23" spans="1:16">
      <c r="A23" s="62"/>
      <c r="B23" s="63"/>
      <c r="C23" s="64"/>
      <c r="D23" s="64"/>
      <c r="E23" s="64"/>
    </row>
    <row r="24" spans="1:16">
      <c r="A24" s="62"/>
      <c r="B24" s="63"/>
      <c r="C24" s="64"/>
      <c r="D24" s="64"/>
      <c r="E24" s="64"/>
    </row>
    <row r="25" spans="1:16">
      <c r="A25" s="62"/>
      <c r="B25" s="63"/>
      <c r="C25" s="64"/>
      <c r="D25" s="64"/>
      <c r="E25" s="64"/>
    </row>
    <row r="26" spans="1:16">
      <c r="A26" s="62"/>
      <c r="B26" s="63"/>
      <c r="C26" s="64"/>
      <c r="D26" s="64"/>
      <c r="E26" s="64"/>
    </row>
    <row r="27" spans="1:16">
      <c r="A27" s="62"/>
      <c r="B27" s="63"/>
      <c r="C27" s="64"/>
      <c r="D27" s="64"/>
      <c r="E27" s="64"/>
    </row>
    <row r="28" spans="1:16">
      <c r="A28" s="66"/>
      <c r="B28" s="67"/>
      <c r="C28" s="68"/>
      <c r="D28" s="68"/>
      <c r="E28" s="68"/>
    </row>
    <row r="29" spans="1:16">
      <c r="A29" s="62"/>
      <c r="B29" s="63"/>
      <c r="C29" s="64"/>
      <c r="D29" s="64"/>
      <c r="E29" s="69"/>
    </row>
    <row r="30" spans="1:16">
      <c r="A30" s="62"/>
      <c r="B30" s="63"/>
      <c r="C30" s="64"/>
      <c r="D30" s="64"/>
      <c r="E30" s="64"/>
    </row>
    <row r="31" spans="1:16">
      <c r="A31" s="62"/>
      <c r="B31" s="63"/>
      <c r="C31" s="64"/>
      <c r="D31" s="64"/>
      <c r="E31" s="64"/>
    </row>
    <row r="32" spans="1:16">
      <c r="A32" s="62"/>
      <c r="B32" s="63"/>
      <c r="C32" s="64"/>
      <c r="D32" s="64"/>
      <c r="E32" s="64"/>
    </row>
    <row r="33" spans="1:5">
      <c r="A33" s="62"/>
      <c r="B33" s="63"/>
      <c r="C33" s="64"/>
      <c r="D33" s="64"/>
      <c r="E33" s="64"/>
    </row>
    <row r="34" spans="1:5">
      <c r="A34" s="62"/>
      <c r="B34" s="63"/>
      <c r="C34" s="64"/>
      <c r="D34" s="64"/>
      <c r="E34" s="64"/>
    </row>
    <row r="35" spans="1:5">
      <c r="A35" s="62"/>
      <c r="B35" s="63"/>
      <c r="C35" s="64"/>
      <c r="D35" s="64"/>
      <c r="E35" s="64"/>
    </row>
    <row r="36" spans="1:5">
      <c r="A36" s="58"/>
      <c r="B36" s="59"/>
      <c r="C36" s="60"/>
      <c r="D36" s="60"/>
      <c r="E36" s="61"/>
    </row>
    <row r="37" spans="1:5">
      <c r="A37" s="62"/>
      <c r="B37" s="63"/>
      <c r="C37" s="64"/>
      <c r="D37" s="64"/>
      <c r="E37" s="64"/>
    </row>
  </sheetData>
  <mergeCells count="13">
    <mergeCell ref="A5:E5"/>
    <mergeCell ref="A6:E6"/>
    <mergeCell ref="A7:E7"/>
    <mergeCell ref="A8:E8"/>
    <mergeCell ref="A17:P17"/>
    <mergeCell ref="A11:E11"/>
    <mergeCell ref="A12:E12"/>
    <mergeCell ref="A13:E13"/>
    <mergeCell ref="A14:E14"/>
    <mergeCell ref="A15:E15"/>
    <mergeCell ref="A16:E16"/>
    <mergeCell ref="A9:E9"/>
    <mergeCell ref="A10:E10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sqref="A1:S43"/>
    </sheetView>
  </sheetViews>
  <sheetFormatPr baseColWidth="10" defaultColWidth="8.83203125" defaultRowHeight="14" x14ac:dyDescent="0"/>
  <cols>
    <col min="1" max="1" width="9.6640625" bestFit="1" customWidth="1"/>
    <col min="5" max="6" width="9.33203125" bestFit="1" customWidth="1"/>
    <col min="8" max="8" width="9.33203125" bestFit="1" customWidth="1"/>
    <col min="10" max="10" width="9.33203125" bestFit="1" customWidth="1"/>
    <col min="12" max="12" width="9.33203125" bestFit="1" customWidth="1"/>
    <col min="14" max="14" width="11.33203125" bestFit="1" customWidth="1"/>
    <col min="16" max="16" width="9.33203125" bestFit="1" customWidth="1"/>
  </cols>
  <sheetData>
    <row r="1" spans="1:19">
      <c r="A1" s="8"/>
    </row>
    <row r="2" spans="1:19">
      <c r="A2" s="8"/>
    </row>
    <row r="3" spans="1:19">
      <c r="A3" s="9"/>
    </row>
    <row r="4" spans="1:19">
      <c r="A4" s="10"/>
      <c r="B4" s="11"/>
    </row>
    <row r="5" spans="1:19" ht="15" thickBot="1">
      <c r="A5" s="132"/>
      <c r="B5" s="133"/>
      <c r="C5" s="133"/>
      <c r="D5" s="133"/>
      <c r="E5" s="134"/>
      <c r="F5" s="94"/>
      <c r="G5" s="20"/>
      <c r="H5" s="92"/>
      <c r="I5" s="20"/>
      <c r="J5" s="19"/>
      <c r="K5" s="20"/>
      <c r="L5" s="21"/>
      <c r="M5" s="20"/>
      <c r="N5" s="19"/>
      <c r="O5" s="20"/>
      <c r="P5" s="22"/>
      <c r="Q5" s="19"/>
      <c r="R5" s="20"/>
      <c r="S5" s="22"/>
    </row>
    <row r="6" spans="1:19" ht="15" thickBot="1">
      <c r="A6" s="129"/>
      <c r="B6" s="130"/>
      <c r="C6" s="130"/>
      <c r="D6" s="130"/>
      <c r="E6" s="131"/>
      <c r="F6" s="12"/>
      <c r="G6" s="13"/>
      <c r="H6" s="16"/>
      <c r="I6" s="13"/>
      <c r="J6" s="12"/>
      <c r="K6" s="13"/>
      <c r="L6" s="14"/>
      <c r="M6" s="13"/>
      <c r="N6" s="12"/>
      <c r="O6" s="13"/>
      <c r="P6" s="23"/>
      <c r="Q6" s="12"/>
      <c r="R6" s="13"/>
      <c r="S6" s="23"/>
    </row>
    <row r="7" spans="1:19" ht="15" thickBot="1">
      <c r="A7" s="129"/>
      <c r="B7" s="130"/>
      <c r="C7" s="130"/>
      <c r="D7" s="130"/>
      <c r="E7" s="131"/>
      <c r="F7" s="12"/>
      <c r="G7" s="13"/>
      <c r="H7" s="12"/>
      <c r="I7" s="13"/>
      <c r="J7" s="12"/>
      <c r="K7" s="13"/>
      <c r="L7" s="14"/>
      <c r="M7" s="13"/>
      <c r="N7" s="14"/>
      <c r="O7" s="13"/>
      <c r="P7" s="55"/>
      <c r="Q7" s="14"/>
      <c r="R7" s="13"/>
      <c r="S7" s="23"/>
    </row>
    <row r="8" spans="1:19" ht="15" thickBot="1">
      <c r="A8" s="129"/>
      <c r="B8" s="130"/>
      <c r="C8" s="130"/>
      <c r="D8" s="130"/>
      <c r="E8" s="131"/>
      <c r="F8" s="12"/>
      <c r="G8" s="13"/>
      <c r="H8" s="12"/>
      <c r="I8" s="13"/>
      <c r="J8" s="15"/>
      <c r="K8" s="13"/>
      <c r="L8" s="14"/>
      <c r="M8" s="13"/>
      <c r="N8" s="12"/>
      <c r="O8" s="13"/>
      <c r="P8" s="23"/>
      <c r="Q8" s="12"/>
      <c r="R8" s="13"/>
      <c r="S8" s="23"/>
    </row>
    <row r="9" spans="1:19" ht="15" thickBot="1">
      <c r="A9" s="129"/>
      <c r="B9" s="130"/>
      <c r="C9" s="130"/>
      <c r="D9" s="130"/>
      <c r="E9" s="131"/>
      <c r="F9" s="12"/>
      <c r="G9" s="13"/>
      <c r="H9" s="12"/>
      <c r="I9" s="13"/>
      <c r="J9" s="14"/>
      <c r="K9" s="13"/>
      <c r="L9" s="15"/>
      <c r="M9" s="13"/>
      <c r="N9" s="16"/>
      <c r="O9" s="13"/>
      <c r="P9" s="23"/>
      <c r="Q9" s="16"/>
      <c r="R9" s="13"/>
      <c r="S9" s="23"/>
    </row>
    <row r="10" spans="1:19" ht="15" thickBot="1">
      <c r="A10" s="129"/>
      <c r="B10" s="130"/>
      <c r="C10" s="130"/>
      <c r="D10" s="130"/>
      <c r="E10" s="131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23"/>
      <c r="Q10" s="17"/>
      <c r="R10" s="13"/>
      <c r="S10" s="23"/>
    </row>
    <row r="11" spans="1:19" ht="15" thickBot="1">
      <c r="A11" s="129"/>
      <c r="B11" s="130"/>
      <c r="C11" s="130"/>
      <c r="D11" s="130"/>
      <c r="E11" s="131"/>
      <c r="F11" s="12"/>
      <c r="G11" s="13"/>
      <c r="H11" s="12"/>
      <c r="I11" s="13"/>
      <c r="J11" s="14"/>
      <c r="K11" s="13"/>
      <c r="L11" s="14"/>
      <c r="M11" s="13"/>
      <c r="N11" s="18"/>
      <c r="O11" s="13"/>
      <c r="P11" s="24"/>
      <c r="Q11" s="18"/>
      <c r="R11" s="13"/>
      <c r="S11" s="24"/>
    </row>
    <row r="12" spans="1:19" ht="15" thickBot="1">
      <c r="A12" s="129"/>
      <c r="B12" s="130"/>
      <c r="C12" s="130"/>
      <c r="D12" s="130"/>
      <c r="E12" s="131"/>
      <c r="F12" s="14"/>
      <c r="G12" s="13"/>
      <c r="H12" s="12"/>
      <c r="I12" s="13"/>
      <c r="J12" s="14"/>
      <c r="K12" s="13"/>
      <c r="L12" s="15"/>
      <c r="M12" s="13"/>
      <c r="N12" s="15"/>
      <c r="O12" s="13"/>
      <c r="P12" s="24"/>
      <c r="Q12" s="15"/>
      <c r="R12" s="13"/>
      <c r="S12" s="24"/>
    </row>
    <row r="13" spans="1:19" ht="15" thickBot="1">
      <c r="A13" s="129"/>
      <c r="B13" s="130"/>
      <c r="C13" s="130"/>
      <c r="D13" s="130"/>
      <c r="E13" s="131"/>
      <c r="F13" s="12"/>
      <c r="G13" s="13"/>
      <c r="H13" s="12"/>
      <c r="I13" s="13"/>
      <c r="J13" s="14"/>
      <c r="K13" s="13"/>
      <c r="L13" s="15"/>
      <c r="M13" s="13"/>
      <c r="N13" s="12"/>
      <c r="O13" s="13"/>
      <c r="P13" s="56"/>
      <c r="Q13" s="12"/>
      <c r="R13" s="13"/>
      <c r="S13" s="56"/>
    </row>
    <row r="14" spans="1:19" ht="15" thickBot="1">
      <c r="A14" s="129"/>
      <c r="B14" s="130"/>
      <c r="C14" s="130"/>
      <c r="D14" s="130"/>
      <c r="E14" s="131"/>
      <c r="F14" s="12"/>
      <c r="G14" s="13"/>
      <c r="H14" s="12"/>
      <c r="I14" s="13"/>
      <c r="J14" s="12"/>
      <c r="K14" s="13"/>
      <c r="L14" s="15"/>
      <c r="M14" s="13"/>
      <c r="N14" s="12"/>
      <c r="O14" s="13"/>
      <c r="P14" s="24"/>
      <c r="Q14" s="12"/>
      <c r="R14" s="13"/>
      <c r="S14" s="24"/>
    </row>
    <row r="15" spans="1:19" ht="15" thickBot="1">
      <c r="A15" s="129"/>
      <c r="B15" s="130"/>
      <c r="C15" s="130"/>
      <c r="D15" s="130"/>
      <c r="E15" s="131"/>
      <c r="F15" s="12"/>
      <c r="G15" s="13"/>
      <c r="H15" s="12"/>
      <c r="I15" s="13"/>
      <c r="J15" s="12"/>
      <c r="K15" s="13"/>
      <c r="L15" s="14"/>
      <c r="M15" s="13"/>
      <c r="N15" s="12"/>
      <c r="O15" s="13"/>
      <c r="P15" s="24"/>
      <c r="Q15" s="12"/>
      <c r="R15" s="13"/>
      <c r="S15" s="24"/>
    </row>
    <row r="16" spans="1:19" ht="15" thickBot="1">
      <c r="A16" s="129"/>
      <c r="B16" s="130"/>
      <c r="C16" s="130"/>
      <c r="D16" s="130"/>
      <c r="E16" s="131"/>
      <c r="F16" s="25"/>
      <c r="G16" s="84"/>
      <c r="H16" s="26"/>
      <c r="I16" s="84"/>
      <c r="J16" s="26"/>
      <c r="K16" s="84"/>
      <c r="L16" s="26"/>
      <c r="M16" s="84"/>
      <c r="N16" s="27"/>
      <c r="O16" s="84"/>
      <c r="P16" s="73"/>
      <c r="Q16" s="27"/>
      <c r="R16" s="52"/>
      <c r="S16" s="29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62"/>
      <c r="B18" s="63"/>
      <c r="C18" s="64"/>
      <c r="D18" s="64"/>
      <c r="E18" s="64"/>
    </row>
    <row r="19" spans="1:16">
      <c r="A19" s="66"/>
      <c r="B19" s="67"/>
      <c r="C19" s="68"/>
      <c r="D19" s="68"/>
      <c r="E19" s="68"/>
    </row>
    <row r="20" spans="1:16">
      <c r="A20" s="62"/>
      <c r="B20" s="63"/>
      <c r="C20" s="64"/>
      <c r="D20" s="64"/>
      <c r="E20" s="64"/>
    </row>
    <row r="21" spans="1:16">
      <c r="A21" s="62"/>
      <c r="B21" s="63"/>
      <c r="C21" s="64"/>
      <c r="D21" s="64"/>
      <c r="E21" s="64"/>
    </row>
    <row r="22" spans="1:16">
      <c r="A22" s="62"/>
      <c r="B22" s="63"/>
      <c r="C22" s="64"/>
      <c r="D22" s="64"/>
      <c r="E22" s="64"/>
    </row>
    <row r="23" spans="1:16">
      <c r="A23" s="62"/>
      <c r="B23" s="63"/>
      <c r="C23" s="64"/>
      <c r="D23" s="64"/>
      <c r="E23" s="64"/>
    </row>
    <row r="24" spans="1:16">
      <c r="A24" s="62"/>
      <c r="B24" s="63"/>
      <c r="C24" s="64"/>
      <c r="D24" s="64"/>
      <c r="E24" s="64"/>
    </row>
    <row r="25" spans="1:16">
      <c r="A25" s="62"/>
      <c r="B25" s="63"/>
      <c r="C25" s="64"/>
      <c r="D25" s="64"/>
      <c r="E25" s="64"/>
    </row>
    <row r="26" spans="1:16">
      <c r="A26" s="66"/>
      <c r="B26" s="67"/>
      <c r="C26" s="68"/>
      <c r="D26" s="68"/>
      <c r="E26" s="68"/>
    </row>
    <row r="27" spans="1:16">
      <c r="A27" s="62"/>
      <c r="B27" s="63"/>
      <c r="C27" s="64"/>
      <c r="D27" s="64"/>
      <c r="E27" s="64"/>
    </row>
    <row r="28" spans="1:16">
      <c r="A28" s="62"/>
      <c r="B28" s="63"/>
      <c r="C28" s="64"/>
      <c r="D28" s="64"/>
      <c r="E28" s="64"/>
    </row>
    <row r="29" spans="1:16">
      <c r="A29" s="62"/>
      <c r="B29" s="63"/>
      <c r="C29" s="64"/>
      <c r="D29" s="64"/>
      <c r="E29" s="64"/>
    </row>
    <row r="30" spans="1:16">
      <c r="A30" s="62"/>
      <c r="B30" s="63"/>
      <c r="C30" s="64"/>
      <c r="D30" s="64"/>
      <c r="E30" s="64"/>
    </row>
    <row r="31" spans="1:16">
      <c r="A31" s="62"/>
      <c r="B31" s="63"/>
      <c r="C31" s="64"/>
      <c r="D31" s="64"/>
      <c r="E31" s="64"/>
    </row>
    <row r="32" spans="1:16">
      <c r="A32" s="66"/>
      <c r="B32" s="67"/>
      <c r="C32" s="68"/>
      <c r="D32" s="68"/>
      <c r="E32" s="68"/>
    </row>
    <row r="33" spans="1:5">
      <c r="A33" s="62"/>
      <c r="B33" s="63"/>
      <c r="C33" s="64"/>
      <c r="D33" s="64"/>
      <c r="E33" s="64"/>
    </row>
    <row r="34" spans="1:5">
      <c r="A34" s="62"/>
      <c r="B34" s="63"/>
      <c r="C34" s="64"/>
      <c r="D34" s="64"/>
      <c r="E34" s="69"/>
    </row>
    <row r="35" spans="1:5">
      <c r="A35" s="62"/>
      <c r="B35" s="63"/>
      <c r="C35" s="64"/>
      <c r="D35" s="64"/>
      <c r="E35" s="64"/>
    </row>
    <row r="36" spans="1:5">
      <c r="A36" s="58"/>
      <c r="B36" s="59"/>
      <c r="C36" s="60"/>
      <c r="D36" s="60"/>
      <c r="E36" s="61"/>
    </row>
    <row r="37" spans="1:5">
      <c r="A37" s="62"/>
      <c r="B37" s="63"/>
      <c r="C37" s="64"/>
      <c r="D37" s="64"/>
      <c r="E37" s="64"/>
    </row>
  </sheetData>
  <mergeCells count="13">
    <mergeCell ref="A17:P17"/>
    <mergeCell ref="A11:E11"/>
    <mergeCell ref="A12:E12"/>
    <mergeCell ref="A13:E13"/>
    <mergeCell ref="A14:E14"/>
    <mergeCell ref="A15:E15"/>
    <mergeCell ref="A16:E16"/>
    <mergeCell ref="A10:E10"/>
    <mergeCell ref="A5:E5"/>
    <mergeCell ref="A6:E6"/>
    <mergeCell ref="A7:E7"/>
    <mergeCell ref="A8:E8"/>
    <mergeCell ref="A9:E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sqref="A1:T56"/>
    </sheetView>
  </sheetViews>
  <sheetFormatPr baseColWidth="10" defaultColWidth="8.83203125" defaultRowHeight="14" x14ac:dyDescent="0"/>
  <cols>
    <col min="1" max="1" width="9.6640625" style="88" bestFit="1" customWidth="1"/>
    <col min="2" max="4" width="8.83203125" style="88"/>
    <col min="5" max="6" width="9.33203125" style="88" bestFit="1" customWidth="1"/>
    <col min="7" max="7" width="8.83203125" style="88"/>
    <col min="8" max="8" width="9.33203125" style="88" bestFit="1" customWidth="1"/>
    <col min="9" max="9" width="8.83203125" style="88"/>
    <col min="10" max="10" width="9.33203125" style="88" bestFit="1" customWidth="1"/>
    <col min="11" max="11" width="8.83203125" style="88"/>
    <col min="12" max="12" width="9.33203125" style="88" bestFit="1" customWidth="1"/>
    <col min="13" max="13" width="8.83203125" style="88"/>
    <col min="14" max="14" width="10.1640625" style="88" bestFit="1" customWidth="1"/>
    <col min="15" max="15" width="8.83203125" style="88"/>
    <col min="16" max="17" width="9.33203125" style="88" bestFit="1" customWidth="1"/>
    <col min="18" max="18" width="8.83203125" style="88"/>
    <col min="19" max="19" width="9.33203125" style="88" bestFit="1" customWidth="1"/>
    <col min="20" max="16384" width="8.83203125" style="88"/>
  </cols>
  <sheetData>
    <row r="1" spans="1:19">
      <c r="A1" s="8"/>
    </row>
    <row r="2" spans="1:19">
      <c r="A2" s="8"/>
    </row>
    <row r="3" spans="1:19">
      <c r="A3" s="9"/>
    </row>
    <row r="4" spans="1:19" ht="15" thickBot="1">
      <c r="A4" s="10"/>
      <c r="B4" s="11"/>
      <c r="Q4" s="19"/>
      <c r="R4" s="20"/>
      <c r="S4" s="22"/>
    </row>
    <row r="5" spans="1:19" ht="15" thickBot="1">
      <c r="A5" s="87"/>
      <c r="B5" s="87"/>
      <c r="C5" s="87"/>
      <c r="D5" s="87"/>
      <c r="E5" s="85"/>
      <c r="F5" s="19"/>
      <c r="G5" s="20"/>
      <c r="H5" s="19"/>
      <c r="I5" s="20"/>
      <c r="J5" s="19"/>
      <c r="K5" s="20"/>
      <c r="L5" s="21"/>
      <c r="M5" s="20"/>
      <c r="N5" s="19"/>
      <c r="O5" s="20"/>
      <c r="P5" s="72"/>
      <c r="Q5" s="12"/>
      <c r="R5" s="13"/>
      <c r="S5" s="23"/>
    </row>
    <row r="6" spans="1:19" ht="15" thickBot="1">
      <c r="A6" s="86"/>
      <c r="B6" s="86"/>
      <c r="C6" s="86"/>
      <c r="D6" s="86"/>
      <c r="E6" s="84"/>
      <c r="F6" s="12"/>
      <c r="G6" s="13"/>
      <c r="H6" s="16"/>
      <c r="I6" s="13"/>
      <c r="J6" s="12"/>
      <c r="K6" s="13"/>
      <c r="L6" s="14"/>
      <c r="M6" s="13"/>
      <c r="N6" s="12"/>
      <c r="O6" s="13"/>
      <c r="P6" s="23"/>
      <c r="Q6" s="14"/>
      <c r="R6" s="13"/>
      <c r="S6" s="23"/>
    </row>
    <row r="7" spans="1:19" ht="15" thickBot="1">
      <c r="A7" s="86"/>
      <c r="B7" s="86"/>
      <c r="C7" s="86"/>
      <c r="D7" s="86"/>
      <c r="E7" s="84"/>
      <c r="F7" s="12"/>
      <c r="G7" s="13"/>
      <c r="H7" s="28"/>
      <c r="I7" s="13"/>
      <c r="J7" s="12"/>
      <c r="K7" s="13"/>
      <c r="L7" s="14"/>
      <c r="M7" s="13"/>
      <c r="N7" s="14"/>
      <c r="O7" s="13"/>
      <c r="P7" s="23"/>
      <c r="Q7" s="12"/>
      <c r="R7" s="13"/>
      <c r="S7" s="23"/>
    </row>
    <row r="8" spans="1:19" ht="15" thickBot="1">
      <c r="A8" s="86"/>
      <c r="B8" s="86"/>
      <c r="C8" s="86"/>
      <c r="D8" s="86"/>
      <c r="E8" s="84"/>
      <c r="F8" s="12"/>
      <c r="G8" s="13"/>
      <c r="H8" s="12"/>
      <c r="I8" s="13"/>
      <c r="J8" s="18"/>
      <c r="K8" s="13"/>
      <c r="L8" s="14"/>
      <c r="M8" s="13"/>
      <c r="N8" s="12"/>
      <c r="O8" s="13"/>
      <c r="P8" s="23"/>
      <c r="Q8" s="16"/>
      <c r="R8" s="13"/>
      <c r="S8" s="23"/>
    </row>
    <row r="9" spans="1:19" ht="15" thickBot="1">
      <c r="A9" s="86"/>
      <c r="B9" s="86"/>
      <c r="C9" s="86"/>
      <c r="D9" s="86"/>
      <c r="E9" s="84"/>
      <c r="F9" s="12"/>
      <c r="G9" s="13"/>
      <c r="H9" s="12"/>
      <c r="I9" s="13"/>
      <c r="J9" s="14"/>
      <c r="K9" s="13"/>
      <c r="L9" s="14"/>
      <c r="M9" s="13"/>
      <c r="N9" s="16"/>
      <c r="O9" s="13"/>
      <c r="P9" s="23"/>
      <c r="Q9" s="17"/>
      <c r="R9" s="13"/>
      <c r="S9" s="23"/>
    </row>
    <row r="10" spans="1:19" ht="15" thickBot="1">
      <c r="A10" s="86"/>
      <c r="B10" s="86"/>
      <c r="C10" s="86"/>
      <c r="D10" s="86"/>
      <c r="E10" s="84"/>
      <c r="F10" s="12"/>
      <c r="G10" s="13"/>
      <c r="H10" s="16"/>
      <c r="I10" s="13"/>
      <c r="J10" s="14"/>
      <c r="K10" s="13"/>
      <c r="L10" s="14"/>
      <c r="M10" s="13"/>
      <c r="N10" s="17"/>
      <c r="O10" s="13"/>
      <c r="P10" s="23"/>
      <c r="Q10" s="18"/>
      <c r="R10" s="13"/>
      <c r="S10" s="24"/>
    </row>
    <row r="11" spans="1:19" ht="15" thickBot="1">
      <c r="A11" s="86"/>
      <c r="B11" s="86"/>
      <c r="C11" s="86"/>
      <c r="D11" s="86"/>
      <c r="E11" s="84"/>
      <c r="F11" s="12"/>
      <c r="G11" s="13"/>
      <c r="H11" s="16"/>
      <c r="I11" s="13"/>
      <c r="J11" s="14"/>
      <c r="K11" s="13"/>
      <c r="L11" s="14"/>
      <c r="M11" s="13"/>
      <c r="N11" s="18"/>
      <c r="O11" s="13"/>
      <c r="P11" s="24"/>
      <c r="Q11" s="15"/>
      <c r="R11" s="13"/>
      <c r="S11" s="24"/>
    </row>
    <row r="12" spans="1:19" ht="15" thickBot="1">
      <c r="A12" s="86"/>
      <c r="B12" s="86"/>
      <c r="C12" s="86"/>
      <c r="D12" s="86"/>
      <c r="E12" s="84"/>
      <c r="F12" s="14"/>
      <c r="G12" s="13"/>
      <c r="H12" s="12"/>
      <c r="I12" s="13"/>
      <c r="J12" s="14"/>
      <c r="K12" s="13"/>
      <c r="L12" s="15"/>
      <c r="M12" s="13"/>
      <c r="N12" s="15"/>
      <c r="O12" s="13"/>
      <c r="P12" s="24"/>
      <c r="Q12" s="12"/>
      <c r="R12" s="13"/>
      <c r="S12" s="56"/>
    </row>
    <row r="13" spans="1:19" ht="15" thickBot="1">
      <c r="A13" s="86"/>
      <c r="B13" s="86"/>
      <c r="C13" s="86"/>
      <c r="D13" s="86"/>
      <c r="E13" s="84"/>
      <c r="F13" s="12"/>
      <c r="G13" s="13"/>
      <c r="H13" s="12"/>
      <c r="I13" s="13"/>
      <c r="J13" s="14"/>
      <c r="K13" s="13"/>
      <c r="L13" s="14"/>
      <c r="M13" s="13"/>
      <c r="N13" s="12"/>
      <c r="O13" s="13"/>
      <c r="P13" s="56"/>
      <c r="Q13" s="12"/>
      <c r="R13" s="13"/>
      <c r="S13" s="24"/>
    </row>
    <row r="14" spans="1:19" ht="15" thickBot="1">
      <c r="A14" s="86"/>
      <c r="B14" s="86"/>
      <c r="C14" s="86"/>
      <c r="D14" s="86"/>
      <c r="E14" s="84"/>
      <c r="F14" s="12"/>
      <c r="G14" s="13"/>
      <c r="H14" s="12"/>
      <c r="I14" s="13"/>
      <c r="J14" s="15"/>
      <c r="K14" s="13"/>
      <c r="L14" s="14"/>
      <c r="M14" s="13"/>
      <c r="N14" s="12"/>
      <c r="O14" s="13"/>
      <c r="P14" s="24"/>
      <c r="Q14" s="12"/>
      <c r="R14" s="13"/>
      <c r="S14" s="24"/>
    </row>
    <row r="15" spans="1:19" ht="15" thickBot="1">
      <c r="A15" s="86"/>
      <c r="B15" s="86"/>
      <c r="C15" s="86"/>
      <c r="D15" s="86"/>
      <c r="E15" s="84"/>
      <c r="F15" s="12"/>
      <c r="G15" s="13"/>
      <c r="H15" s="12"/>
      <c r="I15" s="13"/>
      <c r="J15" s="12"/>
      <c r="K15" s="13"/>
      <c r="L15" s="14"/>
      <c r="M15" s="13"/>
      <c r="N15" s="12"/>
      <c r="O15" s="13"/>
      <c r="P15" s="24"/>
      <c r="Q15" s="27"/>
      <c r="R15" s="84"/>
      <c r="S15" s="29"/>
    </row>
    <row r="16" spans="1:19" ht="15" thickBot="1">
      <c r="A16" s="86"/>
      <c r="B16" s="86"/>
      <c r="C16" s="86"/>
      <c r="D16" s="86"/>
      <c r="E16" s="84"/>
      <c r="F16" s="25"/>
      <c r="G16" s="84"/>
      <c r="H16" s="26"/>
      <c r="I16" s="84"/>
      <c r="J16" s="26"/>
      <c r="K16" s="84"/>
      <c r="L16" s="26"/>
      <c r="M16" s="84"/>
      <c r="N16" s="27"/>
      <c r="O16" s="84"/>
      <c r="P16" s="73"/>
    </row>
    <row r="17" spans="1:16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</row>
    <row r="18" spans="1:16">
      <c r="A18" s="62"/>
      <c r="B18" s="63"/>
      <c r="C18" s="64"/>
      <c r="D18" s="64"/>
      <c r="E18" s="64"/>
    </row>
    <row r="19" spans="1:16">
      <c r="A19" s="62"/>
      <c r="B19" s="63"/>
      <c r="C19" s="64"/>
      <c r="D19" s="64"/>
      <c r="E19" s="64"/>
    </row>
    <row r="20" spans="1:16">
      <c r="A20" s="58"/>
      <c r="B20" s="59"/>
      <c r="C20" s="60"/>
      <c r="D20" s="60"/>
      <c r="E20" s="60"/>
    </row>
    <row r="21" spans="1:16">
      <c r="A21" s="62"/>
      <c r="B21" s="63"/>
      <c r="C21" s="64"/>
      <c r="D21" s="64"/>
      <c r="E21" s="64"/>
    </row>
    <row r="22" spans="1:16">
      <c r="A22" s="62"/>
      <c r="B22" s="63"/>
      <c r="C22" s="64"/>
      <c r="D22" s="64"/>
      <c r="E22" s="64"/>
    </row>
    <row r="23" spans="1:16">
      <c r="A23" s="62"/>
      <c r="B23" s="63"/>
      <c r="C23" s="64"/>
      <c r="D23" s="64"/>
      <c r="E23" s="64"/>
    </row>
    <row r="24" spans="1:16">
      <c r="A24" s="62"/>
      <c r="B24" s="63"/>
      <c r="C24" s="64"/>
      <c r="D24" s="64"/>
      <c r="E24" s="64"/>
    </row>
    <row r="25" spans="1:16">
      <c r="A25" s="66"/>
      <c r="B25" s="67"/>
      <c r="C25" s="68"/>
      <c r="D25" s="68"/>
      <c r="E25" s="68"/>
    </row>
    <row r="26" spans="1:16">
      <c r="A26" s="66"/>
      <c r="B26" s="67"/>
      <c r="C26" s="68"/>
      <c r="D26" s="68"/>
      <c r="E26" s="68"/>
    </row>
    <row r="27" spans="1:16">
      <c r="A27" s="62"/>
      <c r="B27" s="63"/>
      <c r="C27" s="64"/>
      <c r="D27" s="64"/>
      <c r="E27" s="64"/>
    </row>
    <row r="28" spans="1:16">
      <c r="A28" s="62"/>
      <c r="B28" s="63"/>
      <c r="C28" s="64"/>
      <c r="D28" s="64"/>
      <c r="E28" s="64"/>
    </row>
    <row r="29" spans="1:16">
      <c r="A29" s="62"/>
      <c r="B29" s="63"/>
      <c r="C29" s="64"/>
      <c r="D29" s="64"/>
      <c r="E29" s="64"/>
    </row>
    <row r="30" spans="1:16">
      <c r="A30" s="58"/>
      <c r="B30" s="59"/>
      <c r="C30" s="60"/>
      <c r="D30" s="60"/>
      <c r="E30" s="60"/>
    </row>
    <row r="31" spans="1:16">
      <c r="A31" s="58"/>
      <c r="B31" s="59"/>
      <c r="C31" s="60"/>
      <c r="D31" s="60"/>
      <c r="E31" s="61"/>
    </row>
    <row r="32" spans="1:16">
      <c r="A32" s="66"/>
      <c r="B32" s="67"/>
      <c r="C32" s="68"/>
      <c r="D32" s="68"/>
      <c r="E32" s="68"/>
    </row>
    <row r="33" spans="1:5">
      <c r="A33" s="66"/>
      <c r="B33" s="67"/>
      <c r="C33" s="68"/>
      <c r="D33" s="68"/>
      <c r="E33" s="71"/>
    </row>
    <row r="34" spans="1:5">
      <c r="A34" s="62"/>
      <c r="B34" s="63"/>
      <c r="C34" s="64"/>
      <c r="D34" s="64"/>
      <c r="E34" s="69"/>
    </row>
    <row r="35" spans="1:5">
      <c r="A35" s="58"/>
      <c r="B35" s="59"/>
      <c r="C35" s="60"/>
      <c r="D35" s="60"/>
      <c r="E35" s="60"/>
    </row>
    <row r="36" spans="1:5">
      <c r="A36" s="66"/>
      <c r="B36" s="67"/>
      <c r="C36" s="68"/>
      <c r="D36" s="68"/>
      <c r="E36" s="68"/>
    </row>
    <row r="37" spans="1:5">
      <c r="A37" s="66"/>
      <c r="B37" s="67"/>
      <c r="C37" s="68"/>
      <c r="D37" s="68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sqref="A1:T42"/>
    </sheetView>
  </sheetViews>
  <sheetFormatPr baseColWidth="10" defaultColWidth="8.83203125" defaultRowHeight="14" x14ac:dyDescent="0"/>
  <sheetData>
    <row r="1" spans="1:19">
      <c r="A1" s="8"/>
    </row>
    <row r="2" spans="1:19">
      <c r="A2" s="8"/>
    </row>
    <row r="3" spans="1:19">
      <c r="A3" s="9"/>
    </row>
    <row r="4" spans="1:19">
      <c r="A4" s="10"/>
      <c r="B4" s="11"/>
    </row>
    <row r="5" spans="1:19" ht="15" thickBot="1">
      <c r="A5" s="132"/>
      <c r="B5" s="133"/>
      <c r="C5" s="133"/>
      <c r="D5" s="133"/>
      <c r="E5" s="134"/>
      <c r="F5" s="19"/>
      <c r="G5" s="20"/>
      <c r="H5" s="19"/>
      <c r="I5" s="20"/>
      <c r="J5" s="19"/>
      <c r="K5" s="20"/>
      <c r="L5" s="21"/>
      <c r="M5" s="20"/>
      <c r="N5" s="19"/>
      <c r="O5" s="20"/>
      <c r="P5" s="22"/>
      <c r="Q5" s="19"/>
      <c r="R5" s="20"/>
      <c r="S5" s="22"/>
    </row>
    <row r="6" spans="1:19" ht="15" thickBot="1">
      <c r="A6" s="129"/>
      <c r="B6" s="130"/>
      <c r="C6" s="130"/>
      <c r="D6" s="130"/>
      <c r="E6" s="131"/>
      <c r="F6" s="12"/>
      <c r="G6" s="13"/>
      <c r="H6" s="12"/>
      <c r="I6" s="13"/>
      <c r="J6" s="12"/>
      <c r="K6" s="13"/>
      <c r="L6" s="15"/>
      <c r="M6" s="13"/>
      <c r="N6" s="12"/>
      <c r="O6" s="13"/>
      <c r="P6" s="23"/>
      <c r="Q6" s="12"/>
      <c r="R6" s="13"/>
      <c r="S6" s="23"/>
    </row>
    <row r="7" spans="1:19" ht="15" thickBot="1">
      <c r="A7" s="129"/>
      <c r="B7" s="130"/>
      <c r="C7" s="130"/>
      <c r="D7" s="130"/>
      <c r="E7" s="131"/>
      <c r="F7" s="12"/>
      <c r="G7" s="13"/>
      <c r="H7" s="12"/>
      <c r="I7" s="13"/>
      <c r="J7" s="12"/>
      <c r="K7" s="13"/>
      <c r="L7" s="14"/>
      <c r="M7" s="13"/>
      <c r="N7" s="14"/>
      <c r="O7" s="13"/>
      <c r="P7" s="23"/>
      <c r="Q7" s="14"/>
      <c r="R7" s="13"/>
      <c r="S7" s="23"/>
    </row>
    <row r="8" spans="1:19" ht="15" thickBot="1">
      <c r="A8" s="129"/>
      <c r="B8" s="130"/>
      <c r="C8" s="130"/>
      <c r="D8" s="130"/>
      <c r="E8" s="131"/>
      <c r="F8" s="12"/>
      <c r="G8" s="13"/>
      <c r="H8" s="12"/>
      <c r="I8" s="13"/>
      <c r="J8" s="18"/>
      <c r="K8" s="13"/>
      <c r="L8" s="14"/>
      <c r="M8" s="13"/>
      <c r="N8" s="12"/>
      <c r="O8" s="13"/>
      <c r="P8" s="23"/>
      <c r="Q8" s="12"/>
      <c r="R8" s="13"/>
      <c r="S8" s="23"/>
    </row>
    <row r="9" spans="1:19" ht="15" thickBot="1">
      <c r="A9" s="129"/>
      <c r="B9" s="130"/>
      <c r="C9" s="130"/>
      <c r="D9" s="130"/>
      <c r="E9" s="131"/>
      <c r="F9" s="12"/>
      <c r="G9" s="13"/>
      <c r="H9" s="12"/>
      <c r="I9" s="13"/>
      <c r="J9" s="14"/>
      <c r="K9" s="13"/>
      <c r="L9" s="14"/>
      <c r="M9" s="13"/>
      <c r="N9" s="16"/>
      <c r="O9" s="13"/>
      <c r="P9" s="23"/>
      <c r="Q9" s="16"/>
      <c r="R9" s="13"/>
      <c r="S9" s="23"/>
    </row>
    <row r="10" spans="1:19" ht="15" thickBot="1">
      <c r="A10" s="129"/>
      <c r="B10" s="130"/>
      <c r="C10" s="130"/>
      <c r="D10" s="130"/>
      <c r="E10" s="131"/>
      <c r="F10" s="12"/>
      <c r="G10" s="13"/>
      <c r="H10" s="16"/>
      <c r="I10" s="13"/>
      <c r="J10" s="14"/>
      <c r="K10" s="13"/>
      <c r="L10" s="14"/>
      <c r="M10" s="13"/>
      <c r="N10" s="17"/>
      <c r="O10" s="13"/>
      <c r="P10" s="23"/>
      <c r="Q10" s="17"/>
      <c r="R10" s="13"/>
      <c r="S10" s="23"/>
    </row>
    <row r="11" spans="1:19" ht="15" thickBot="1">
      <c r="A11" s="129"/>
      <c r="B11" s="130"/>
      <c r="C11" s="130"/>
      <c r="D11" s="130"/>
      <c r="E11" s="131"/>
      <c r="F11" s="12"/>
      <c r="G11" s="13"/>
      <c r="H11" s="12"/>
      <c r="I11" s="13"/>
      <c r="J11" s="18"/>
      <c r="K11" s="13"/>
      <c r="L11" s="14"/>
      <c r="M11" s="13"/>
      <c r="N11" s="18"/>
      <c r="O11" s="13"/>
      <c r="P11" s="24"/>
      <c r="Q11" s="18"/>
      <c r="R11" s="13"/>
      <c r="S11" s="24"/>
    </row>
    <row r="12" spans="1:19" ht="15" thickBot="1">
      <c r="A12" s="129"/>
      <c r="B12" s="130"/>
      <c r="C12" s="130"/>
      <c r="D12" s="130"/>
      <c r="E12" s="131"/>
      <c r="F12" s="14"/>
      <c r="G12" s="13"/>
      <c r="H12" s="16"/>
      <c r="I12" s="13"/>
      <c r="J12" s="14"/>
      <c r="K12" s="13"/>
      <c r="L12" s="15"/>
      <c r="M12" s="13"/>
      <c r="N12" s="15"/>
      <c r="O12" s="13"/>
      <c r="P12" s="24"/>
      <c r="Q12" s="15"/>
      <c r="R12" s="13"/>
      <c r="S12" s="24"/>
    </row>
    <row r="13" spans="1:19" ht="15" thickBot="1">
      <c r="A13" s="129"/>
      <c r="B13" s="130"/>
      <c r="C13" s="130"/>
      <c r="D13" s="130"/>
      <c r="E13" s="131"/>
      <c r="F13" s="12"/>
      <c r="G13" s="13"/>
      <c r="H13" s="16"/>
      <c r="I13" s="13"/>
      <c r="J13" s="18"/>
      <c r="K13" s="13"/>
      <c r="L13" s="14"/>
      <c r="M13" s="13"/>
      <c r="N13" s="12"/>
      <c r="O13" s="13"/>
      <c r="P13" s="56"/>
      <c r="Q13" s="28"/>
      <c r="R13" s="13"/>
      <c r="S13" s="56"/>
    </row>
    <row r="14" spans="1:19" ht="15" thickBot="1">
      <c r="A14" s="129"/>
      <c r="B14" s="130"/>
      <c r="C14" s="130"/>
      <c r="D14" s="130"/>
      <c r="E14" s="131"/>
      <c r="F14" s="12"/>
      <c r="G14" s="13"/>
      <c r="H14" s="16"/>
      <c r="I14" s="13"/>
      <c r="J14" s="18"/>
      <c r="K14" s="13"/>
      <c r="L14" s="14"/>
      <c r="M14" s="13"/>
      <c r="N14" s="12"/>
      <c r="O14" s="13"/>
      <c r="P14" s="24"/>
      <c r="Q14" s="12"/>
      <c r="R14" s="13"/>
      <c r="S14" s="24"/>
    </row>
    <row r="15" spans="1:19" ht="15" thickBot="1">
      <c r="A15" s="129"/>
      <c r="B15" s="130"/>
      <c r="C15" s="130"/>
      <c r="D15" s="130"/>
      <c r="E15" s="131"/>
      <c r="F15" s="12"/>
      <c r="G15" s="13"/>
      <c r="H15" s="16"/>
      <c r="I15" s="13"/>
      <c r="J15" s="12"/>
      <c r="K15" s="13"/>
      <c r="L15" s="14"/>
      <c r="M15" s="13"/>
      <c r="N15" s="12"/>
      <c r="O15" s="13"/>
      <c r="P15" s="24"/>
      <c r="Q15" s="12"/>
      <c r="R15" s="13"/>
      <c r="S15" s="24"/>
    </row>
    <row r="16" spans="1:19" ht="15" thickBot="1">
      <c r="A16" s="129"/>
      <c r="B16" s="130"/>
      <c r="C16" s="130"/>
      <c r="D16" s="130"/>
      <c r="E16" s="131"/>
      <c r="F16" s="25"/>
      <c r="G16" s="84"/>
      <c r="H16" s="26"/>
      <c r="I16" s="84"/>
      <c r="J16" s="26"/>
      <c r="K16" s="84"/>
      <c r="L16" s="26"/>
      <c r="M16" s="84"/>
      <c r="N16" s="27"/>
      <c r="O16" s="84"/>
      <c r="P16" s="29"/>
      <c r="Q16" s="27"/>
      <c r="R16" s="52"/>
      <c r="S16" s="29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62"/>
      <c r="B18" s="63"/>
      <c r="C18" s="64"/>
      <c r="D18" s="64"/>
      <c r="E18" s="64"/>
    </row>
    <row r="19" spans="1:16">
      <c r="A19" s="62"/>
      <c r="B19" s="63"/>
      <c r="C19" s="64"/>
      <c r="D19" s="64"/>
      <c r="E19" s="64"/>
    </row>
    <row r="20" spans="1:16">
      <c r="A20" s="66"/>
      <c r="B20" s="67"/>
      <c r="C20" s="68"/>
      <c r="D20" s="68"/>
      <c r="E20" s="68"/>
    </row>
    <row r="21" spans="1:16">
      <c r="A21" s="62"/>
      <c r="B21" s="63"/>
      <c r="C21" s="64"/>
      <c r="D21" s="64"/>
      <c r="E21" s="64"/>
    </row>
    <row r="22" spans="1:16">
      <c r="A22" s="62"/>
      <c r="B22" s="63"/>
      <c r="C22" s="64"/>
      <c r="D22" s="64"/>
      <c r="E22" s="64"/>
    </row>
    <row r="23" spans="1:16">
      <c r="A23" s="62"/>
      <c r="B23" s="63"/>
      <c r="C23" s="64"/>
      <c r="D23" s="64"/>
      <c r="E23" s="64"/>
    </row>
    <row r="24" spans="1:16">
      <c r="A24" s="66"/>
      <c r="B24" s="67"/>
      <c r="C24" s="68"/>
      <c r="D24" s="68"/>
      <c r="E24" s="68"/>
    </row>
    <row r="25" spans="1:16">
      <c r="A25" s="62"/>
      <c r="B25" s="63"/>
      <c r="C25" s="64"/>
      <c r="D25" s="64"/>
      <c r="E25" s="64"/>
    </row>
    <row r="26" spans="1:16">
      <c r="A26" s="62"/>
      <c r="B26" s="63"/>
      <c r="C26" s="64"/>
      <c r="D26" s="64"/>
      <c r="E26" s="64"/>
    </row>
    <row r="27" spans="1:16">
      <c r="A27" s="66"/>
      <c r="B27" s="67"/>
      <c r="C27" s="68"/>
      <c r="D27" s="68"/>
      <c r="E27" s="68"/>
    </row>
    <row r="28" spans="1:16">
      <c r="A28" s="66"/>
      <c r="B28" s="67"/>
      <c r="C28" s="68"/>
      <c r="D28" s="68"/>
      <c r="E28" s="68"/>
    </row>
    <row r="29" spans="1:16">
      <c r="A29" s="66"/>
      <c r="B29" s="67"/>
      <c r="C29" s="68"/>
      <c r="D29" s="68"/>
      <c r="E29" s="68"/>
    </row>
    <row r="30" spans="1:16">
      <c r="A30" s="62"/>
      <c r="B30" s="63"/>
      <c r="C30" s="64"/>
      <c r="D30" s="64"/>
      <c r="E30" s="64"/>
    </row>
    <row r="31" spans="1:16">
      <c r="A31" s="62"/>
      <c r="B31" s="63"/>
      <c r="C31" s="64"/>
      <c r="D31" s="64"/>
      <c r="E31" s="64"/>
    </row>
    <row r="32" spans="1:16">
      <c r="A32" s="62"/>
      <c r="B32" s="63"/>
      <c r="C32" s="64"/>
      <c r="D32" s="64"/>
      <c r="E32" s="64"/>
    </row>
    <row r="33" spans="1:5">
      <c r="A33" s="62"/>
      <c r="B33" s="63"/>
      <c r="C33" s="64"/>
      <c r="D33" s="64"/>
      <c r="E33" s="69"/>
    </row>
    <row r="34" spans="1:5">
      <c r="A34" s="58"/>
      <c r="B34" s="59"/>
      <c r="C34" s="60"/>
      <c r="D34" s="60"/>
      <c r="E34" s="60"/>
    </row>
    <row r="35" spans="1:5">
      <c r="A35" s="58"/>
      <c r="B35" s="59"/>
      <c r="C35" s="60"/>
      <c r="D35" s="60"/>
      <c r="E35" s="96"/>
    </row>
    <row r="36" spans="1:5">
      <c r="A36" s="62"/>
      <c r="B36" s="63"/>
      <c r="C36" s="64"/>
      <c r="D36" s="64"/>
      <c r="E36" s="64"/>
    </row>
    <row r="37" spans="1:5">
      <c r="A37" s="62"/>
      <c r="B37" s="63"/>
      <c r="C37" s="64"/>
      <c r="D37" s="64"/>
      <c r="E37" s="69"/>
    </row>
  </sheetData>
  <mergeCells count="13">
    <mergeCell ref="A17:P17"/>
    <mergeCell ref="A11:E11"/>
    <mergeCell ref="A12:E12"/>
    <mergeCell ref="A13:E13"/>
    <mergeCell ref="A14:E14"/>
    <mergeCell ref="A15:E15"/>
    <mergeCell ref="A16:E16"/>
    <mergeCell ref="A10:E10"/>
    <mergeCell ref="A5:E5"/>
    <mergeCell ref="A6:E6"/>
    <mergeCell ref="A7:E7"/>
    <mergeCell ref="A8:E8"/>
    <mergeCell ref="A9:E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H29" sqref="H29"/>
    </sheetView>
  </sheetViews>
  <sheetFormatPr baseColWidth="10" defaultColWidth="8.83203125" defaultRowHeight="14" x14ac:dyDescent="0"/>
  <cols>
    <col min="1" max="16384" width="8.83203125" style="88"/>
  </cols>
  <sheetData>
    <row r="1" spans="1:19">
      <c r="A1" s="8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9">
      <c r="A2" s="8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9">
      <c r="A3" s="9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9">
      <c r="A4" s="74"/>
      <c r="B4" s="75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9" ht="15" thickBot="1">
      <c r="A5" s="132"/>
      <c r="B5" s="134"/>
      <c r="F5" s="19"/>
      <c r="G5" s="20"/>
      <c r="H5" s="19"/>
      <c r="I5" s="20"/>
      <c r="J5" s="19"/>
      <c r="K5" s="20"/>
      <c r="L5" s="21"/>
      <c r="M5" s="20"/>
      <c r="N5" s="19"/>
      <c r="O5" s="20"/>
      <c r="P5" s="22"/>
      <c r="Q5" s="19"/>
      <c r="R5" s="20"/>
      <c r="S5" s="22"/>
    </row>
    <row r="6" spans="1:19" ht="15" thickBot="1">
      <c r="A6" s="129"/>
      <c r="B6" s="131"/>
      <c r="F6" s="12"/>
      <c r="G6" s="13"/>
      <c r="H6" s="16"/>
      <c r="I6" s="13"/>
      <c r="J6" s="12"/>
      <c r="K6" s="13"/>
      <c r="L6" s="14"/>
      <c r="M6" s="13"/>
      <c r="N6" s="12"/>
      <c r="O6" s="13"/>
      <c r="P6" s="23"/>
      <c r="Q6" s="12"/>
      <c r="R6" s="13"/>
      <c r="S6" s="23"/>
    </row>
    <row r="7" spans="1:19" ht="15" thickBot="1">
      <c r="A7" s="129"/>
      <c r="B7" s="131"/>
      <c r="F7" s="12"/>
      <c r="G7" s="13"/>
      <c r="H7" s="12"/>
      <c r="I7" s="13"/>
      <c r="J7" s="12"/>
      <c r="K7" s="13"/>
      <c r="L7" s="14"/>
      <c r="M7" s="13"/>
      <c r="N7" s="14"/>
      <c r="O7" s="13"/>
      <c r="P7" s="23"/>
      <c r="Q7" s="14"/>
      <c r="R7" s="13"/>
      <c r="S7" s="23"/>
    </row>
    <row r="8" spans="1:19" ht="15" thickBot="1">
      <c r="A8" s="129"/>
      <c r="B8" s="131"/>
      <c r="F8" s="12"/>
      <c r="G8" s="13"/>
      <c r="H8" s="12"/>
      <c r="I8" s="13"/>
      <c r="J8" s="14"/>
      <c r="K8" s="13"/>
      <c r="L8" s="14"/>
      <c r="M8" s="13"/>
      <c r="N8" s="12"/>
      <c r="O8" s="13"/>
      <c r="P8" s="23"/>
      <c r="Q8" s="12"/>
      <c r="R8" s="13"/>
      <c r="S8" s="23"/>
    </row>
    <row r="9" spans="1:19" ht="15" thickBot="1">
      <c r="A9" s="129"/>
      <c r="B9" s="131"/>
      <c r="F9" s="12"/>
      <c r="G9" s="13"/>
      <c r="H9" s="12"/>
      <c r="I9" s="13"/>
      <c r="J9" s="14"/>
      <c r="K9" s="13"/>
      <c r="L9" s="14"/>
      <c r="M9" s="13"/>
      <c r="N9" s="16"/>
      <c r="O9" s="13"/>
      <c r="P9" s="23"/>
      <c r="Q9" s="16"/>
      <c r="R9" s="13"/>
      <c r="S9" s="23"/>
    </row>
    <row r="10" spans="1:19" ht="15" thickBot="1">
      <c r="A10" s="129"/>
      <c r="B10" s="131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23"/>
      <c r="Q10" s="17"/>
      <c r="R10" s="13"/>
      <c r="S10" s="23"/>
    </row>
    <row r="11" spans="1:19" ht="15" thickBot="1">
      <c r="A11" s="129"/>
      <c r="B11" s="131"/>
      <c r="F11" s="12"/>
      <c r="G11" s="13"/>
      <c r="H11" s="12"/>
      <c r="I11" s="13"/>
      <c r="J11" s="14"/>
      <c r="K11" s="13"/>
      <c r="L11" s="14"/>
      <c r="M11" s="13"/>
      <c r="N11" s="18"/>
      <c r="O11" s="13"/>
      <c r="P11" s="24"/>
      <c r="Q11" s="18"/>
      <c r="R11" s="13"/>
      <c r="S11" s="24"/>
    </row>
    <row r="12" spans="1:19" ht="15" thickBot="1">
      <c r="A12" s="129"/>
      <c r="B12" s="131"/>
      <c r="F12" s="14"/>
      <c r="G12" s="13"/>
      <c r="H12" s="12"/>
      <c r="I12" s="13"/>
      <c r="J12" s="14"/>
      <c r="K12" s="13"/>
      <c r="L12" s="15"/>
      <c r="M12" s="13"/>
      <c r="N12" s="15"/>
      <c r="O12" s="13"/>
      <c r="P12" s="24"/>
      <c r="Q12" s="15"/>
      <c r="R12" s="13"/>
      <c r="S12" s="24"/>
    </row>
    <row r="13" spans="1:19" ht="15" thickBot="1">
      <c r="A13" s="129"/>
      <c r="B13" s="131"/>
      <c r="F13" s="12"/>
      <c r="G13" s="13"/>
      <c r="H13" s="16"/>
      <c r="I13" s="13"/>
      <c r="J13" s="15"/>
      <c r="K13" s="13"/>
      <c r="L13" s="15"/>
      <c r="M13" s="13"/>
      <c r="N13" s="12"/>
      <c r="O13" s="13"/>
      <c r="P13" s="56"/>
      <c r="Q13" s="12"/>
      <c r="R13" s="13"/>
      <c r="S13" s="56"/>
    </row>
    <row r="14" spans="1:19" ht="15" thickBot="1">
      <c r="A14" s="129"/>
      <c r="B14" s="131"/>
      <c r="F14" s="12"/>
      <c r="G14" s="13"/>
      <c r="H14" s="16"/>
      <c r="I14" s="13"/>
      <c r="J14" s="15"/>
      <c r="K14" s="13"/>
      <c r="L14" s="15"/>
      <c r="M14" s="13"/>
      <c r="N14" s="12"/>
      <c r="O14" s="13"/>
      <c r="P14" s="24"/>
      <c r="Q14" s="12"/>
      <c r="R14" s="13"/>
      <c r="S14" s="24"/>
    </row>
    <row r="15" spans="1:19" ht="15" thickBot="1">
      <c r="A15" s="129"/>
      <c r="B15" s="131"/>
      <c r="F15" s="12"/>
      <c r="G15" s="13"/>
      <c r="H15" s="16"/>
      <c r="I15" s="13"/>
      <c r="J15" s="12"/>
      <c r="K15" s="13"/>
      <c r="L15" s="14"/>
      <c r="M15" s="13"/>
      <c r="N15" s="12"/>
      <c r="O15" s="13"/>
      <c r="P15" s="24"/>
      <c r="Q15" s="12"/>
      <c r="R15" s="13"/>
      <c r="S15" s="24"/>
    </row>
    <row r="16" spans="1:19" ht="15" thickBot="1">
      <c r="A16" s="129"/>
      <c r="B16" s="131"/>
      <c r="F16" s="25"/>
      <c r="G16" s="84"/>
      <c r="H16" s="26"/>
      <c r="I16" s="84"/>
      <c r="J16" s="26"/>
      <c r="K16" s="84"/>
      <c r="L16" s="26"/>
      <c r="M16" s="84"/>
      <c r="N16" s="27"/>
      <c r="O16" s="84"/>
      <c r="P16" s="29"/>
      <c r="Q16" s="27"/>
      <c r="R16" s="84"/>
      <c r="S16" s="29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62"/>
      <c r="B18" s="63"/>
      <c r="C18" s="64"/>
      <c r="D18" s="64"/>
      <c r="E18" s="64"/>
    </row>
    <row r="19" spans="1:16">
      <c r="A19" s="62"/>
      <c r="B19" s="63"/>
      <c r="C19" s="64"/>
      <c r="D19" s="64"/>
      <c r="E19" s="64"/>
    </row>
    <row r="20" spans="1:16">
      <c r="A20" s="62"/>
      <c r="B20" s="63"/>
      <c r="C20" s="64"/>
      <c r="D20" s="64"/>
      <c r="E20" s="64"/>
    </row>
    <row r="21" spans="1:16">
      <c r="A21" s="58"/>
      <c r="B21" s="59"/>
      <c r="C21" s="60"/>
      <c r="D21" s="60"/>
      <c r="E21" s="60"/>
    </row>
    <row r="22" spans="1:16">
      <c r="A22" s="62"/>
      <c r="B22" s="63"/>
      <c r="C22" s="64"/>
      <c r="D22" s="64"/>
      <c r="E22" s="64"/>
    </row>
    <row r="23" spans="1:16">
      <c r="A23" s="62"/>
      <c r="B23" s="63"/>
      <c r="C23" s="64"/>
      <c r="D23" s="64"/>
      <c r="E23" s="64"/>
    </row>
    <row r="24" spans="1:16">
      <c r="A24" s="58"/>
      <c r="B24" s="59"/>
      <c r="C24" s="60"/>
      <c r="D24" s="60"/>
      <c r="E24" s="61"/>
    </row>
    <row r="25" spans="1:16">
      <c r="A25" s="66"/>
      <c r="B25" s="67"/>
      <c r="C25" s="68"/>
      <c r="D25" s="68"/>
      <c r="E25" s="68"/>
    </row>
    <row r="26" spans="1:16">
      <c r="A26" s="62"/>
      <c r="B26" s="63"/>
      <c r="C26" s="64"/>
      <c r="D26" s="64"/>
      <c r="E26" s="64"/>
    </row>
    <row r="27" spans="1:16">
      <c r="A27" s="58"/>
      <c r="B27" s="59"/>
      <c r="C27" s="60"/>
      <c r="D27" s="60"/>
      <c r="E27" s="60"/>
    </row>
    <row r="28" spans="1:16">
      <c r="A28" s="58"/>
      <c r="B28" s="59"/>
      <c r="C28" s="60"/>
      <c r="D28" s="60"/>
      <c r="E28" s="61"/>
    </row>
    <row r="29" spans="1:16">
      <c r="A29" s="62"/>
      <c r="B29" s="63"/>
      <c r="C29" s="64"/>
      <c r="D29" s="64"/>
      <c r="E29" s="64"/>
    </row>
    <row r="30" spans="1:16">
      <c r="A30" s="58"/>
      <c r="B30" s="59"/>
      <c r="C30" s="60"/>
      <c r="D30" s="60"/>
      <c r="E30" s="60"/>
    </row>
    <row r="31" spans="1:16">
      <c r="A31" s="62"/>
      <c r="B31" s="63"/>
      <c r="C31" s="64"/>
      <c r="D31" s="64"/>
      <c r="E31" s="64"/>
    </row>
    <row r="32" spans="1:16">
      <c r="A32" s="62"/>
      <c r="B32" s="63"/>
      <c r="C32" s="64"/>
      <c r="D32" s="64"/>
      <c r="E32" s="64"/>
    </row>
    <row r="33" spans="1:5">
      <c r="A33" s="58"/>
      <c r="B33" s="59"/>
      <c r="C33" s="60"/>
      <c r="D33" s="60"/>
      <c r="E33" s="60"/>
    </row>
    <row r="34" spans="1:5">
      <c r="A34" s="62"/>
      <c r="B34" s="63"/>
      <c r="C34" s="64"/>
      <c r="D34" s="64"/>
      <c r="E34" s="69"/>
    </row>
    <row r="35" spans="1:5">
      <c r="A35" s="62"/>
      <c r="B35" s="63"/>
      <c r="C35" s="64"/>
      <c r="D35" s="64"/>
      <c r="E35" s="69"/>
    </row>
    <row r="36" spans="1:5">
      <c r="A36" s="58"/>
      <c r="B36" s="59"/>
      <c r="C36" s="60"/>
      <c r="D36" s="60"/>
      <c r="E36" s="60"/>
    </row>
  </sheetData>
  <mergeCells count="13">
    <mergeCell ref="A17:P17"/>
    <mergeCell ref="A11:B11"/>
    <mergeCell ref="A12:B12"/>
    <mergeCell ref="A13:B13"/>
    <mergeCell ref="A14:B14"/>
    <mergeCell ref="A15:B15"/>
    <mergeCell ref="A16:B16"/>
    <mergeCell ref="A10:B10"/>
    <mergeCell ref="A5:B5"/>
    <mergeCell ref="A6:B6"/>
    <mergeCell ref="A7:B7"/>
    <mergeCell ref="A8:B8"/>
    <mergeCell ref="A9:B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sqref="A1:S53"/>
    </sheetView>
  </sheetViews>
  <sheetFormatPr baseColWidth="10" defaultColWidth="8.83203125" defaultRowHeight="14" x14ac:dyDescent="0"/>
  <sheetData>
    <row r="1" spans="1:19">
      <c r="A1" s="8"/>
    </row>
    <row r="2" spans="1:19">
      <c r="A2" s="8"/>
    </row>
    <row r="3" spans="1:19">
      <c r="A3" s="9"/>
    </row>
    <row r="4" spans="1:19">
      <c r="A4" s="10"/>
      <c r="B4" s="11"/>
    </row>
    <row r="5" spans="1:19" ht="15" thickBot="1">
      <c r="A5" s="132"/>
      <c r="B5" s="133"/>
      <c r="C5" s="133"/>
      <c r="D5" s="133"/>
      <c r="E5" s="134"/>
      <c r="F5" s="19"/>
      <c r="G5" s="20"/>
      <c r="H5" s="92"/>
      <c r="I5" s="20"/>
      <c r="J5" s="19"/>
      <c r="K5" s="20"/>
      <c r="L5" s="21"/>
      <c r="M5" s="20"/>
      <c r="N5" s="19"/>
      <c r="O5" s="20"/>
      <c r="P5" s="22"/>
      <c r="Q5" s="19"/>
      <c r="R5" s="20"/>
      <c r="S5" s="22"/>
    </row>
    <row r="6" spans="1:19" ht="15" thickBot="1">
      <c r="A6" s="129"/>
      <c r="B6" s="130"/>
      <c r="C6" s="130"/>
      <c r="D6" s="130"/>
      <c r="E6" s="131"/>
      <c r="F6" s="12"/>
      <c r="G6" s="13"/>
      <c r="H6" s="16"/>
      <c r="I6" s="13"/>
      <c r="J6" s="12"/>
      <c r="K6" s="13"/>
      <c r="L6" s="15"/>
      <c r="M6" s="13"/>
      <c r="N6" s="12"/>
      <c r="O6" s="13"/>
      <c r="P6" s="23"/>
      <c r="Q6" s="12"/>
      <c r="R6" s="13"/>
      <c r="S6" s="23"/>
    </row>
    <row r="7" spans="1:19" ht="15" thickBot="1">
      <c r="A7" s="129"/>
      <c r="B7" s="130"/>
      <c r="C7" s="130"/>
      <c r="D7" s="130"/>
      <c r="E7" s="131"/>
      <c r="F7" s="12"/>
      <c r="G7" s="13"/>
      <c r="H7" s="12"/>
      <c r="I7" s="13"/>
      <c r="J7" s="12"/>
      <c r="K7" s="13"/>
      <c r="L7" s="14"/>
      <c r="M7" s="13"/>
      <c r="N7" s="14"/>
      <c r="O7" s="13"/>
      <c r="P7" s="23"/>
      <c r="Q7" s="14"/>
      <c r="R7" s="13"/>
      <c r="S7" s="23"/>
    </row>
    <row r="8" spans="1:19" ht="15" thickBot="1">
      <c r="A8" s="129"/>
      <c r="B8" s="130"/>
      <c r="C8" s="130"/>
      <c r="D8" s="130"/>
      <c r="E8" s="131"/>
      <c r="F8" s="12"/>
      <c r="G8" s="13"/>
      <c r="H8" s="16"/>
      <c r="I8" s="13"/>
      <c r="J8" s="18"/>
      <c r="K8" s="13"/>
      <c r="L8" s="14"/>
      <c r="M8" s="13"/>
      <c r="N8" s="12"/>
      <c r="O8" s="13"/>
      <c r="P8" s="23"/>
      <c r="Q8" s="12"/>
      <c r="R8" s="13"/>
      <c r="S8" s="23"/>
    </row>
    <row r="9" spans="1:19" ht="15" thickBot="1">
      <c r="A9" s="129"/>
      <c r="B9" s="130"/>
      <c r="C9" s="130"/>
      <c r="D9" s="130"/>
      <c r="E9" s="131"/>
      <c r="F9" s="12"/>
      <c r="G9" s="13"/>
      <c r="H9" s="12"/>
      <c r="I9" s="13"/>
      <c r="J9" s="14"/>
      <c r="K9" s="13"/>
      <c r="L9" s="14"/>
      <c r="M9" s="13"/>
      <c r="N9" s="28"/>
      <c r="O9" s="13"/>
      <c r="P9" s="23"/>
      <c r="Q9" s="16"/>
      <c r="R9" s="13"/>
      <c r="S9" s="23"/>
    </row>
    <row r="10" spans="1:19" ht="15" thickBot="1">
      <c r="A10" s="129"/>
      <c r="B10" s="130"/>
      <c r="C10" s="130"/>
      <c r="D10" s="130"/>
      <c r="E10" s="131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23"/>
      <c r="Q10" s="17"/>
      <c r="R10" s="13"/>
      <c r="S10" s="23"/>
    </row>
    <row r="11" spans="1:19" ht="15" thickBot="1">
      <c r="A11" s="129"/>
      <c r="B11" s="130"/>
      <c r="C11" s="130"/>
      <c r="D11" s="130"/>
      <c r="E11" s="131"/>
      <c r="F11" s="12"/>
      <c r="G11" s="13"/>
      <c r="H11" s="16"/>
      <c r="I11" s="13"/>
      <c r="J11" s="14"/>
      <c r="K11" s="13"/>
      <c r="L11" s="14"/>
      <c r="M11" s="13"/>
      <c r="N11" s="18"/>
      <c r="O11" s="13"/>
      <c r="P11" s="24"/>
      <c r="Q11" s="18"/>
      <c r="R11" s="13"/>
      <c r="S11" s="24"/>
    </row>
    <row r="12" spans="1:19" ht="15" thickBot="1">
      <c r="A12" s="129"/>
      <c r="B12" s="130"/>
      <c r="C12" s="130"/>
      <c r="D12" s="130"/>
      <c r="E12" s="131"/>
      <c r="F12" s="14"/>
      <c r="G12" s="13"/>
      <c r="H12" s="12"/>
      <c r="I12" s="13"/>
      <c r="J12" s="14"/>
      <c r="K12" s="13"/>
      <c r="L12" s="14"/>
      <c r="M12" s="13"/>
      <c r="N12" s="15"/>
      <c r="O12" s="13"/>
      <c r="P12" s="24"/>
      <c r="Q12" s="15"/>
      <c r="R12" s="13"/>
      <c r="S12" s="24"/>
    </row>
    <row r="13" spans="1:19" ht="15" thickBot="1">
      <c r="A13" s="129"/>
      <c r="B13" s="130"/>
      <c r="C13" s="130"/>
      <c r="D13" s="130"/>
      <c r="E13" s="131"/>
      <c r="F13" s="12"/>
      <c r="G13" s="13"/>
      <c r="H13" s="12"/>
      <c r="I13" s="13"/>
      <c r="J13" s="18"/>
      <c r="K13" s="13"/>
      <c r="L13" s="14"/>
      <c r="M13" s="13"/>
      <c r="N13" s="12"/>
      <c r="O13" s="13"/>
      <c r="P13" s="56"/>
      <c r="Q13" s="12"/>
      <c r="R13" s="13"/>
      <c r="S13" s="56"/>
    </row>
    <row r="14" spans="1:19" ht="15" thickBot="1">
      <c r="A14" s="129"/>
      <c r="B14" s="130"/>
      <c r="C14" s="130"/>
      <c r="D14" s="130"/>
      <c r="E14" s="131"/>
      <c r="F14" s="12"/>
      <c r="G14" s="13"/>
      <c r="H14" s="28"/>
      <c r="I14" s="13"/>
      <c r="J14" s="18"/>
      <c r="K14" s="13"/>
      <c r="L14" s="14"/>
      <c r="M14" s="13"/>
      <c r="N14" s="12"/>
      <c r="O14" s="13"/>
      <c r="P14" s="24"/>
      <c r="Q14" s="12"/>
      <c r="R14" s="13"/>
      <c r="S14" s="24"/>
    </row>
    <row r="15" spans="1:19" ht="15" thickBot="1">
      <c r="A15" s="129"/>
      <c r="B15" s="130"/>
      <c r="C15" s="130"/>
      <c r="D15" s="130"/>
      <c r="E15" s="131"/>
      <c r="F15" s="12"/>
      <c r="G15" s="13"/>
      <c r="H15" s="28"/>
      <c r="I15" s="13"/>
      <c r="J15" s="12"/>
      <c r="K15" s="13"/>
      <c r="L15" s="14"/>
      <c r="M15" s="13"/>
      <c r="N15" s="12"/>
      <c r="O15" s="13"/>
      <c r="P15" s="24"/>
      <c r="Q15" s="12"/>
      <c r="R15" s="13"/>
      <c r="S15" s="24"/>
    </row>
    <row r="16" spans="1:19" ht="15" thickBot="1">
      <c r="A16" s="129"/>
      <c r="B16" s="130"/>
      <c r="C16" s="130"/>
      <c r="D16" s="130"/>
      <c r="E16" s="131"/>
      <c r="F16" s="82"/>
      <c r="G16" s="84"/>
      <c r="H16" s="26"/>
      <c r="I16" s="84"/>
      <c r="J16" s="26"/>
      <c r="K16" s="84"/>
      <c r="L16" s="26"/>
      <c r="M16" s="84"/>
      <c r="N16" s="27"/>
      <c r="O16" s="84"/>
      <c r="P16" s="29"/>
      <c r="Q16" s="27"/>
      <c r="R16" s="52"/>
      <c r="S16" s="29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66"/>
      <c r="B18" s="67"/>
      <c r="C18" s="68"/>
      <c r="D18" s="68"/>
      <c r="E18" s="68"/>
    </row>
    <row r="19" spans="1:16">
      <c r="A19" s="66"/>
      <c r="B19" s="67"/>
      <c r="C19" s="68"/>
      <c r="D19" s="68"/>
      <c r="E19" s="68"/>
    </row>
    <row r="20" spans="1:16">
      <c r="A20" s="66"/>
      <c r="B20" s="67"/>
      <c r="C20" s="68"/>
      <c r="D20" s="68"/>
      <c r="E20" s="68"/>
    </row>
    <row r="21" spans="1:16">
      <c r="A21" s="66"/>
      <c r="B21" s="67"/>
      <c r="C21" s="68"/>
      <c r="D21" s="68"/>
      <c r="E21" s="68"/>
    </row>
    <row r="22" spans="1:16">
      <c r="A22" s="62"/>
      <c r="B22" s="63"/>
      <c r="C22" s="64"/>
      <c r="D22" s="64"/>
      <c r="E22" s="69"/>
    </row>
    <row r="23" spans="1:16">
      <c r="A23" s="62"/>
      <c r="B23" s="63"/>
      <c r="C23" s="64"/>
      <c r="D23" s="64"/>
      <c r="E23" s="64"/>
    </row>
    <row r="24" spans="1:16">
      <c r="A24" s="62"/>
      <c r="B24" s="63"/>
      <c r="C24" s="64"/>
      <c r="D24" s="64"/>
      <c r="E24" s="64"/>
    </row>
    <row r="25" spans="1:16">
      <c r="A25" s="62"/>
      <c r="B25" s="63"/>
      <c r="C25" s="64"/>
      <c r="D25" s="64"/>
      <c r="E25" s="64"/>
    </row>
    <row r="26" spans="1:16">
      <c r="A26" s="66"/>
      <c r="B26" s="67"/>
      <c r="C26" s="68"/>
      <c r="D26" s="68"/>
      <c r="E26" s="68"/>
    </row>
    <row r="27" spans="1:16">
      <c r="A27" s="62"/>
      <c r="B27" s="63"/>
      <c r="C27" s="64"/>
      <c r="D27" s="64"/>
      <c r="E27" s="64"/>
    </row>
    <row r="28" spans="1:16">
      <c r="A28" s="62"/>
      <c r="B28" s="63"/>
      <c r="C28" s="64"/>
      <c r="D28" s="64"/>
      <c r="E28" s="69"/>
    </row>
    <row r="29" spans="1:16">
      <c r="A29" s="58"/>
      <c r="B29" s="59"/>
      <c r="C29" s="60"/>
      <c r="D29" s="60"/>
      <c r="E29" s="60"/>
    </row>
    <row r="30" spans="1:16">
      <c r="A30" s="62"/>
      <c r="B30" s="63"/>
      <c r="C30" s="64"/>
      <c r="D30" s="64"/>
      <c r="E30" s="64"/>
    </row>
    <row r="31" spans="1:16">
      <c r="A31" s="62"/>
      <c r="B31" s="63"/>
      <c r="C31" s="64"/>
      <c r="D31" s="64"/>
      <c r="E31" s="64"/>
    </row>
    <row r="32" spans="1:16">
      <c r="A32" s="62"/>
      <c r="B32" s="63"/>
      <c r="C32" s="64"/>
      <c r="D32" s="64"/>
      <c r="E32" s="64"/>
    </row>
    <row r="33" spans="1:5">
      <c r="A33" s="62"/>
      <c r="B33" s="63"/>
      <c r="C33" s="64"/>
      <c r="D33" s="64"/>
      <c r="E33" s="64"/>
    </row>
    <row r="34" spans="1:5">
      <c r="A34" s="62"/>
      <c r="B34" s="63"/>
      <c r="C34" s="64"/>
      <c r="D34" s="64"/>
      <c r="E34" s="64"/>
    </row>
    <row r="35" spans="1:5">
      <c r="A35" s="62"/>
      <c r="B35" s="63"/>
      <c r="C35" s="64"/>
      <c r="D35" s="64"/>
      <c r="E35" s="64"/>
    </row>
    <row r="36" spans="1:5">
      <c r="A36" s="66"/>
      <c r="B36" s="67"/>
      <c r="C36" s="68"/>
      <c r="D36" s="68"/>
      <c r="E36" s="68"/>
    </row>
    <row r="37" spans="1:5">
      <c r="A37" s="58"/>
      <c r="B37" s="59"/>
      <c r="C37" s="60"/>
      <c r="D37" s="60"/>
      <c r="E37" s="61"/>
    </row>
  </sheetData>
  <mergeCells count="13">
    <mergeCell ref="A17:P17"/>
    <mergeCell ref="A11:E11"/>
    <mergeCell ref="A12:E12"/>
    <mergeCell ref="A13:E13"/>
    <mergeCell ref="A14:E14"/>
    <mergeCell ref="A15:E15"/>
    <mergeCell ref="A16:E16"/>
    <mergeCell ref="A10:E10"/>
    <mergeCell ref="A5:E5"/>
    <mergeCell ref="A6:E6"/>
    <mergeCell ref="A7:E7"/>
    <mergeCell ref="A8:E8"/>
    <mergeCell ref="A9:E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sqref="A1:P49"/>
    </sheetView>
  </sheetViews>
  <sheetFormatPr baseColWidth="10" defaultColWidth="8.83203125" defaultRowHeight="14" x14ac:dyDescent="0"/>
  <cols>
    <col min="1" max="1" width="9.5" bestFit="1" customWidth="1"/>
    <col min="5" max="6" width="9.33203125" bestFit="1" customWidth="1"/>
    <col min="8" max="8" width="9.33203125" bestFit="1" customWidth="1"/>
    <col min="10" max="10" width="10.5" bestFit="1" customWidth="1"/>
    <col min="12" max="12" width="9.33203125" bestFit="1" customWidth="1"/>
    <col min="14" max="14" width="10.1640625" bestFit="1" customWidth="1"/>
    <col min="16" max="16" width="9.33203125" bestFit="1" customWidth="1"/>
  </cols>
  <sheetData>
    <row r="1" spans="1:16">
      <c r="A1" s="8"/>
    </row>
    <row r="2" spans="1:16">
      <c r="A2" s="8"/>
    </row>
    <row r="3" spans="1:16">
      <c r="A3" s="9"/>
    </row>
    <row r="4" spans="1:16">
      <c r="A4" s="10"/>
      <c r="B4" s="11"/>
    </row>
    <row r="5" spans="1:16" ht="15" thickBot="1">
      <c r="A5" s="132"/>
      <c r="B5" s="133"/>
      <c r="C5" s="133"/>
      <c r="D5" s="133"/>
      <c r="E5" s="134"/>
      <c r="F5" s="19"/>
      <c r="G5" s="20"/>
      <c r="H5" s="19"/>
      <c r="I5" s="20"/>
      <c r="J5" s="19"/>
      <c r="K5" s="20"/>
      <c r="L5" s="21"/>
      <c r="M5" s="20"/>
      <c r="N5" s="19"/>
      <c r="O5" s="20"/>
      <c r="P5" s="22"/>
    </row>
    <row r="6" spans="1:16" ht="15" thickBot="1">
      <c r="A6" s="129"/>
      <c r="B6" s="130"/>
      <c r="C6" s="130"/>
      <c r="D6" s="130"/>
      <c r="E6" s="131"/>
      <c r="F6" s="12"/>
      <c r="G6" s="13"/>
      <c r="H6" s="16"/>
      <c r="I6" s="13"/>
      <c r="J6" s="12"/>
      <c r="K6" s="13"/>
      <c r="L6" s="14"/>
      <c r="M6" s="13"/>
      <c r="N6" s="12"/>
      <c r="O6" s="13"/>
      <c r="P6" s="55"/>
    </row>
    <row r="7" spans="1:16" ht="15" thickBot="1">
      <c r="A7" s="129"/>
      <c r="B7" s="130"/>
      <c r="C7" s="130"/>
      <c r="D7" s="130"/>
      <c r="E7" s="131"/>
      <c r="F7" s="12"/>
      <c r="G7" s="13"/>
      <c r="H7" s="16"/>
      <c r="I7" s="13"/>
      <c r="J7" s="12"/>
      <c r="K7" s="13"/>
      <c r="L7" s="14"/>
      <c r="M7" s="13"/>
      <c r="N7" s="14"/>
      <c r="O7" s="13"/>
      <c r="P7" s="55"/>
    </row>
    <row r="8" spans="1:16" ht="15" thickBot="1">
      <c r="A8" s="129"/>
      <c r="B8" s="130"/>
      <c r="C8" s="130"/>
      <c r="D8" s="130"/>
      <c r="E8" s="131"/>
      <c r="F8" s="12"/>
      <c r="G8" s="13"/>
      <c r="H8" s="12"/>
      <c r="I8" s="13"/>
      <c r="J8" s="18"/>
      <c r="K8" s="13"/>
      <c r="L8" s="14"/>
      <c r="M8" s="13"/>
      <c r="N8" s="12"/>
      <c r="O8" s="13"/>
      <c r="P8" s="23"/>
    </row>
    <row r="9" spans="1:16" ht="15" thickBot="1">
      <c r="A9" s="129"/>
      <c r="B9" s="130"/>
      <c r="C9" s="130"/>
      <c r="D9" s="130"/>
      <c r="E9" s="131"/>
      <c r="F9" s="12"/>
      <c r="G9" s="13"/>
      <c r="H9" s="12"/>
      <c r="I9" s="13"/>
      <c r="J9" s="14"/>
      <c r="K9" s="13"/>
      <c r="L9" s="14"/>
      <c r="M9" s="13"/>
      <c r="N9" s="16"/>
      <c r="O9" s="13"/>
      <c r="P9" s="23"/>
    </row>
    <row r="10" spans="1:16" ht="15" thickBot="1">
      <c r="A10" s="129"/>
      <c r="B10" s="130"/>
      <c r="C10" s="130"/>
      <c r="D10" s="130"/>
      <c r="E10" s="131"/>
      <c r="F10" s="12"/>
      <c r="G10" s="13"/>
      <c r="H10" s="12"/>
      <c r="I10" s="13"/>
      <c r="J10" s="15"/>
      <c r="K10" s="13"/>
      <c r="L10" s="14"/>
      <c r="M10" s="13"/>
      <c r="N10" s="17"/>
      <c r="O10" s="13"/>
      <c r="P10" s="23"/>
    </row>
    <row r="11" spans="1:16" ht="15" thickBot="1">
      <c r="A11" s="129"/>
      <c r="B11" s="130"/>
      <c r="C11" s="130"/>
      <c r="D11" s="130"/>
      <c r="E11" s="131"/>
      <c r="F11" s="12"/>
      <c r="G11" s="13"/>
      <c r="H11" s="16"/>
      <c r="I11" s="13"/>
      <c r="J11" s="14"/>
      <c r="K11" s="13"/>
      <c r="L11" s="14"/>
      <c r="M11" s="13"/>
      <c r="N11" s="18"/>
      <c r="O11" s="13"/>
      <c r="P11" s="24"/>
    </row>
    <row r="12" spans="1:16" ht="15" thickBot="1">
      <c r="A12" s="129"/>
      <c r="B12" s="130"/>
      <c r="C12" s="130"/>
      <c r="D12" s="130"/>
      <c r="E12" s="131"/>
      <c r="F12" s="14"/>
      <c r="G12" s="13"/>
      <c r="H12" s="16"/>
      <c r="I12" s="13"/>
      <c r="J12" s="14"/>
      <c r="K12" s="13"/>
      <c r="L12" s="14"/>
      <c r="M12" s="13"/>
      <c r="N12" s="15"/>
      <c r="O12" s="13"/>
      <c r="P12" s="24"/>
    </row>
    <row r="13" spans="1:16" ht="15" thickBot="1">
      <c r="A13" s="129"/>
      <c r="B13" s="130"/>
      <c r="C13" s="130"/>
      <c r="D13" s="130"/>
      <c r="E13" s="131"/>
      <c r="F13" s="12"/>
      <c r="G13" s="13"/>
      <c r="H13" s="16"/>
      <c r="I13" s="13"/>
      <c r="J13" s="15"/>
      <c r="K13" s="13"/>
      <c r="L13" s="14"/>
      <c r="M13" s="13"/>
      <c r="N13" s="12"/>
      <c r="O13" s="13"/>
      <c r="P13" s="56"/>
    </row>
    <row r="14" spans="1:16" ht="15" thickBot="1">
      <c r="A14" s="129"/>
      <c r="B14" s="130"/>
      <c r="C14" s="130"/>
      <c r="D14" s="130"/>
      <c r="E14" s="131"/>
      <c r="F14" s="12"/>
      <c r="G14" s="13"/>
      <c r="H14" s="12"/>
      <c r="I14" s="13"/>
      <c r="J14" s="15"/>
      <c r="K14" s="13"/>
      <c r="L14" s="14"/>
      <c r="M14" s="13"/>
      <c r="N14" s="12"/>
      <c r="O14" s="13"/>
      <c r="P14" s="24"/>
    </row>
    <row r="15" spans="1:16" ht="15" thickBot="1">
      <c r="A15" s="129"/>
      <c r="B15" s="130"/>
      <c r="C15" s="130"/>
      <c r="D15" s="130"/>
      <c r="E15" s="131"/>
      <c r="F15" s="12"/>
      <c r="G15" s="13"/>
      <c r="H15" s="12"/>
      <c r="I15" s="13"/>
      <c r="J15" s="12"/>
      <c r="K15" s="13"/>
      <c r="L15" s="14"/>
      <c r="M15" s="13"/>
      <c r="N15" s="12"/>
      <c r="O15" s="13"/>
      <c r="P15" s="24"/>
    </row>
    <row r="16" spans="1:16" ht="15" thickBot="1">
      <c r="A16" s="129"/>
      <c r="B16" s="130"/>
      <c r="C16" s="130"/>
      <c r="D16" s="130"/>
      <c r="E16" s="131"/>
      <c r="F16" s="25"/>
      <c r="G16" s="84"/>
      <c r="H16" s="57"/>
      <c r="I16" s="84"/>
      <c r="J16" s="57"/>
      <c r="K16" s="84"/>
      <c r="L16" s="26"/>
      <c r="M16" s="84"/>
      <c r="N16" s="27"/>
      <c r="O16" s="84"/>
      <c r="P16" s="73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62"/>
      <c r="B18" s="63"/>
      <c r="C18" s="64"/>
      <c r="D18" s="64"/>
      <c r="E18" s="64"/>
    </row>
    <row r="19" spans="1:16">
      <c r="A19" s="62"/>
      <c r="B19" s="63"/>
      <c r="C19" s="64"/>
      <c r="D19" s="64"/>
      <c r="E19" s="64"/>
    </row>
    <row r="20" spans="1:16">
      <c r="A20" s="62"/>
      <c r="B20" s="63"/>
      <c r="C20" s="64"/>
      <c r="D20" s="64"/>
      <c r="E20" s="64"/>
    </row>
    <row r="21" spans="1:16">
      <c r="A21" s="62"/>
      <c r="B21" s="63"/>
      <c r="C21" s="64"/>
      <c r="D21" s="64"/>
      <c r="E21" s="64"/>
    </row>
    <row r="22" spans="1:16">
      <c r="A22" s="62"/>
      <c r="B22" s="63"/>
      <c r="C22" s="64"/>
      <c r="D22" s="64"/>
      <c r="E22" s="64"/>
    </row>
    <row r="23" spans="1:16">
      <c r="A23" s="62"/>
      <c r="B23" s="63"/>
      <c r="C23" s="64"/>
      <c r="D23" s="64"/>
      <c r="E23" s="64"/>
    </row>
    <row r="24" spans="1:16">
      <c r="A24" s="62"/>
      <c r="B24" s="63"/>
      <c r="C24" s="64"/>
      <c r="D24" s="64"/>
      <c r="E24" s="64"/>
    </row>
    <row r="25" spans="1:16">
      <c r="A25" s="62"/>
      <c r="B25" s="63"/>
      <c r="C25" s="64"/>
      <c r="D25" s="64"/>
      <c r="E25" s="64"/>
    </row>
    <row r="26" spans="1:16">
      <c r="A26" s="62"/>
      <c r="B26" s="63"/>
      <c r="C26" s="64"/>
      <c r="D26" s="64"/>
      <c r="E26" s="64"/>
    </row>
    <row r="27" spans="1:16">
      <c r="A27" s="62"/>
      <c r="B27" s="63"/>
      <c r="C27" s="64"/>
      <c r="D27" s="64"/>
      <c r="E27" s="64"/>
    </row>
    <row r="28" spans="1:16">
      <c r="A28" s="62"/>
      <c r="B28" s="63"/>
      <c r="C28" s="64"/>
      <c r="D28" s="64"/>
      <c r="E28" s="64"/>
    </row>
    <row r="29" spans="1:16">
      <c r="A29" s="62"/>
      <c r="B29" s="63"/>
      <c r="C29" s="64"/>
      <c r="D29" s="64"/>
      <c r="E29" s="64"/>
    </row>
    <row r="30" spans="1:16">
      <c r="A30" s="62"/>
      <c r="B30" s="63"/>
      <c r="C30" s="64"/>
      <c r="D30" s="64"/>
      <c r="E30" s="64"/>
    </row>
    <row r="31" spans="1:16">
      <c r="A31" s="62"/>
      <c r="B31" s="63"/>
      <c r="C31" s="64"/>
      <c r="D31" s="64"/>
      <c r="E31" s="64"/>
    </row>
    <row r="32" spans="1:16">
      <c r="A32" s="58"/>
      <c r="B32" s="59"/>
      <c r="C32" s="60"/>
      <c r="D32" s="60"/>
      <c r="E32" s="61"/>
    </row>
    <row r="33" spans="1:16">
      <c r="A33" s="62"/>
      <c r="B33" s="63"/>
      <c r="C33" s="64"/>
      <c r="D33" s="64"/>
      <c r="E33" s="64"/>
    </row>
    <row r="34" spans="1:16">
      <c r="A34" s="62"/>
      <c r="B34" s="63"/>
      <c r="C34" s="64"/>
      <c r="D34" s="64"/>
      <c r="E34" s="64"/>
    </row>
    <row r="35" spans="1:16">
      <c r="A35" s="62"/>
      <c r="B35" s="63"/>
      <c r="C35" s="64"/>
      <c r="D35" s="64"/>
      <c r="E35" s="69"/>
    </row>
    <row r="36" spans="1:16">
      <c r="A36" s="66"/>
      <c r="B36" s="67"/>
      <c r="C36" s="68"/>
      <c r="D36" s="68"/>
      <c r="E36" s="68"/>
    </row>
    <row r="37" spans="1:16">
      <c r="A37" s="62"/>
      <c r="B37" s="63"/>
      <c r="C37" s="64"/>
      <c r="D37" s="64"/>
      <c r="E37" s="64"/>
    </row>
    <row r="38" spans="1:16">
      <c r="A38" s="136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</row>
  </sheetData>
  <mergeCells count="14">
    <mergeCell ref="A15:E15"/>
    <mergeCell ref="A16:E16"/>
    <mergeCell ref="A17:P17"/>
    <mergeCell ref="A38:P38"/>
    <mergeCell ref="A10:E10"/>
    <mergeCell ref="A11:E11"/>
    <mergeCell ref="A12:E12"/>
    <mergeCell ref="A13:E13"/>
    <mergeCell ref="A14:E14"/>
    <mergeCell ref="A5:E5"/>
    <mergeCell ref="A6:E6"/>
    <mergeCell ref="A7:E7"/>
    <mergeCell ref="A8:E8"/>
    <mergeCell ref="A9:E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9"/>
  <sheetViews>
    <sheetView tabSelected="1" topLeftCell="A3" workbookViewId="0">
      <pane xSplit="1" ySplit="3" topLeftCell="B6" activePane="bottomRight" state="frozen"/>
      <selection activeCell="A3" sqref="A3"/>
      <selection pane="topRight" activeCell="B3" sqref="B3"/>
      <selection pane="bottomLeft" activeCell="A6" sqref="A6"/>
      <selection pane="bottomRight" activeCell="L17" sqref="L17"/>
    </sheetView>
  </sheetViews>
  <sheetFormatPr baseColWidth="10" defaultColWidth="8.83203125" defaultRowHeight="14" x14ac:dyDescent="0"/>
  <cols>
    <col min="1" max="1" width="12" style="3" bestFit="1" customWidth="1"/>
    <col min="2" max="4" width="12.6640625" style="3" bestFit="1" customWidth="1"/>
    <col min="5" max="5" width="11.33203125" style="3" bestFit="1" customWidth="1"/>
    <col min="6" max="6" width="11.5" style="3" bestFit="1" customWidth="1"/>
    <col min="7" max="10" width="10.5" style="3" bestFit="1" customWidth="1"/>
    <col min="11" max="11" width="12.5" style="3" bestFit="1" customWidth="1"/>
    <col min="12" max="12" width="13.5" style="3" bestFit="1" customWidth="1"/>
    <col min="13" max="13" width="12.6640625" style="3" bestFit="1" customWidth="1"/>
    <col min="14" max="14" width="11.5" style="3" bestFit="1" customWidth="1"/>
    <col min="15" max="15" width="12.1640625" style="3" bestFit="1" customWidth="1"/>
    <col min="16" max="16" width="11.1640625" style="3" bestFit="1" customWidth="1"/>
    <col min="17" max="18" width="10.83203125" style="3" customWidth="1"/>
    <col min="19" max="19" width="10.5" style="3" bestFit="1" customWidth="1"/>
    <col min="20" max="20" width="11.1640625" style="3" bestFit="1" customWidth="1"/>
    <col min="21" max="21" width="10.83203125" style="3" bestFit="1" customWidth="1"/>
    <col min="22" max="22" width="10.5" style="3" bestFit="1" customWidth="1"/>
    <col min="23" max="23" width="11" style="3" bestFit="1" customWidth="1"/>
    <col min="24" max="24" width="11.1640625" style="3" bestFit="1" customWidth="1"/>
    <col min="25" max="32" width="13.5" style="3" bestFit="1" customWidth="1"/>
    <col min="33" max="33" width="7.6640625" style="77" customWidth="1"/>
    <col min="34" max="34" width="12" style="3" bestFit="1" customWidth="1"/>
    <col min="35" max="37" width="15.33203125" style="3" bestFit="1" customWidth="1"/>
    <col min="38" max="65" width="16.83203125" style="3" bestFit="1" customWidth="1"/>
    <col min="66" max="16384" width="8.83203125" style="3"/>
  </cols>
  <sheetData>
    <row r="2" spans="1:65" ht="15" thickBot="1"/>
    <row r="3" spans="1:65" ht="15" thickBot="1">
      <c r="B3" s="31">
        <f t="shared" ref="B3:P3" si="0">AI4</f>
        <v>0</v>
      </c>
      <c r="C3" s="31">
        <f t="shared" si="0"/>
        <v>0</v>
      </c>
      <c r="D3" s="31">
        <f t="shared" si="0"/>
        <v>0</v>
      </c>
      <c r="E3" s="31">
        <f t="shared" si="0"/>
        <v>0</v>
      </c>
      <c r="F3" s="31">
        <f t="shared" si="0"/>
        <v>0</v>
      </c>
      <c r="G3" s="31">
        <f t="shared" si="0"/>
        <v>0</v>
      </c>
      <c r="H3" s="31">
        <f t="shared" si="0"/>
        <v>0</v>
      </c>
      <c r="I3" s="31">
        <f t="shared" si="0"/>
        <v>0</v>
      </c>
      <c r="J3" s="31">
        <f t="shared" si="0"/>
        <v>0</v>
      </c>
      <c r="K3" s="31">
        <f t="shared" si="0"/>
        <v>0</v>
      </c>
      <c r="L3" s="31">
        <f t="shared" si="0"/>
        <v>0</v>
      </c>
      <c r="M3" s="31">
        <f t="shared" si="0"/>
        <v>0</v>
      </c>
      <c r="N3" s="31">
        <f t="shared" si="0"/>
        <v>0</v>
      </c>
      <c r="O3" s="31">
        <f t="shared" si="0"/>
        <v>0</v>
      </c>
      <c r="P3" s="31">
        <f t="shared" si="0"/>
        <v>0</v>
      </c>
      <c r="Q3" s="31">
        <f t="shared" ref="Q3:Y3" si="1">AX4</f>
        <v>0</v>
      </c>
      <c r="R3" s="31">
        <f t="shared" si="1"/>
        <v>0</v>
      </c>
      <c r="S3" s="31">
        <f t="shared" si="1"/>
        <v>0</v>
      </c>
      <c r="T3" s="31">
        <f t="shared" si="1"/>
        <v>0</v>
      </c>
      <c r="U3" s="31">
        <f t="shared" si="1"/>
        <v>0</v>
      </c>
      <c r="V3" s="31">
        <f t="shared" si="1"/>
        <v>0</v>
      </c>
      <c r="W3" s="31">
        <f t="shared" si="1"/>
        <v>0</v>
      </c>
      <c r="X3" s="31">
        <f t="shared" si="1"/>
        <v>0</v>
      </c>
      <c r="Y3" s="31">
        <f t="shared" si="1"/>
        <v>0</v>
      </c>
      <c r="Z3" s="31">
        <f t="shared" ref="Z3:AF3" si="2">BG4</f>
        <v>0</v>
      </c>
      <c r="AA3" s="31">
        <f t="shared" si="2"/>
        <v>0</v>
      </c>
      <c r="AB3" s="31">
        <f t="shared" si="2"/>
        <v>0</v>
      </c>
      <c r="AC3" s="31">
        <f t="shared" si="2"/>
        <v>0</v>
      </c>
      <c r="AD3" s="31">
        <f t="shared" si="2"/>
        <v>0</v>
      </c>
      <c r="AE3" s="31">
        <f t="shared" si="2"/>
        <v>0</v>
      </c>
      <c r="AF3" s="31">
        <f t="shared" si="2"/>
        <v>0</v>
      </c>
    </row>
    <row r="4" spans="1:65" ht="15" thickBot="1">
      <c r="A4" s="34" t="s">
        <v>73</v>
      </c>
      <c r="B4" s="3">
        <f>RANK(B5,$B$5:$AF$5,0)</f>
        <v>30</v>
      </c>
      <c r="C4" s="3">
        <f>RANK(C5,$C$5:$AF$5,0)</f>
        <v>26</v>
      </c>
      <c r="D4" s="3">
        <f>RANK(D5,$C$5:$AF$5,0)</f>
        <v>2</v>
      </c>
      <c r="E4" s="3">
        <f t="shared" ref="E4:AF4" si="3">RANK(E5,$D$5:$AF$5,0)</f>
        <v>23</v>
      </c>
      <c r="F4" s="3">
        <f t="shared" si="3"/>
        <v>29</v>
      </c>
      <c r="G4" s="3">
        <f t="shared" si="3"/>
        <v>12</v>
      </c>
      <c r="H4" s="3">
        <f t="shared" si="3"/>
        <v>24</v>
      </c>
      <c r="I4" s="3">
        <f t="shared" si="3"/>
        <v>1</v>
      </c>
      <c r="J4" s="3">
        <f t="shared" si="3"/>
        <v>18</v>
      </c>
      <c r="K4" s="3">
        <f t="shared" si="3"/>
        <v>14</v>
      </c>
      <c r="L4" s="3">
        <f t="shared" si="3"/>
        <v>7</v>
      </c>
      <c r="M4" s="3">
        <f t="shared" si="3"/>
        <v>28</v>
      </c>
      <c r="N4" s="3">
        <f t="shared" si="3"/>
        <v>5</v>
      </c>
      <c r="O4" s="3">
        <f t="shared" si="3"/>
        <v>4</v>
      </c>
      <c r="P4" s="3">
        <f t="shared" si="3"/>
        <v>27</v>
      </c>
      <c r="Q4" s="3">
        <f t="shared" si="3"/>
        <v>17</v>
      </c>
      <c r="R4" s="3">
        <f t="shared" si="3"/>
        <v>26</v>
      </c>
      <c r="S4" s="3">
        <f t="shared" si="3"/>
        <v>21</v>
      </c>
      <c r="T4" s="3">
        <f t="shared" si="3"/>
        <v>12</v>
      </c>
      <c r="U4" s="3">
        <f t="shared" si="3"/>
        <v>20</v>
      </c>
      <c r="V4" s="3">
        <f t="shared" si="3"/>
        <v>9</v>
      </c>
      <c r="W4" s="3">
        <f t="shared" si="3"/>
        <v>16</v>
      </c>
      <c r="X4" s="3">
        <f t="shared" si="3"/>
        <v>6</v>
      </c>
      <c r="Y4" s="3">
        <f t="shared" si="3"/>
        <v>21</v>
      </c>
      <c r="Z4" s="3">
        <f t="shared" si="3"/>
        <v>14</v>
      </c>
      <c r="AA4" s="3">
        <f t="shared" si="3"/>
        <v>11</v>
      </c>
      <c r="AB4" s="3">
        <f t="shared" si="3"/>
        <v>9</v>
      </c>
      <c r="AC4" s="3">
        <f t="shared" si="3"/>
        <v>25</v>
      </c>
      <c r="AD4" s="3">
        <f t="shared" si="3"/>
        <v>8</v>
      </c>
      <c r="AE4" s="3">
        <f t="shared" si="3"/>
        <v>18</v>
      </c>
      <c r="AF4" s="3">
        <f t="shared" si="3"/>
        <v>2</v>
      </c>
      <c r="AG4" s="78"/>
      <c r="AH4" s="34" t="s">
        <v>74</v>
      </c>
      <c r="AI4" s="31">
        <f>AAPL!$A$1</f>
        <v>0</v>
      </c>
      <c r="AJ4" s="31">
        <f>ADI!$A$1</f>
        <v>0</v>
      </c>
      <c r="AK4" s="31">
        <f>AKAM!$A$1</f>
        <v>0</v>
      </c>
      <c r="AL4" s="31">
        <f>ALTR!$A$1</f>
        <v>0</v>
      </c>
      <c r="AM4" s="31">
        <f>CA!$A$1</f>
        <v>0</v>
      </c>
      <c r="AN4" s="31">
        <f>CSC!$A$1</f>
        <v>0</v>
      </c>
      <c r="AO4" s="31">
        <f>CSCO!$A$1</f>
        <v>0</v>
      </c>
      <c r="AP4" s="31">
        <f>CTSH!$A$1</f>
        <v>0</v>
      </c>
      <c r="AQ4" s="31">
        <f>EMC!$A$1</f>
        <v>0</v>
      </c>
      <c r="AR4" s="31">
        <f>ETN!$A$1</f>
        <v>0</v>
      </c>
      <c r="AS4" s="31">
        <f>FIS!$A$1</f>
        <v>0</v>
      </c>
      <c r="AT4" s="31">
        <f>FTR!$A$1</f>
        <v>0</v>
      </c>
      <c r="AU4" s="31">
        <f>GOOG!$A$1</f>
        <v>0</v>
      </c>
      <c r="AV4" s="31">
        <f>IGT!$A$1</f>
        <v>0</v>
      </c>
      <c r="AW4" s="31">
        <f>INTC!$A$1</f>
        <v>0</v>
      </c>
      <c r="AX4" s="31">
        <f>JBL!$A$1</f>
        <v>0</v>
      </c>
      <c r="AY4" s="31">
        <f>JNPR!$A$1</f>
        <v>0</v>
      </c>
      <c r="AZ4" s="31">
        <f>KLAC!$A$1</f>
        <v>0</v>
      </c>
      <c r="BA4" s="31">
        <f>LRCX!$A$1</f>
        <v>0</v>
      </c>
      <c r="BB4" s="31">
        <f>MSFT!$A$1</f>
        <v>0</v>
      </c>
      <c r="BC4" s="31">
        <f>NTAP!$A$1</f>
        <v>0</v>
      </c>
      <c r="BD4" s="31">
        <f>NVDA!$A$1</f>
        <v>0</v>
      </c>
      <c r="BE4" s="31">
        <f>QCOM!$A$1</f>
        <v>0</v>
      </c>
      <c r="BF4" s="31">
        <f>SAI!$A$1</f>
        <v>0</v>
      </c>
      <c r="BG4" s="31">
        <f>SNDK!$A$1</f>
        <v>0</v>
      </c>
      <c r="BH4" s="31">
        <f>SYMC!$A$1</f>
        <v>0</v>
      </c>
      <c r="BI4" s="31">
        <f>TSS!$A$1</f>
        <v>0</v>
      </c>
      <c r="BJ4" s="31">
        <f>TXN!$A$1</f>
        <v>0</v>
      </c>
      <c r="BK4" s="31">
        <f>XLNX!$A$1</f>
        <v>0</v>
      </c>
      <c r="BL4" s="31">
        <f>XRX!$A$1</f>
        <v>0</v>
      </c>
      <c r="BM4" s="31">
        <f>YHOO!$A$1</f>
        <v>0</v>
      </c>
    </row>
    <row r="5" spans="1:65" ht="15" thickBot="1">
      <c r="A5" s="36" t="s">
        <v>75</v>
      </c>
      <c r="B5" s="98">
        <f t="shared" ref="B5:C5" si="4">SUM(B6:B18)</f>
        <v>6</v>
      </c>
      <c r="C5" s="98">
        <f t="shared" si="4"/>
        <v>10</v>
      </c>
      <c r="D5" s="98">
        <f t="shared" ref="D5:Y5" si="5">SUM(D6:D18)</f>
        <v>34</v>
      </c>
      <c r="E5" s="98">
        <f t="shared" si="5"/>
        <v>14</v>
      </c>
      <c r="F5" s="98">
        <f t="shared" si="5"/>
        <v>6</v>
      </c>
      <c r="G5" s="98">
        <f t="shared" si="5"/>
        <v>24</v>
      </c>
      <c r="H5" s="98">
        <f t="shared" si="5"/>
        <v>13</v>
      </c>
      <c r="I5" s="98">
        <f t="shared" si="5"/>
        <v>36</v>
      </c>
      <c r="J5" s="98">
        <f t="shared" si="5"/>
        <v>18</v>
      </c>
      <c r="K5" s="98">
        <f t="shared" si="5"/>
        <v>22</v>
      </c>
      <c r="L5" s="98">
        <f t="shared" si="5"/>
        <v>30</v>
      </c>
      <c r="M5" s="98">
        <f t="shared" si="5"/>
        <v>8</v>
      </c>
      <c r="N5" s="98">
        <f t="shared" si="5"/>
        <v>32</v>
      </c>
      <c r="O5" s="98">
        <f t="shared" si="5"/>
        <v>33</v>
      </c>
      <c r="P5" s="98">
        <f t="shared" si="5"/>
        <v>9</v>
      </c>
      <c r="Q5" s="98">
        <f t="shared" ref="Q5" si="6">SUM(Q6:Q18)</f>
        <v>20</v>
      </c>
      <c r="R5" s="98">
        <f t="shared" si="5"/>
        <v>10</v>
      </c>
      <c r="S5" s="98">
        <f t="shared" si="5"/>
        <v>15</v>
      </c>
      <c r="T5" s="98">
        <f t="shared" si="5"/>
        <v>24</v>
      </c>
      <c r="U5" s="98">
        <f t="shared" si="5"/>
        <v>17</v>
      </c>
      <c r="V5" s="98">
        <f t="shared" si="5"/>
        <v>27</v>
      </c>
      <c r="W5" s="98">
        <f t="shared" si="5"/>
        <v>21</v>
      </c>
      <c r="X5" s="98">
        <f t="shared" si="5"/>
        <v>31</v>
      </c>
      <c r="Y5" s="98">
        <f t="shared" si="5"/>
        <v>15</v>
      </c>
      <c r="Z5" s="98">
        <f t="shared" ref="Z5:AF5" si="7">SUM(Z6:Z18)</f>
        <v>22</v>
      </c>
      <c r="AA5" s="98">
        <f t="shared" si="7"/>
        <v>26</v>
      </c>
      <c r="AB5" s="98">
        <f t="shared" si="7"/>
        <v>27</v>
      </c>
      <c r="AC5" s="98">
        <f t="shared" si="7"/>
        <v>12</v>
      </c>
      <c r="AD5" s="98">
        <f t="shared" si="7"/>
        <v>29</v>
      </c>
      <c r="AE5" s="98">
        <f t="shared" si="7"/>
        <v>18</v>
      </c>
      <c r="AF5" s="98">
        <f t="shared" si="7"/>
        <v>34</v>
      </c>
      <c r="AG5" s="79"/>
      <c r="AH5" s="35" t="s">
        <v>3</v>
      </c>
      <c r="AI5" s="65">
        <f>AAPL!$F$5</f>
        <v>0</v>
      </c>
      <c r="AJ5" s="65">
        <f>ADI!$F$5</f>
        <v>0</v>
      </c>
      <c r="AK5" s="65">
        <f>AKAM!$F$5</f>
        <v>0</v>
      </c>
      <c r="AL5" s="65">
        <f>AKAM!$F$5</f>
        <v>0</v>
      </c>
      <c r="AM5" s="65">
        <f>CA!$F$5</f>
        <v>0</v>
      </c>
      <c r="AN5" s="65">
        <f>CSC!$F$5</f>
        <v>0</v>
      </c>
      <c r="AO5" s="65">
        <f>CSCO!$F$5</f>
        <v>0</v>
      </c>
      <c r="AP5" s="65">
        <f>CTSH!$F$5</f>
        <v>0</v>
      </c>
      <c r="AQ5" s="65">
        <f>EMC!$F$5</f>
        <v>0</v>
      </c>
      <c r="AR5" s="65">
        <f>ETN!$F$5</f>
        <v>0</v>
      </c>
      <c r="AS5" s="65">
        <f>FIS!$F$5</f>
        <v>0</v>
      </c>
      <c r="AT5" s="65">
        <f>FTR!$F$5</f>
        <v>0</v>
      </c>
      <c r="AU5" s="65">
        <f>GOOG!$F$5</f>
        <v>0</v>
      </c>
      <c r="AV5" s="65">
        <f>IGT!$F$5</f>
        <v>0</v>
      </c>
      <c r="AW5" s="65">
        <f>INTC!$F$5</f>
        <v>0</v>
      </c>
      <c r="AX5" s="65">
        <f>JBL!$F$5</f>
        <v>0</v>
      </c>
      <c r="AY5" s="65">
        <f>JNPR!$F$5</f>
        <v>0</v>
      </c>
      <c r="AZ5" s="65">
        <f>KLAC!$F$5</f>
        <v>0</v>
      </c>
      <c r="BA5" s="65">
        <f>LRCX!$F$5</f>
        <v>0</v>
      </c>
      <c r="BB5" s="65">
        <f>MSFT!$F$5</f>
        <v>0</v>
      </c>
      <c r="BC5" s="65">
        <f>NTAP!$F$5</f>
        <v>0</v>
      </c>
      <c r="BD5" s="65">
        <f>NVDA!$F$5</f>
        <v>0</v>
      </c>
      <c r="BE5" s="65">
        <f>QCOM!$F$5</f>
        <v>0</v>
      </c>
      <c r="BF5" s="65">
        <f>SAI!$F$5</f>
        <v>0</v>
      </c>
      <c r="BG5" s="65">
        <f>SNDK!$F$5</f>
        <v>0</v>
      </c>
      <c r="BH5" s="65">
        <f>SYMC!$F$5</f>
        <v>0</v>
      </c>
      <c r="BI5" s="65">
        <f>TSS!$F$5</f>
        <v>0</v>
      </c>
      <c r="BJ5" s="65">
        <f>TXN!$F$5</f>
        <v>0</v>
      </c>
      <c r="BK5" s="65">
        <f>XLNX!$F$5</f>
        <v>0</v>
      </c>
      <c r="BL5" s="65">
        <f>XRX!$F$5</f>
        <v>0</v>
      </c>
      <c r="BM5" s="65">
        <f>YHOO!$F$5</f>
        <v>0</v>
      </c>
    </row>
    <row r="6" spans="1:65" ht="15" thickBot="1">
      <c r="A6" s="33" t="s">
        <v>80</v>
      </c>
      <c r="B6" s="97">
        <f>(RANK(AI6,$AI6:$BM6,1))/(COUNTA($A$6:$A$8))</f>
        <v>0.33333333333333331</v>
      </c>
      <c r="C6" s="97">
        <f t="shared" ref="C6:AF6" si="8">(RANK(AJ6,$AI6:$BM6,1))/(COUNTA($A$6:$A$8))</f>
        <v>0.33333333333333331</v>
      </c>
      <c r="D6" s="97">
        <f t="shared" si="8"/>
        <v>0.33333333333333331</v>
      </c>
      <c r="E6" s="97">
        <f t="shared" si="8"/>
        <v>0.33333333333333331</v>
      </c>
      <c r="F6" s="97">
        <f t="shared" si="8"/>
        <v>0.33333333333333331</v>
      </c>
      <c r="G6" s="97">
        <f t="shared" si="8"/>
        <v>0.33333333333333331</v>
      </c>
      <c r="H6" s="97">
        <f t="shared" si="8"/>
        <v>0.33333333333333331</v>
      </c>
      <c r="I6" s="97">
        <f t="shared" si="8"/>
        <v>0.33333333333333331</v>
      </c>
      <c r="J6" s="97">
        <f t="shared" si="8"/>
        <v>0.33333333333333331</v>
      </c>
      <c r="K6" s="97">
        <f t="shared" si="8"/>
        <v>0.33333333333333331</v>
      </c>
      <c r="L6" s="97">
        <f t="shared" si="8"/>
        <v>0.33333333333333331</v>
      </c>
      <c r="M6" s="97">
        <f t="shared" si="8"/>
        <v>0.33333333333333331</v>
      </c>
      <c r="N6" s="97">
        <f t="shared" si="8"/>
        <v>0.33333333333333331</v>
      </c>
      <c r="O6" s="97">
        <f t="shared" si="8"/>
        <v>0.33333333333333331</v>
      </c>
      <c r="P6" s="97">
        <f t="shared" si="8"/>
        <v>0.33333333333333331</v>
      </c>
      <c r="Q6" s="97">
        <f t="shared" si="8"/>
        <v>0.33333333333333331</v>
      </c>
      <c r="R6" s="97">
        <f t="shared" si="8"/>
        <v>0.33333333333333331</v>
      </c>
      <c r="S6" s="97">
        <f t="shared" si="8"/>
        <v>0.33333333333333331</v>
      </c>
      <c r="T6" s="97">
        <f t="shared" si="8"/>
        <v>0.33333333333333331</v>
      </c>
      <c r="U6" s="97">
        <f t="shared" si="8"/>
        <v>0.33333333333333331</v>
      </c>
      <c r="V6" s="97">
        <f t="shared" si="8"/>
        <v>0.33333333333333331</v>
      </c>
      <c r="W6" s="97">
        <f t="shared" si="8"/>
        <v>0.33333333333333331</v>
      </c>
      <c r="X6" s="97">
        <f t="shared" si="8"/>
        <v>0.33333333333333331</v>
      </c>
      <c r="Y6" s="97">
        <f t="shared" si="8"/>
        <v>0.33333333333333331</v>
      </c>
      <c r="Z6" s="97">
        <f t="shared" si="8"/>
        <v>0.33333333333333331</v>
      </c>
      <c r="AA6" s="97">
        <f t="shared" si="8"/>
        <v>0.33333333333333331</v>
      </c>
      <c r="AB6" s="97">
        <f t="shared" si="8"/>
        <v>0.33333333333333331</v>
      </c>
      <c r="AC6" s="97">
        <f t="shared" si="8"/>
        <v>0.33333333333333331</v>
      </c>
      <c r="AD6" s="97">
        <f t="shared" si="8"/>
        <v>0.33333333333333331</v>
      </c>
      <c r="AE6" s="97">
        <f t="shared" si="8"/>
        <v>0.33333333333333331</v>
      </c>
      <c r="AF6" s="97">
        <f t="shared" si="8"/>
        <v>0.33333333333333331</v>
      </c>
      <c r="AG6" s="3"/>
      <c r="AH6" s="33" t="s">
        <v>9</v>
      </c>
      <c r="AI6" s="32">
        <f>AAPL!$H$6</f>
        <v>0</v>
      </c>
      <c r="AJ6" s="32">
        <f>ADI!$H$6</f>
        <v>0</v>
      </c>
      <c r="AK6" s="32">
        <f>AKAM!$H$6</f>
        <v>0</v>
      </c>
      <c r="AL6" s="32">
        <f>ALTR!$H$6</f>
        <v>0</v>
      </c>
      <c r="AM6" s="32">
        <f>CA!$H$6</f>
        <v>0</v>
      </c>
      <c r="AN6" s="32">
        <f>CSC!$H$6</f>
        <v>0</v>
      </c>
      <c r="AO6" s="32">
        <f>CSCO!$H$6</f>
        <v>0</v>
      </c>
      <c r="AP6" s="32">
        <f>CTSH!$H$6</f>
        <v>0</v>
      </c>
      <c r="AQ6" s="32">
        <f>EMC!$H$6</f>
        <v>0</v>
      </c>
      <c r="AR6" s="32">
        <f>ETN!$H$6</f>
        <v>0</v>
      </c>
      <c r="AS6" s="32">
        <f>FIS!$H$6</f>
        <v>0</v>
      </c>
      <c r="AT6" s="32">
        <f>FTR!$H$6</f>
        <v>0</v>
      </c>
      <c r="AU6" s="32">
        <f>GOOG!$H$6</f>
        <v>0</v>
      </c>
      <c r="AV6" s="32">
        <f>IGT!$H$6</f>
        <v>0</v>
      </c>
      <c r="AW6" s="32">
        <f>INTC!$H$6</f>
        <v>0</v>
      </c>
      <c r="AX6" s="32">
        <f>JBL!$H$6</f>
        <v>0</v>
      </c>
      <c r="AY6" s="32">
        <f>JNPR!$H$6</f>
        <v>0</v>
      </c>
      <c r="AZ6" s="32">
        <f>KLAC!$H$6</f>
        <v>0</v>
      </c>
      <c r="BA6" s="32">
        <f>LRCX!$H$6</f>
        <v>0</v>
      </c>
      <c r="BB6" s="32">
        <f>MSFT!$H$6</f>
        <v>0</v>
      </c>
      <c r="BC6" s="32">
        <f>NTAP!$H$6</f>
        <v>0</v>
      </c>
      <c r="BD6" s="32">
        <f>NVDA!$H$6</f>
        <v>0</v>
      </c>
      <c r="BE6" s="32">
        <f>QCOM!$H$6</f>
        <v>0</v>
      </c>
      <c r="BF6" s="32">
        <f>SAI!$H$6</f>
        <v>0</v>
      </c>
      <c r="BG6" s="32">
        <f>SNDK!$H$6</f>
        <v>0</v>
      </c>
      <c r="BH6" s="32">
        <f>SYMC!$H$6</f>
        <v>0</v>
      </c>
      <c r="BI6" s="32">
        <f>TSS!$H$6</f>
        <v>0</v>
      </c>
      <c r="BJ6" s="32">
        <f>TXN!$H$6</f>
        <v>0</v>
      </c>
      <c r="BK6" s="32">
        <f>XLNX!$H$6</f>
        <v>0</v>
      </c>
      <c r="BL6" s="32">
        <f>XRX!$H$6</f>
        <v>0</v>
      </c>
      <c r="BM6" s="32">
        <f>YHOO!$H$6</f>
        <v>0</v>
      </c>
    </row>
    <row r="7" spans="1:65" ht="15" thickBot="1">
      <c r="A7" s="33" t="s">
        <v>2</v>
      </c>
      <c r="B7" s="97">
        <f>(RANK(AI7,$AI7:$BM7,0))/(COUNTA($A$6:$A$8))</f>
        <v>0.33333333333333331</v>
      </c>
      <c r="C7" s="97">
        <f t="shared" ref="C7:AF7" si="9">(RANK(AJ7,$AI7:$BM7,0))/(COUNTA($A$6:$A$8))</f>
        <v>0.33333333333333331</v>
      </c>
      <c r="D7" s="97">
        <f t="shared" si="9"/>
        <v>0.33333333333333331</v>
      </c>
      <c r="E7" s="97">
        <f t="shared" si="9"/>
        <v>0.33333333333333331</v>
      </c>
      <c r="F7" s="97">
        <f t="shared" si="9"/>
        <v>0.33333333333333331</v>
      </c>
      <c r="G7" s="97">
        <f t="shared" si="9"/>
        <v>0.33333333333333331</v>
      </c>
      <c r="H7" s="97">
        <f t="shared" si="9"/>
        <v>0.33333333333333331</v>
      </c>
      <c r="I7" s="97">
        <f t="shared" si="9"/>
        <v>0.33333333333333331</v>
      </c>
      <c r="J7" s="97">
        <f t="shared" si="9"/>
        <v>0.33333333333333331</v>
      </c>
      <c r="K7" s="97">
        <f t="shared" si="9"/>
        <v>0.33333333333333331</v>
      </c>
      <c r="L7" s="97">
        <f t="shared" si="9"/>
        <v>0.33333333333333331</v>
      </c>
      <c r="M7" s="97">
        <f t="shared" si="9"/>
        <v>0.33333333333333331</v>
      </c>
      <c r="N7" s="97">
        <f t="shared" si="9"/>
        <v>0.33333333333333331</v>
      </c>
      <c r="O7" s="97">
        <f t="shared" si="9"/>
        <v>0.33333333333333331</v>
      </c>
      <c r="P7" s="97">
        <f t="shared" si="9"/>
        <v>0.33333333333333331</v>
      </c>
      <c r="Q7" s="97">
        <f t="shared" si="9"/>
        <v>0.33333333333333331</v>
      </c>
      <c r="R7" s="97">
        <f t="shared" si="9"/>
        <v>0.33333333333333331</v>
      </c>
      <c r="S7" s="97">
        <f t="shared" si="9"/>
        <v>0.33333333333333331</v>
      </c>
      <c r="T7" s="97">
        <f t="shared" si="9"/>
        <v>0.33333333333333331</v>
      </c>
      <c r="U7" s="97">
        <f t="shared" si="9"/>
        <v>0.33333333333333331</v>
      </c>
      <c r="V7" s="97">
        <f t="shared" si="9"/>
        <v>0.33333333333333331</v>
      </c>
      <c r="W7" s="97">
        <f t="shared" si="9"/>
        <v>0.33333333333333331</v>
      </c>
      <c r="X7" s="97">
        <f t="shared" si="9"/>
        <v>0.33333333333333331</v>
      </c>
      <c r="Y7" s="97">
        <f t="shared" si="9"/>
        <v>0.33333333333333331</v>
      </c>
      <c r="Z7" s="97">
        <f t="shared" si="9"/>
        <v>0.33333333333333331</v>
      </c>
      <c r="AA7" s="97">
        <f t="shared" si="9"/>
        <v>0.33333333333333331</v>
      </c>
      <c r="AB7" s="97">
        <f t="shared" si="9"/>
        <v>0.33333333333333331</v>
      </c>
      <c r="AC7" s="97">
        <f t="shared" si="9"/>
        <v>0.33333333333333331</v>
      </c>
      <c r="AD7" s="97">
        <f t="shared" si="9"/>
        <v>0.33333333333333331</v>
      </c>
      <c r="AE7" s="97">
        <f t="shared" si="9"/>
        <v>0.33333333333333331</v>
      </c>
      <c r="AF7" s="97">
        <f t="shared" si="9"/>
        <v>0.33333333333333331</v>
      </c>
      <c r="AH7" s="33" t="s">
        <v>2</v>
      </c>
      <c r="AI7" s="32">
        <f>AAPL!$H$7</f>
        <v>0</v>
      </c>
      <c r="AJ7" s="32">
        <f>ADI!$H$7</f>
        <v>0</v>
      </c>
      <c r="AK7" s="32">
        <f>AKAM!$H$7</f>
        <v>0</v>
      </c>
      <c r="AL7" s="32">
        <f>ALTR!$H$7</f>
        <v>0</v>
      </c>
      <c r="AM7" s="32">
        <f>CA!$H$7</f>
        <v>0</v>
      </c>
      <c r="AN7" s="32">
        <f>CSC!$H$7</f>
        <v>0</v>
      </c>
      <c r="AO7" s="32">
        <f>CSCO!$H$7</f>
        <v>0</v>
      </c>
      <c r="AP7" s="32">
        <f>CTSH!$H$7</f>
        <v>0</v>
      </c>
      <c r="AQ7" s="32">
        <f>EMC!$H$7</f>
        <v>0</v>
      </c>
      <c r="AR7" s="32">
        <f>ETN!$H$7</f>
        <v>0</v>
      </c>
      <c r="AS7" s="32">
        <f>FIS!$H$7</f>
        <v>0</v>
      </c>
      <c r="AT7" s="32">
        <f>FTR!$H$7</f>
        <v>0</v>
      </c>
      <c r="AU7" s="32">
        <f>GOOG!$H$7</f>
        <v>0</v>
      </c>
      <c r="AV7" s="32">
        <f>IGT!$H$7</f>
        <v>0</v>
      </c>
      <c r="AW7" s="32">
        <f>INTC!$H$7</f>
        <v>0</v>
      </c>
      <c r="AX7" s="32">
        <f>JBL!$H$7</f>
        <v>0</v>
      </c>
      <c r="AY7" s="32">
        <f>JNPR!$H$7</f>
        <v>0</v>
      </c>
      <c r="AZ7" s="32">
        <f>KLAC!$H$7</f>
        <v>0</v>
      </c>
      <c r="BA7" s="32">
        <f>LRCX!$H$7</f>
        <v>0</v>
      </c>
      <c r="BB7" s="32">
        <f>MSFT!$H$7</f>
        <v>0</v>
      </c>
      <c r="BC7" s="32">
        <f>NTAP!$H$7</f>
        <v>0</v>
      </c>
      <c r="BD7" s="32">
        <f>NVDA!$H$7</f>
        <v>0</v>
      </c>
      <c r="BE7" s="32">
        <f>QCOM!$H$7</f>
        <v>0</v>
      </c>
      <c r="BF7" s="32">
        <f>SAI!$H$7</f>
        <v>0</v>
      </c>
      <c r="BG7" s="32">
        <f>SNDK!$H$7</f>
        <v>0</v>
      </c>
      <c r="BH7" s="32">
        <f>SYMC!$H$7</f>
        <v>0</v>
      </c>
      <c r="BI7" s="32">
        <f>TSS!$H$7</f>
        <v>0</v>
      </c>
      <c r="BJ7" s="32">
        <f>TXN!$H$7</f>
        <v>0</v>
      </c>
      <c r="BK7" s="32">
        <f>XLNX!$H$7</f>
        <v>0</v>
      </c>
      <c r="BL7" s="32">
        <f>XRX!$H$7</f>
        <v>0</v>
      </c>
      <c r="BM7" s="32">
        <f>YHOO!$H$7</f>
        <v>0</v>
      </c>
    </row>
    <row r="8" spans="1:65" ht="15" thickBot="1">
      <c r="A8" s="33" t="s">
        <v>36</v>
      </c>
      <c r="B8" s="97">
        <f>(RANK(AI8,$AI8:$BM8,1))/(COUNTA($A$6:$A$8))</f>
        <v>0.33333333333333331</v>
      </c>
      <c r="C8" s="97">
        <f t="shared" ref="C8:AF8" si="10">(RANK(AJ8,$AI8:$BM8,1))/(COUNTA($A$6:$A$8))</f>
        <v>0.33333333333333331</v>
      </c>
      <c r="D8" s="97">
        <f t="shared" si="10"/>
        <v>0.33333333333333331</v>
      </c>
      <c r="E8" s="97">
        <f t="shared" si="10"/>
        <v>0.33333333333333331</v>
      </c>
      <c r="F8" s="97">
        <f t="shared" si="10"/>
        <v>0.33333333333333331</v>
      </c>
      <c r="G8" s="97">
        <f t="shared" si="10"/>
        <v>0.33333333333333331</v>
      </c>
      <c r="H8" s="97">
        <f t="shared" si="10"/>
        <v>0.33333333333333331</v>
      </c>
      <c r="I8" s="97">
        <f t="shared" si="10"/>
        <v>0.33333333333333331</v>
      </c>
      <c r="J8" s="97">
        <f t="shared" si="10"/>
        <v>0.33333333333333331</v>
      </c>
      <c r="K8" s="97">
        <f t="shared" si="10"/>
        <v>0.33333333333333331</v>
      </c>
      <c r="L8" s="97">
        <f t="shared" si="10"/>
        <v>0.33333333333333331</v>
      </c>
      <c r="M8" s="97">
        <f t="shared" si="10"/>
        <v>0.33333333333333331</v>
      </c>
      <c r="N8" s="97">
        <f t="shared" si="10"/>
        <v>0.33333333333333331</v>
      </c>
      <c r="O8" s="97">
        <f t="shared" si="10"/>
        <v>0.33333333333333331</v>
      </c>
      <c r="P8" s="97">
        <f t="shared" si="10"/>
        <v>0.33333333333333331</v>
      </c>
      <c r="Q8" s="97">
        <f t="shared" si="10"/>
        <v>0.33333333333333331</v>
      </c>
      <c r="R8" s="97">
        <f t="shared" si="10"/>
        <v>0.33333333333333331</v>
      </c>
      <c r="S8" s="97">
        <f t="shared" si="10"/>
        <v>0.33333333333333331</v>
      </c>
      <c r="T8" s="97">
        <f t="shared" si="10"/>
        <v>0.33333333333333331</v>
      </c>
      <c r="U8" s="97">
        <f t="shared" si="10"/>
        <v>0.33333333333333331</v>
      </c>
      <c r="V8" s="97">
        <f t="shared" si="10"/>
        <v>0.33333333333333331</v>
      </c>
      <c r="W8" s="97">
        <f t="shared" si="10"/>
        <v>0.33333333333333331</v>
      </c>
      <c r="X8" s="97">
        <f t="shared" si="10"/>
        <v>0.33333333333333331</v>
      </c>
      <c r="Y8" s="97">
        <f t="shared" si="10"/>
        <v>0.33333333333333331</v>
      </c>
      <c r="Z8" s="97">
        <f t="shared" si="10"/>
        <v>0.33333333333333331</v>
      </c>
      <c r="AA8" s="97">
        <f t="shared" si="10"/>
        <v>0.33333333333333331</v>
      </c>
      <c r="AB8" s="97">
        <f t="shared" si="10"/>
        <v>0.33333333333333331</v>
      </c>
      <c r="AC8" s="97">
        <f t="shared" si="10"/>
        <v>0.33333333333333331</v>
      </c>
      <c r="AD8" s="97">
        <f t="shared" si="10"/>
        <v>0.33333333333333331</v>
      </c>
      <c r="AE8" s="97">
        <f t="shared" si="10"/>
        <v>0.33333333333333331</v>
      </c>
      <c r="AF8" s="97">
        <f t="shared" si="10"/>
        <v>0.33333333333333331</v>
      </c>
      <c r="AH8" s="33" t="s">
        <v>36</v>
      </c>
      <c r="AI8" s="32">
        <f>AAPL!$H$11</f>
        <v>0</v>
      </c>
      <c r="AJ8" s="32">
        <f>ADI!$H$11</f>
        <v>0</v>
      </c>
      <c r="AK8" s="32">
        <f>AKAM!$H$11</f>
        <v>0</v>
      </c>
      <c r="AL8" s="32">
        <f>ALTR!$H$11</f>
        <v>0</v>
      </c>
      <c r="AM8" s="32">
        <f>CA!$H$11</f>
        <v>0</v>
      </c>
      <c r="AN8" s="32">
        <f>CSC!$H$11</f>
        <v>0</v>
      </c>
      <c r="AO8" s="32">
        <f>CSCO!$H$11</f>
        <v>0</v>
      </c>
      <c r="AP8" s="32">
        <f>CTSH!$H$11</f>
        <v>0</v>
      </c>
      <c r="AQ8" s="32">
        <f>EMC!$H$11</f>
        <v>0</v>
      </c>
      <c r="AR8" s="32">
        <f>ETN!$H$11</f>
        <v>0</v>
      </c>
      <c r="AS8" s="32">
        <f>FIS!$H$11</f>
        <v>0</v>
      </c>
      <c r="AT8" s="32">
        <f>FTR!$H$11</f>
        <v>0</v>
      </c>
      <c r="AU8" s="32">
        <f>GOOG!$H$11</f>
        <v>0</v>
      </c>
      <c r="AV8" s="32">
        <f>IGT!$H$11</f>
        <v>0</v>
      </c>
      <c r="AW8" s="32">
        <f>INTC!$H$11</f>
        <v>0</v>
      </c>
      <c r="AX8" s="32">
        <f>JBL!$H$11</f>
        <v>0</v>
      </c>
      <c r="AY8" s="32">
        <f>JNPR!$H$11</f>
        <v>0</v>
      </c>
      <c r="AZ8" s="32">
        <f>KLAC!$H$11</f>
        <v>0</v>
      </c>
      <c r="BA8" s="32">
        <f>LRCX!$H$11</f>
        <v>0</v>
      </c>
      <c r="BB8" s="32">
        <f>MSFT!$H$11</f>
        <v>0</v>
      </c>
      <c r="BC8" s="32">
        <f>NTAP!$H$11</f>
        <v>0</v>
      </c>
      <c r="BD8" s="32">
        <f>NVDA!$H$11</f>
        <v>0</v>
      </c>
      <c r="BE8" s="32">
        <f>QCOM!$H$11</f>
        <v>0</v>
      </c>
      <c r="BF8" s="32">
        <f>SAI!$H$11</f>
        <v>0</v>
      </c>
      <c r="BG8" s="32">
        <f>SNDK!$H$11</f>
        <v>0</v>
      </c>
      <c r="BH8" s="32">
        <f>SYMC!$H$11</f>
        <v>0</v>
      </c>
      <c r="BI8" s="32">
        <f>TSS!$H$11</f>
        <v>0</v>
      </c>
      <c r="BJ8" s="32">
        <f>TXN!$H$11</f>
        <v>0</v>
      </c>
      <c r="BK8" s="32">
        <f>XLNX!$H$11</f>
        <v>0</v>
      </c>
      <c r="BL8" s="32">
        <f>XRX!$H$11</f>
        <v>0</v>
      </c>
      <c r="BM8" s="32">
        <f>YHOO!$H$11</f>
        <v>0</v>
      </c>
    </row>
    <row r="9" spans="1:65" ht="15" thickBot="1">
      <c r="A9" s="33" t="s">
        <v>56</v>
      </c>
      <c r="B9" s="97">
        <f>(RANK(AI9,$AI9:$BM9,0))/(COUNTA($A$9,$A$16))</f>
        <v>0.5</v>
      </c>
      <c r="C9" s="97">
        <f t="shared" ref="C9:AF9" si="11">(RANK(AJ9,$AI9:$BM9,0))/(COUNTA($A$9,$A$16))</f>
        <v>0.5</v>
      </c>
      <c r="D9" s="97">
        <f t="shared" si="11"/>
        <v>0.5</v>
      </c>
      <c r="E9" s="97">
        <f t="shared" si="11"/>
        <v>0.5</v>
      </c>
      <c r="F9" s="97">
        <f t="shared" si="11"/>
        <v>0.5</v>
      </c>
      <c r="G9" s="97">
        <f t="shared" si="11"/>
        <v>0.5</v>
      </c>
      <c r="H9" s="97">
        <f t="shared" si="11"/>
        <v>0.5</v>
      </c>
      <c r="I9" s="97">
        <f t="shared" si="11"/>
        <v>0.5</v>
      </c>
      <c r="J9" s="97">
        <f t="shared" si="11"/>
        <v>0.5</v>
      </c>
      <c r="K9" s="97">
        <f t="shared" si="11"/>
        <v>0.5</v>
      </c>
      <c r="L9" s="97">
        <f t="shared" si="11"/>
        <v>0.5</v>
      </c>
      <c r="M9" s="97">
        <f t="shared" si="11"/>
        <v>0.5</v>
      </c>
      <c r="N9" s="97">
        <f t="shared" si="11"/>
        <v>0.5</v>
      </c>
      <c r="O9" s="97">
        <f t="shared" si="11"/>
        <v>0.5</v>
      </c>
      <c r="P9" s="97">
        <f t="shared" si="11"/>
        <v>0.5</v>
      </c>
      <c r="Q9" s="97">
        <f t="shared" si="11"/>
        <v>0.5</v>
      </c>
      <c r="R9" s="97">
        <f t="shared" si="11"/>
        <v>0.5</v>
      </c>
      <c r="S9" s="97">
        <f t="shared" si="11"/>
        <v>0.5</v>
      </c>
      <c r="T9" s="97">
        <f t="shared" si="11"/>
        <v>0.5</v>
      </c>
      <c r="U9" s="97">
        <f t="shared" si="11"/>
        <v>0.5</v>
      </c>
      <c r="V9" s="97">
        <f t="shared" si="11"/>
        <v>0.5</v>
      </c>
      <c r="W9" s="97">
        <f t="shared" si="11"/>
        <v>0.5</v>
      </c>
      <c r="X9" s="97">
        <f t="shared" si="11"/>
        <v>0.5</v>
      </c>
      <c r="Y9" s="97">
        <f t="shared" si="11"/>
        <v>0.5</v>
      </c>
      <c r="Z9" s="97">
        <f t="shared" si="11"/>
        <v>0.5</v>
      </c>
      <c r="AA9" s="97">
        <f t="shared" si="11"/>
        <v>0.5</v>
      </c>
      <c r="AB9" s="97">
        <f t="shared" si="11"/>
        <v>0.5</v>
      </c>
      <c r="AC9" s="97">
        <f t="shared" si="11"/>
        <v>0.5</v>
      </c>
      <c r="AD9" s="97">
        <f t="shared" si="11"/>
        <v>0.5</v>
      </c>
      <c r="AE9" s="97">
        <f t="shared" si="11"/>
        <v>0.5</v>
      </c>
      <c r="AF9" s="97">
        <f t="shared" si="11"/>
        <v>0.5</v>
      </c>
      <c r="AH9" s="33" t="s">
        <v>56</v>
      </c>
      <c r="AI9" s="32">
        <f>AAPL!$H$14</f>
        <v>0</v>
      </c>
      <c r="AJ9" s="32">
        <f>ADI!$H$14</f>
        <v>0</v>
      </c>
      <c r="AK9" s="32">
        <f>AKAM!$H$14</f>
        <v>0</v>
      </c>
      <c r="AL9" s="32">
        <f>ALTR!$H$14</f>
        <v>0</v>
      </c>
      <c r="AM9" s="32">
        <f>CA!$H$14</f>
        <v>0</v>
      </c>
      <c r="AN9" s="32">
        <f>CSC!$H$14</f>
        <v>0</v>
      </c>
      <c r="AO9" s="32">
        <f>CSCO!$H$14</f>
        <v>0</v>
      </c>
      <c r="AP9" s="32">
        <f>CTSH!$H$14</f>
        <v>0</v>
      </c>
      <c r="AQ9" s="32">
        <f>EMC!$H$14</f>
        <v>0</v>
      </c>
      <c r="AR9" s="32">
        <f>ETN!$H$14</f>
        <v>0</v>
      </c>
      <c r="AS9" s="32">
        <f>FIS!$H$14</f>
        <v>0</v>
      </c>
      <c r="AT9" s="32">
        <f>FTR!$H$14</f>
        <v>0</v>
      </c>
      <c r="AU9" s="32">
        <f>GOOG!$H$14</f>
        <v>0</v>
      </c>
      <c r="AV9" s="32">
        <f>IGT!$H$14</f>
        <v>0</v>
      </c>
      <c r="AW9" s="32">
        <f>INTC!$H$14</f>
        <v>0</v>
      </c>
      <c r="AX9" s="32">
        <f>JBL!$H$14</f>
        <v>0</v>
      </c>
      <c r="AY9" s="32">
        <f>JNPR!$H$14</f>
        <v>0</v>
      </c>
      <c r="AZ9" s="32">
        <f>KLAC!$H$14</f>
        <v>0</v>
      </c>
      <c r="BA9" s="32">
        <f>LRCX!$H$14</f>
        <v>0</v>
      </c>
      <c r="BB9" s="32">
        <f>MSFT!$H$14</f>
        <v>0</v>
      </c>
      <c r="BC9" s="32">
        <f>NTAP!$H$14</f>
        <v>0</v>
      </c>
      <c r="BD9" s="32">
        <f>NVDA!$H$14</f>
        <v>0</v>
      </c>
      <c r="BE9" s="32">
        <f>QCOM!$H$14</f>
        <v>0</v>
      </c>
      <c r="BF9" s="32">
        <f>SAI!$H$14</f>
        <v>0</v>
      </c>
      <c r="BG9" s="32">
        <f>SNDK!$H$14</f>
        <v>0</v>
      </c>
      <c r="BH9" s="32">
        <f>SYMC!$H$14</f>
        <v>0</v>
      </c>
      <c r="BI9" s="32">
        <f>TSS!$H$14</f>
        <v>0</v>
      </c>
      <c r="BJ9" s="32">
        <f>TXN!$H$14</f>
        <v>0</v>
      </c>
      <c r="BK9" s="32">
        <f>XLNX!$H$14</f>
        <v>0</v>
      </c>
      <c r="BL9" s="32">
        <f>XRX!$H$14</f>
        <v>0</v>
      </c>
      <c r="BM9" s="32">
        <f>YHOO!$H$14</f>
        <v>0</v>
      </c>
    </row>
    <row r="10" spans="1:65" ht="15" thickBot="1">
      <c r="A10" s="33" t="s">
        <v>21</v>
      </c>
      <c r="B10" s="97">
        <f>(RANK(AI10,$AI10:$BM10,1))/(COUNTA($A$10:$A$12))</f>
        <v>0.33333333333333331</v>
      </c>
      <c r="C10" s="97">
        <f t="shared" ref="C10:AF12" si="12">(RANK(AJ10,$AI10:$BM10,1))/(COUNTA($A$10:$A$12))</f>
        <v>0.33333333333333331</v>
      </c>
      <c r="D10" s="97">
        <f t="shared" si="12"/>
        <v>0.33333333333333331</v>
      </c>
      <c r="E10" s="97">
        <f t="shared" si="12"/>
        <v>0.33333333333333331</v>
      </c>
      <c r="F10" s="97">
        <f t="shared" si="12"/>
        <v>0.33333333333333331</v>
      </c>
      <c r="G10" s="97">
        <f t="shared" si="12"/>
        <v>0.33333333333333331</v>
      </c>
      <c r="H10" s="97">
        <f t="shared" si="12"/>
        <v>0.33333333333333331</v>
      </c>
      <c r="I10" s="97">
        <f t="shared" si="12"/>
        <v>0.33333333333333331</v>
      </c>
      <c r="J10" s="97">
        <f t="shared" si="12"/>
        <v>0.33333333333333331</v>
      </c>
      <c r="K10" s="97">
        <f t="shared" si="12"/>
        <v>0.33333333333333331</v>
      </c>
      <c r="L10" s="97">
        <f t="shared" si="12"/>
        <v>0.33333333333333331</v>
      </c>
      <c r="M10" s="97">
        <f t="shared" si="12"/>
        <v>0.33333333333333331</v>
      </c>
      <c r="N10" s="97">
        <f t="shared" si="12"/>
        <v>0.33333333333333331</v>
      </c>
      <c r="O10" s="97">
        <f t="shared" si="12"/>
        <v>0.33333333333333331</v>
      </c>
      <c r="P10" s="97">
        <f t="shared" si="12"/>
        <v>0.33333333333333331</v>
      </c>
      <c r="Q10" s="97">
        <f t="shared" si="12"/>
        <v>0.33333333333333331</v>
      </c>
      <c r="R10" s="97">
        <f t="shared" si="12"/>
        <v>0.33333333333333331</v>
      </c>
      <c r="S10" s="97">
        <f t="shared" si="12"/>
        <v>0.33333333333333331</v>
      </c>
      <c r="T10" s="97">
        <f t="shared" si="12"/>
        <v>0.33333333333333331</v>
      </c>
      <c r="U10" s="97">
        <f t="shared" si="12"/>
        <v>0.33333333333333331</v>
      </c>
      <c r="V10" s="97">
        <f t="shared" si="12"/>
        <v>0.33333333333333331</v>
      </c>
      <c r="W10" s="97">
        <f t="shared" si="12"/>
        <v>0.33333333333333331</v>
      </c>
      <c r="X10" s="97">
        <f t="shared" si="12"/>
        <v>0.33333333333333331</v>
      </c>
      <c r="Y10" s="97">
        <f t="shared" si="12"/>
        <v>0.33333333333333331</v>
      </c>
      <c r="Z10" s="97">
        <f t="shared" si="12"/>
        <v>0.33333333333333331</v>
      </c>
      <c r="AA10" s="97">
        <f t="shared" si="12"/>
        <v>0.33333333333333331</v>
      </c>
      <c r="AB10" s="97">
        <f t="shared" si="12"/>
        <v>0.33333333333333331</v>
      </c>
      <c r="AC10" s="97">
        <f t="shared" si="12"/>
        <v>0.33333333333333331</v>
      </c>
      <c r="AD10" s="97">
        <f t="shared" si="12"/>
        <v>0.33333333333333331</v>
      </c>
      <c r="AE10" s="97">
        <f t="shared" si="12"/>
        <v>0.33333333333333331</v>
      </c>
      <c r="AF10" s="97">
        <f t="shared" si="12"/>
        <v>0.33333333333333331</v>
      </c>
      <c r="AH10" s="33" t="s">
        <v>21</v>
      </c>
      <c r="AI10" s="5">
        <f>AAPL!$J$8</f>
        <v>0</v>
      </c>
      <c r="AJ10" s="5">
        <f>ADI!$J$8</f>
        <v>0</v>
      </c>
      <c r="AK10" s="5">
        <f>AKAM!$J$8</f>
        <v>0</v>
      </c>
      <c r="AL10" s="5">
        <f>ALTR!$J$8</f>
        <v>0</v>
      </c>
      <c r="AM10" s="5">
        <f>CA!$J$8</f>
        <v>0</v>
      </c>
      <c r="AN10" s="5">
        <f>CSC!$J$8</f>
        <v>0</v>
      </c>
      <c r="AO10" s="5">
        <f>CSCO!$J$8</f>
        <v>0</v>
      </c>
      <c r="AP10" s="5">
        <f>CTSH!$J$8</f>
        <v>0</v>
      </c>
      <c r="AQ10" s="5">
        <f>EMC!$J$8</f>
        <v>0</v>
      </c>
      <c r="AR10" s="5">
        <f>ETN!$J$8</f>
        <v>0</v>
      </c>
      <c r="AS10" s="5">
        <f>FIS!$J$8</f>
        <v>0</v>
      </c>
      <c r="AT10" s="5">
        <f>FTR!$J$8</f>
        <v>0</v>
      </c>
      <c r="AU10" s="5">
        <f>GOOG!$J$8</f>
        <v>0</v>
      </c>
      <c r="AV10" s="5">
        <f>IGT!$J$8</f>
        <v>0</v>
      </c>
      <c r="AW10" s="5">
        <f>CSC!$J$8</f>
        <v>0</v>
      </c>
      <c r="AX10" s="5">
        <f>JBL!$J$8</f>
        <v>0</v>
      </c>
      <c r="AY10" s="5">
        <f>JNPR!$J$8</f>
        <v>0</v>
      </c>
      <c r="AZ10" s="5">
        <f>KLAC!$J$8</f>
        <v>0</v>
      </c>
      <c r="BA10" s="5">
        <f>LRCX!$J$8</f>
        <v>0</v>
      </c>
      <c r="BB10" s="5">
        <f>MSFT!$J$8</f>
        <v>0</v>
      </c>
      <c r="BC10" s="5">
        <f>NTAP!$J$8</f>
        <v>0</v>
      </c>
      <c r="BD10" s="5">
        <f>NVDA!$J$8</f>
        <v>0</v>
      </c>
      <c r="BE10" s="5">
        <f>QCOM!$J$8</f>
        <v>0</v>
      </c>
      <c r="BF10" s="5">
        <f>SAI!$J$8</f>
        <v>0</v>
      </c>
      <c r="BG10" s="5">
        <f>SNDK!$J$8</f>
        <v>0</v>
      </c>
      <c r="BH10" s="5">
        <f>SYMC!$J$8</f>
        <v>0</v>
      </c>
      <c r="BI10" s="5">
        <f>TSS!$J$8</f>
        <v>0</v>
      </c>
      <c r="BJ10" s="5">
        <f>TXN!$J$8</f>
        <v>0</v>
      </c>
      <c r="BK10" s="5">
        <f>XLNX!$J$8</f>
        <v>0</v>
      </c>
      <c r="BL10" s="5">
        <f>XRX!$J$8</f>
        <v>0</v>
      </c>
      <c r="BM10" s="5">
        <f>YHOO!$J$8</f>
        <v>0</v>
      </c>
    </row>
    <row r="11" spans="1:65" ht="15" thickBot="1">
      <c r="A11" s="33" t="s">
        <v>10</v>
      </c>
      <c r="B11" s="97">
        <f t="shared" ref="B11:B12" si="13">(RANK(AI11,$AI11:$BM11,1))/(COUNTA($A$10:$A$12))</f>
        <v>0.33333333333333331</v>
      </c>
      <c r="C11" s="97">
        <f t="shared" si="12"/>
        <v>0.33333333333333331</v>
      </c>
      <c r="D11" s="97">
        <f t="shared" si="12"/>
        <v>0.33333333333333331</v>
      </c>
      <c r="E11" s="97">
        <f t="shared" si="12"/>
        <v>0.33333333333333331</v>
      </c>
      <c r="F11" s="97">
        <f t="shared" si="12"/>
        <v>0.33333333333333331</v>
      </c>
      <c r="G11" s="97">
        <f t="shared" si="12"/>
        <v>0.33333333333333331</v>
      </c>
      <c r="H11" s="97">
        <f t="shared" si="12"/>
        <v>0.33333333333333331</v>
      </c>
      <c r="I11" s="97">
        <f t="shared" si="12"/>
        <v>0.33333333333333331</v>
      </c>
      <c r="J11" s="97">
        <f t="shared" si="12"/>
        <v>0.33333333333333331</v>
      </c>
      <c r="K11" s="97">
        <f t="shared" si="12"/>
        <v>0.33333333333333331</v>
      </c>
      <c r="L11" s="97">
        <f t="shared" si="12"/>
        <v>0.33333333333333331</v>
      </c>
      <c r="M11" s="97">
        <f t="shared" si="12"/>
        <v>0.33333333333333331</v>
      </c>
      <c r="N11" s="97">
        <f t="shared" si="12"/>
        <v>0.33333333333333331</v>
      </c>
      <c r="O11" s="97">
        <f t="shared" si="12"/>
        <v>0.33333333333333331</v>
      </c>
      <c r="P11" s="97">
        <f t="shared" si="12"/>
        <v>0.33333333333333331</v>
      </c>
      <c r="Q11" s="97">
        <f t="shared" si="12"/>
        <v>0.33333333333333331</v>
      </c>
      <c r="R11" s="97">
        <f t="shared" si="12"/>
        <v>0.33333333333333331</v>
      </c>
      <c r="S11" s="97">
        <f t="shared" si="12"/>
        <v>0.33333333333333331</v>
      </c>
      <c r="T11" s="97">
        <f t="shared" si="12"/>
        <v>0.33333333333333331</v>
      </c>
      <c r="U11" s="97">
        <f t="shared" si="12"/>
        <v>0.33333333333333331</v>
      </c>
      <c r="V11" s="97">
        <f t="shared" si="12"/>
        <v>0.33333333333333331</v>
      </c>
      <c r="W11" s="97">
        <f t="shared" si="12"/>
        <v>0.33333333333333331</v>
      </c>
      <c r="X11" s="97">
        <f t="shared" si="12"/>
        <v>0.33333333333333331</v>
      </c>
      <c r="Y11" s="97">
        <f t="shared" si="12"/>
        <v>0.33333333333333331</v>
      </c>
      <c r="Z11" s="97">
        <f t="shared" si="12"/>
        <v>0.33333333333333331</v>
      </c>
      <c r="AA11" s="97">
        <f t="shared" si="12"/>
        <v>0.33333333333333331</v>
      </c>
      <c r="AB11" s="97">
        <f t="shared" si="12"/>
        <v>0.33333333333333331</v>
      </c>
      <c r="AC11" s="97">
        <f t="shared" si="12"/>
        <v>0.33333333333333331</v>
      </c>
      <c r="AD11" s="97">
        <f t="shared" si="12"/>
        <v>0.33333333333333331</v>
      </c>
      <c r="AE11" s="97">
        <f t="shared" si="12"/>
        <v>0.33333333333333331</v>
      </c>
      <c r="AF11" s="97">
        <f t="shared" si="12"/>
        <v>0.33333333333333331</v>
      </c>
      <c r="AH11" s="33" t="s">
        <v>10</v>
      </c>
      <c r="AI11" s="5">
        <f>AAPL!$J$9</f>
        <v>0</v>
      </c>
      <c r="AJ11" s="5">
        <f>ADI!$J$9</f>
        <v>0</v>
      </c>
      <c r="AK11" s="5">
        <f>AKAM!$J$9</f>
        <v>0</v>
      </c>
      <c r="AL11" s="5">
        <f>ALTR!$J$9</f>
        <v>0</v>
      </c>
      <c r="AM11" s="5">
        <f>CA!$J$9</f>
        <v>0</v>
      </c>
      <c r="AN11" s="5">
        <f>CSC!$J$9</f>
        <v>0</v>
      </c>
      <c r="AO11" s="5">
        <f>CSCO!$J$9</f>
        <v>0</v>
      </c>
      <c r="AP11" s="5">
        <f>CTSH!$J$9</f>
        <v>0</v>
      </c>
      <c r="AQ11" s="5">
        <f>EMC!$J$9</f>
        <v>0</v>
      </c>
      <c r="AR11" s="5">
        <f>ETN!$J$9</f>
        <v>0</v>
      </c>
      <c r="AS11" s="5">
        <f>FIS!$J$9</f>
        <v>0</v>
      </c>
      <c r="AT11" s="5">
        <f>FTR!$J$9</f>
        <v>0</v>
      </c>
      <c r="AU11" s="5">
        <f>GOOG!$J$9</f>
        <v>0</v>
      </c>
      <c r="AV11" s="5">
        <f>IGT!$J$9</f>
        <v>0</v>
      </c>
      <c r="AW11" s="5">
        <f>INTC!$J$9</f>
        <v>0</v>
      </c>
      <c r="AX11" s="5">
        <f>JBL!$J$9</f>
        <v>0</v>
      </c>
      <c r="AY11" s="5">
        <f>JNPR!$J$9</f>
        <v>0</v>
      </c>
      <c r="AZ11" s="5">
        <f>KLAC!$J$9</f>
        <v>0</v>
      </c>
      <c r="BA11" s="5">
        <f>LRCX!$J$9</f>
        <v>0</v>
      </c>
      <c r="BB11" s="5">
        <f>MSFT!$J$9</f>
        <v>0</v>
      </c>
      <c r="BC11" s="5">
        <f>NTAP!$J$9</f>
        <v>0</v>
      </c>
      <c r="BD11" s="5">
        <f>NVDA!$J$9</f>
        <v>0</v>
      </c>
      <c r="BE11" s="5">
        <f>QCOM!$J$9</f>
        <v>0</v>
      </c>
      <c r="BF11" s="5">
        <f>SAI!$J$9</f>
        <v>0</v>
      </c>
      <c r="BG11" s="5">
        <f>SNDK!$J$9</f>
        <v>0</v>
      </c>
      <c r="BH11" s="5">
        <f>SYMC!$J$9</f>
        <v>0</v>
      </c>
      <c r="BI11" s="5">
        <f>TSS!$J$9</f>
        <v>0</v>
      </c>
      <c r="BJ11" s="5">
        <f>TXN!$J$9</f>
        <v>0</v>
      </c>
      <c r="BK11" s="5">
        <f>XLNX!$J$9</f>
        <v>0</v>
      </c>
      <c r="BL11" s="5">
        <f>XRX!$J$9</f>
        <v>0</v>
      </c>
      <c r="BM11" s="5">
        <f>YHOO!$J$9</f>
        <v>0</v>
      </c>
    </row>
    <row r="12" spans="1:65" ht="15" thickBot="1">
      <c r="A12" s="33" t="s">
        <v>32</v>
      </c>
      <c r="B12" s="97">
        <f t="shared" si="13"/>
        <v>0.33333333333333331</v>
      </c>
      <c r="C12" s="97">
        <f t="shared" si="12"/>
        <v>0.33333333333333331</v>
      </c>
      <c r="D12" s="97">
        <f t="shared" si="12"/>
        <v>0.33333333333333331</v>
      </c>
      <c r="E12" s="97">
        <f t="shared" si="12"/>
        <v>0.33333333333333331</v>
      </c>
      <c r="F12" s="97">
        <f t="shared" si="12"/>
        <v>0.33333333333333331</v>
      </c>
      <c r="G12" s="97">
        <f t="shared" si="12"/>
        <v>0.33333333333333331</v>
      </c>
      <c r="H12" s="97">
        <f t="shared" si="12"/>
        <v>0.33333333333333331</v>
      </c>
      <c r="I12" s="97">
        <f t="shared" si="12"/>
        <v>0.33333333333333331</v>
      </c>
      <c r="J12" s="97">
        <f t="shared" si="12"/>
        <v>0.33333333333333331</v>
      </c>
      <c r="K12" s="97">
        <f t="shared" si="12"/>
        <v>0.33333333333333331</v>
      </c>
      <c r="L12" s="97">
        <f t="shared" si="12"/>
        <v>0.33333333333333331</v>
      </c>
      <c r="M12" s="97">
        <f t="shared" si="12"/>
        <v>0.33333333333333331</v>
      </c>
      <c r="N12" s="97">
        <f t="shared" si="12"/>
        <v>0.33333333333333331</v>
      </c>
      <c r="O12" s="97">
        <f t="shared" si="12"/>
        <v>0.33333333333333331</v>
      </c>
      <c r="P12" s="97">
        <f t="shared" si="12"/>
        <v>0.33333333333333331</v>
      </c>
      <c r="Q12" s="97">
        <f t="shared" si="12"/>
        <v>0.33333333333333331</v>
      </c>
      <c r="R12" s="97">
        <f t="shared" si="12"/>
        <v>0.33333333333333331</v>
      </c>
      <c r="S12" s="97">
        <f t="shared" si="12"/>
        <v>0.33333333333333331</v>
      </c>
      <c r="T12" s="97">
        <f t="shared" si="12"/>
        <v>0.33333333333333331</v>
      </c>
      <c r="U12" s="97">
        <f t="shared" si="12"/>
        <v>0.33333333333333331</v>
      </c>
      <c r="V12" s="97">
        <f t="shared" si="12"/>
        <v>0.33333333333333331</v>
      </c>
      <c r="W12" s="97">
        <f t="shared" si="12"/>
        <v>0.33333333333333331</v>
      </c>
      <c r="X12" s="97">
        <f t="shared" si="12"/>
        <v>0.33333333333333331</v>
      </c>
      <c r="Y12" s="97">
        <f t="shared" si="12"/>
        <v>0.33333333333333331</v>
      </c>
      <c r="Z12" s="97">
        <f t="shared" si="12"/>
        <v>0.33333333333333331</v>
      </c>
      <c r="AA12" s="97">
        <f t="shared" si="12"/>
        <v>0.33333333333333331</v>
      </c>
      <c r="AB12" s="97">
        <f t="shared" si="12"/>
        <v>0.33333333333333331</v>
      </c>
      <c r="AC12" s="97">
        <f t="shared" si="12"/>
        <v>0.33333333333333331</v>
      </c>
      <c r="AD12" s="97">
        <f t="shared" si="12"/>
        <v>0.33333333333333331</v>
      </c>
      <c r="AE12" s="97">
        <f t="shared" si="12"/>
        <v>0.33333333333333331</v>
      </c>
      <c r="AF12" s="97">
        <f t="shared" si="12"/>
        <v>0.33333333333333331</v>
      </c>
      <c r="AH12" s="33" t="s">
        <v>32</v>
      </c>
      <c r="AI12" s="5">
        <f>AAPL!$J$10</f>
        <v>0</v>
      </c>
      <c r="AJ12" s="5">
        <f>ADI!$J$10</f>
        <v>0</v>
      </c>
      <c r="AK12" s="5">
        <f>AKAM!$J$10</f>
        <v>0</v>
      </c>
      <c r="AL12" s="5">
        <f>ALTR!$J$10</f>
        <v>0</v>
      </c>
      <c r="AM12" s="5">
        <f>CA!$J$10</f>
        <v>0</v>
      </c>
      <c r="AN12" s="5">
        <f>CSC!$J$10</f>
        <v>0</v>
      </c>
      <c r="AO12" s="5">
        <f>CSCO!$J$10</f>
        <v>0</v>
      </c>
      <c r="AP12" s="5">
        <f>CTSH!$J$10</f>
        <v>0</v>
      </c>
      <c r="AQ12" s="5">
        <f>EMC!$J$10</f>
        <v>0</v>
      </c>
      <c r="AR12" s="5">
        <f>ETN!$J$10</f>
        <v>0</v>
      </c>
      <c r="AS12" s="5">
        <f>FIS!$J$10</f>
        <v>0</v>
      </c>
      <c r="AT12" s="5">
        <f>FTR!$J$10</f>
        <v>0</v>
      </c>
      <c r="AU12" s="5">
        <f>GOOG!$J$10</f>
        <v>0</v>
      </c>
      <c r="AV12" s="5">
        <f>IGT!$J$10</f>
        <v>0</v>
      </c>
      <c r="AW12" s="5">
        <f>INTC!$J$10</f>
        <v>0</v>
      </c>
      <c r="AX12" s="5">
        <f>JBL!$J$10</f>
        <v>0</v>
      </c>
      <c r="AY12" s="5">
        <f>JNPR!$J$10</f>
        <v>0</v>
      </c>
      <c r="AZ12" s="5">
        <f>KLAC!$J$10</f>
        <v>0</v>
      </c>
      <c r="BA12" s="5">
        <f>LRCX!$J$10</f>
        <v>0</v>
      </c>
      <c r="BB12" s="5">
        <f>MSFT!$J$10</f>
        <v>0</v>
      </c>
      <c r="BC12" s="5">
        <f>NTAP!$J$10</f>
        <v>0</v>
      </c>
      <c r="BD12" s="5">
        <f>NVDA!$J$10</f>
        <v>0</v>
      </c>
      <c r="BE12" s="5">
        <f>QCOM!$J$10</f>
        <v>0</v>
      </c>
      <c r="BF12" s="5">
        <f>SAI!$J$10</f>
        <v>0</v>
      </c>
      <c r="BG12" s="5">
        <f>SNDK!$J$10</f>
        <v>0</v>
      </c>
      <c r="BH12" s="5">
        <f>SYMC!$J$10</f>
        <v>0</v>
      </c>
      <c r="BI12" s="5">
        <f>TSS!$J$10</f>
        <v>0</v>
      </c>
      <c r="BJ12" s="5">
        <f>TXN!$J$10</f>
        <v>0</v>
      </c>
      <c r="BK12" s="5">
        <f>XLNX!$J$10</f>
        <v>0</v>
      </c>
      <c r="BL12" s="5">
        <f>XRX!$J$10</f>
        <v>0</v>
      </c>
      <c r="BM12" s="5">
        <f>YHOO!$J$10</f>
        <v>0</v>
      </c>
    </row>
    <row r="13" spans="1:65" ht="15" thickBot="1">
      <c r="A13" s="33" t="s">
        <v>27</v>
      </c>
      <c r="B13" s="97">
        <f>(RANK(AI13,$AI13:$BM13,1))/(COUNTA($A$13:$A$15))</f>
        <v>0.33333333333333331</v>
      </c>
      <c r="C13" s="97">
        <f t="shared" ref="C13:AF15" si="14">(RANK(AJ13,$AI13:$BM13,1))/(COUNTA($A$13:$A$15))</f>
        <v>0.33333333333333331</v>
      </c>
      <c r="D13" s="97">
        <f t="shared" si="14"/>
        <v>0.33333333333333331</v>
      </c>
      <c r="E13" s="97">
        <f t="shared" si="14"/>
        <v>0.33333333333333331</v>
      </c>
      <c r="F13" s="97">
        <f t="shared" si="14"/>
        <v>0.33333333333333331</v>
      </c>
      <c r="G13" s="97">
        <f t="shared" si="14"/>
        <v>0.33333333333333331</v>
      </c>
      <c r="H13" s="97">
        <f t="shared" si="14"/>
        <v>0.33333333333333331</v>
      </c>
      <c r="I13" s="97">
        <f t="shared" si="14"/>
        <v>0.33333333333333331</v>
      </c>
      <c r="J13" s="97">
        <f t="shared" si="14"/>
        <v>0.33333333333333331</v>
      </c>
      <c r="K13" s="97">
        <f t="shared" si="14"/>
        <v>0.33333333333333331</v>
      </c>
      <c r="L13" s="97">
        <f t="shared" si="14"/>
        <v>0.33333333333333331</v>
      </c>
      <c r="M13" s="97">
        <f t="shared" si="14"/>
        <v>0.33333333333333331</v>
      </c>
      <c r="N13" s="97">
        <f t="shared" si="14"/>
        <v>0.33333333333333331</v>
      </c>
      <c r="O13" s="97">
        <f t="shared" si="14"/>
        <v>0.33333333333333331</v>
      </c>
      <c r="P13" s="97">
        <f t="shared" si="14"/>
        <v>0.33333333333333331</v>
      </c>
      <c r="Q13" s="97">
        <f t="shared" si="14"/>
        <v>0.33333333333333331</v>
      </c>
      <c r="R13" s="97">
        <f t="shared" si="14"/>
        <v>0.33333333333333331</v>
      </c>
      <c r="S13" s="97">
        <f t="shared" si="14"/>
        <v>0.33333333333333331</v>
      </c>
      <c r="T13" s="97">
        <f t="shared" si="14"/>
        <v>0.33333333333333331</v>
      </c>
      <c r="U13" s="97">
        <f t="shared" si="14"/>
        <v>0.33333333333333331</v>
      </c>
      <c r="V13" s="97">
        <f t="shared" si="14"/>
        <v>0.33333333333333331</v>
      </c>
      <c r="W13" s="97">
        <f t="shared" si="14"/>
        <v>0.33333333333333331</v>
      </c>
      <c r="X13" s="97">
        <f t="shared" si="14"/>
        <v>0.33333333333333331</v>
      </c>
      <c r="Y13" s="97">
        <f t="shared" si="14"/>
        <v>0.33333333333333331</v>
      </c>
      <c r="Z13" s="97">
        <f t="shared" si="14"/>
        <v>0.33333333333333331</v>
      </c>
      <c r="AA13" s="97">
        <f t="shared" si="14"/>
        <v>0.33333333333333331</v>
      </c>
      <c r="AB13" s="97">
        <f t="shared" si="14"/>
        <v>0.33333333333333331</v>
      </c>
      <c r="AC13" s="97">
        <f t="shared" si="14"/>
        <v>0.33333333333333331</v>
      </c>
      <c r="AD13" s="97">
        <f t="shared" si="14"/>
        <v>0.33333333333333331</v>
      </c>
      <c r="AE13" s="97">
        <f t="shared" si="14"/>
        <v>0.33333333333333331</v>
      </c>
      <c r="AF13" s="97">
        <f t="shared" si="14"/>
        <v>0.33333333333333331</v>
      </c>
      <c r="AH13" s="33" t="s">
        <v>27</v>
      </c>
      <c r="AI13" s="5">
        <f>AAPL!$L$9</f>
        <v>0</v>
      </c>
      <c r="AJ13" s="5">
        <f>ADI!$L$9</f>
        <v>0</v>
      </c>
      <c r="AK13" s="5">
        <f>AKAM!$L$9</f>
        <v>0</v>
      </c>
      <c r="AL13" s="5">
        <f>ALTR!$L$9</f>
        <v>0</v>
      </c>
      <c r="AM13" s="5">
        <f>CA!$L$9</f>
        <v>0</v>
      </c>
      <c r="AN13" s="5">
        <f>CSC!$L$9</f>
        <v>0</v>
      </c>
      <c r="AO13" s="5">
        <f>CSCO!$L$9</f>
        <v>0</v>
      </c>
      <c r="AP13" s="5">
        <f>CTSH!$L$9</f>
        <v>0</v>
      </c>
      <c r="AQ13" s="5">
        <f>EMC!$L$9</f>
        <v>0</v>
      </c>
      <c r="AR13" s="5">
        <f>ETN!$L$9</f>
        <v>0</v>
      </c>
      <c r="AS13" s="5">
        <f>FIS!$L$9</f>
        <v>0</v>
      </c>
      <c r="AT13" s="5">
        <f>FTR!$L$9</f>
        <v>0</v>
      </c>
      <c r="AU13" s="5">
        <f>GOOG!$L$9</f>
        <v>0</v>
      </c>
      <c r="AV13" s="5">
        <f>IGT!$L$9</f>
        <v>0</v>
      </c>
      <c r="AW13" s="5">
        <f>INTC!$L$9</f>
        <v>0</v>
      </c>
      <c r="AX13" s="5">
        <f>JBL!$L$9</f>
        <v>0</v>
      </c>
      <c r="AY13" s="5">
        <f>JNPR!$L$9</f>
        <v>0</v>
      </c>
      <c r="AZ13" s="5">
        <f>KLAC!$L$9</f>
        <v>0</v>
      </c>
      <c r="BA13" s="5">
        <f>LRCX!$L$9</f>
        <v>0</v>
      </c>
      <c r="BB13" s="5">
        <f>MSFT!$L$9</f>
        <v>0</v>
      </c>
      <c r="BC13" s="5">
        <f>NTAP!$L$9</f>
        <v>0</v>
      </c>
      <c r="BD13" s="5">
        <f>NVDA!$L$9</f>
        <v>0</v>
      </c>
      <c r="BE13" s="5">
        <f>QCOM!$L$9</f>
        <v>0</v>
      </c>
      <c r="BF13" s="5">
        <f>SAI!$L$9</f>
        <v>0</v>
      </c>
      <c r="BG13" s="5">
        <f>SNDK!$L$9</f>
        <v>0</v>
      </c>
      <c r="BH13" s="5">
        <f>SYMC!$L$9</f>
        <v>0</v>
      </c>
      <c r="BI13" s="5">
        <f>TSS!$L$9</f>
        <v>0</v>
      </c>
      <c r="BJ13" s="5">
        <f>TXN!$L$9</f>
        <v>0</v>
      </c>
      <c r="BK13" s="5">
        <f>XLNX!$L$9</f>
        <v>0</v>
      </c>
      <c r="BL13" s="5">
        <f>XRX!$L$9</f>
        <v>0</v>
      </c>
      <c r="BM13" s="5">
        <f>YHOO!$L$9</f>
        <v>0</v>
      </c>
    </row>
    <row r="14" spans="1:65" ht="15" thickBot="1">
      <c r="A14" s="33" t="s">
        <v>0</v>
      </c>
      <c r="B14" s="97">
        <f t="shared" ref="B14:B15" si="15">(RANK(AI14,$AI14:$BM14,1))/(COUNTA($A$13:$A$15))</f>
        <v>0.33333333333333331</v>
      </c>
      <c r="C14" s="97">
        <f t="shared" si="14"/>
        <v>0.33333333333333331</v>
      </c>
      <c r="D14" s="97">
        <f t="shared" si="14"/>
        <v>0.33333333333333331</v>
      </c>
      <c r="E14" s="97">
        <f t="shared" si="14"/>
        <v>0.33333333333333331</v>
      </c>
      <c r="F14" s="97">
        <f t="shared" si="14"/>
        <v>0.33333333333333331</v>
      </c>
      <c r="G14" s="97">
        <f t="shared" si="14"/>
        <v>0.33333333333333331</v>
      </c>
      <c r="H14" s="97">
        <f t="shared" si="14"/>
        <v>0.33333333333333331</v>
      </c>
      <c r="I14" s="97">
        <f t="shared" si="14"/>
        <v>0.33333333333333331</v>
      </c>
      <c r="J14" s="97">
        <f t="shared" si="14"/>
        <v>0.33333333333333331</v>
      </c>
      <c r="K14" s="97">
        <f t="shared" si="14"/>
        <v>0.33333333333333331</v>
      </c>
      <c r="L14" s="97">
        <f t="shared" si="14"/>
        <v>0.33333333333333331</v>
      </c>
      <c r="M14" s="97">
        <f t="shared" si="14"/>
        <v>0.33333333333333331</v>
      </c>
      <c r="N14" s="97">
        <f t="shared" si="14"/>
        <v>0.33333333333333331</v>
      </c>
      <c r="O14" s="97">
        <f t="shared" si="14"/>
        <v>0.33333333333333331</v>
      </c>
      <c r="P14" s="97">
        <f t="shared" si="14"/>
        <v>0.33333333333333331</v>
      </c>
      <c r="Q14" s="97">
        <f t="shared" si="14"/>
        <v>0.33333333333333331</v>
      </c>
      <c r="R14" s="97">
        <f t="shared" si="14"/>
        <v>0.33333333333333331</v>
      </c>
      <c r="S14" s="97">
        <f t="shared" si="14"/>
        <v>0.33333333333333331</v>
      </c>
      <c r="T14" s="97">
        <f t="shared" si="14"/>
        <v>0.33333333333333331</v>
      </c>
      <c r="U14" s="97">
        <f t="shared" si="14"/>
        <v>0.33333333333333331</v>
      </c>
      <c r="V14" s="97">
        <f t="shared" si="14"/>
        <v>0.33333333333333331</v>
      </c>
      <c r="W14" s="97">
        <f t="shared" si="14"/>
        <v>0.33333333333333331</v>
      </c>
      <c r="X14" s="97">
        <f t="shared" si="14"/>
        <v>0.33333333333333331</v>
      </c>
      <c r="Y14" s="97">
        <f t="shared" si="14"/>
        <v>0.33333333333333331</v>
      </c>
      <c r="Z14" s="97">
        <f t="shared" si="14"/>
        <v>0.33333333333333331</v>
      </c>
      <c r="AA14" s="97">
        <f t="shared" si="14"/>
        <v>0.33333333333333331</v>
      </c>
      <c r="AB14" s="97">
        <f t="shared" si="14"/>
        <v>0.33333333333333331</v>
      </c>
      <c r="AC14" s="97">
        <f t="shared" si="14"/>
        <v>0.33333333333333331</v>
      </c>
      <c r="AD14" s="97">
        <f t="shared" si="14"/>
        <v>0.33333333333333331</v>
      </c>
      <c r="AE14" s="97">
        <f t="shared" si="14"/>
        <v>0.33333333333333331</v>
      </c>
      <c r="AF14" s="97">
        <f t="shared" si="14"/>
        <v>0.33333333333333331</v>
      </c>
      <c r="AH14" s="33" t="s">
        <v>0</v>
      </c>
      <c r="AI14" s="5">
        <f>AAPL!$L$10</f>
        <v>0</v>
      </c>
      <c r="AJ14" s="5">
        <f>ADI!$L$10</f>
        <v>0</v>
      </c>
      <c r="AK14" s="5">
        <f>AKAM!$L$10</f>
        <v>0</v>
      </c>
      <c r="AL14" s="5">
        <f>ALTR!$L$10</f>
        <v>0</v>
      </c>
      <c r="AM14" s="5">
        <f>CA!$L$10</f>
        <v>0</v>
      </c>
      <c r="AN14" s="5">
        <f>CSC!$L$10</f>
        <v>0</v>
      </c>
      <c r="AO14" s="5">
        <f>CSCO!$L$10</f>
        <v>0</v>
      </c>
      <c r="AP14" s="5">
        <f>CTSH!$L$10</f>
        <v>0</v>
      </c>
      <c r="AQ14" s="5">
        <f>EMC!$L$10</f>
        <v>0</v>
      </c>
      <c r="AR14" s="5">
        <f>ETN!$L$10</f>
        <v>0</v>
      </c>
      <c r="AS14" s="5">
        <f>FIS!$L$10</f>
        <v>0</v>
      </c>
      <c r="AT14" s="5">
        <f>FTR!$L$10</f>
        <v>0</v>
      </c>
      <c r="AU14" s="5">
        <f>GOOG!$L$10</f>
        <v>0</v>
      </c>
      <c r="AV14" s="5">
        <f>IGT!$L$10</f>
        <v>0</v>
      </c>
      <c r="AW14" s="5">
        <f>INTC!$L$10</f>
        <v>0</v>
      </c>
      <c r="AX14" s="5">
        <f>JBL!$L$10</f>
        <v>0</v>
      </c>
      <c r="AY14" s="5">
        <f>JNPR!$L$10</f>
        <v>0</v>
      </c>
      <c r="AZ14" s="5">
        <f>KLAC!$L$10</f>
        <v>0</v>
      </c>
      <c r="BA14" s="5">
        <f>LRCX!$L$10</f>
        <v>0</v>
      </c>
      <c r="BB14" s="5">
        <f>MSFT!$L$10</f>
        <v>0</v>
      </c>
      <c r="BC14" s="5">
        <f>NTAP!$L$10</f>
        <v>0</v>
      </c>
      <c r="BD14" s="5">
        <f>NVDA!$L$10</f>
        <v>0</v>
      </c>
      <c r="BE14" s="5">
        <f>QCOM!$L$10</f>
        <v>0</v>
      </c>
      <c r="BF14" s="5">
        <f>SAI!$L$10</f>
        <v>0</v>
      </c>
      <c r="BG14" s="5">
        <f>SNDK!$L$10</f>
        <v>0</v>
      </c>
      <c r="BH14" s="5">
        <f>SYMC!$L$10</f>
        <v>0</v>
      </c>
      <c r="BI14" s="5">
        <f>TSS!$L$10</f>
        <v>0</v>
      </c>
      <c r="BJ14" s="5">
        <f>TXN!$L$10</f>
        <v>0</v>
      </c>
      <c r="BK14" s="5">
        <f>XLNX!$L$10</f>
        <v>0</v>
      </c>
      <c r="BL14" s="5">
        <f>XRX!$L$10</f>
        <v>0</v>
      </c>
      <c r="BM14" s="5">
        <f>YHOO!$L$10</f>
        <v>0</v>
      </c>
    </row>
    <row r="15" spans="1:65" ht="15" thickBot="1">
      <c r="A15" s="33" t="s">
        <v>39</v>
      </c>
      <c r="B15" s="97">
        <f t="shared" si="15"/>
        <v>0.33333333333333331</v>
      </c>
      <c r="C15" s="97">
        <f t="shared" si="14"/>
        <v>0.33333333333333331</v>
      </c>
      <c r="D15" s="97">
        <f t="shared" si="14"/>
        <v>0.33333333333333331</v>
      </c>
      <c r="E15" s="97">
        <f t="shared" si="14"/>
        <v>0.33333333333333331</v>
      </c>
      <c r="F15" s="97">
        <f t="shared" si="14"/>
        <v>0.33333333333333331</v>
      </c>
      <c r="G15" s="97">
        <f t="shared" si="14"/>
        <v>0.33333333333333331</v>
      </c>
      <c r="H15" s="97">
        <f t="shared" si="14"/>
        <v>0.33333333333333331</v>
      </c>
      <c r="I15" s="97">
        <f t="shared" si="14"/>
        <v>0.33333333333333331</v>
      </c>
      <c r="J15" s="97">
        <f t="shared" si="14"/>
        <v>0.33333333333333331</v>
      </c>
      <c r="K15" s="97">
        <f t="shared" si="14"/>
        <v>0.33333333333333331</v>
      </c>
      <c r="L15" s="97">
        <f t="shared" si="14"/>
        <v>0.33333333333333331</v>
      </c>
      <c r="M15" s="97">
        <f t="shared" si="14"/>
        <v>0.33333333333333331</v>
      </c>
      <c r="N15" s="97">
        <f t="shared" si="14"/>
        <v>0.33333333333333331</v>
      </c>
      <c r="O15" s="97">
        <f t="shared" si="14"/>
        <v>0.33333333333333331</v>
      </c>
      <c r="P15" s="97">
        <f t="shared" si="14"/>
        <v>0.33333333333333331</v>
      </c>
      <c r="Q15" s="97">
        <f t="shared" si="14"/>
        <v>0.33333333333333331</v>
      </c>
      <c r="R15" s="97">
        <f t="shared" si="14"/>
        <v>0.33333333333333331</v>
      </c>
      <c r="S15" s="97">
        <f t="shared" si="14"/>
        <v>0.33333333333333331</v>
      </c>
      <c r="T15" s="97">
        <f t="shared" si="14"/>
        <v>0.33333333333333331</v>
      </c>
      <c r="U15" s="97">
        <f t="shared" si="14"/>
        <v>0.33333333333333331</v>
      </c>
      <c r="V15" s="97">
        <f t="shared" si="14"/>
        <v>0.33333333333333331</v>
      </c>
      <c r="W15" s="97">
        <f t="shared" si="14"/>
        <v>0.33333333333333331</v>
      </c>
      <c r="X15" s="97">
        <f t="shared" si="14"/>
        <v>0.33333333333333331</v>
      </c>
      <c r="Y15" s="97">
        <f t="shared" si="14"/>
        <v>0.33333333333333331</v>
      </c>
      <c r="Z15" s="97">
        <f t="shared" si="14"/>
        <v>0.33333333333333331</v>
      </c>
      <c r="AA15" s="97">
        <f t="shared" si="14"/>
        <v>0.33333333333333331</v>
      </c>
      <c r="AB15" s="97">
        <f t="shared" si="14"/>
        <v>0.33333333333333331</v>
      </c>
      <c r="AC15" s="97">
        <f t="shared" si="14"/>
        <v>0.33333333333333331</v>
      </c>
      <c r="AD15" s="97">
        <f t="shared" si="14"/>
        <v>0.33333333333333331</v>
      </c>
      <c r="AE15" s="97">
        <f t="shared" si="14"/>
        <v>0.33333333333333331</v>
      </c>
      <c r="AF15" s="97">
        <f t="shared" si="14"/>
        <v>0.33333333333333331</v>
      </c>
      <c r="AH15" s="33" t="s">
        <v>39</v>
      </c>
      <c r="AI15" s="5">
        <f>AAPL!$L$11</f>
        <v>0</v>
      </c>
      <c r="AJ15" s="5">
        <f>ADI!$L$11</f>
        <v>0</v>
      </c>
      <c r="AK15" s="5">
        <f>AKAM!$L$11</f>
        <v>0</v>
      </c>
      <c r="AL15" s="5">
        <f>ALTR!$L$11</f>
        <v>0</v>
      </c>
      <c r="AM15" s="5">
        <f>CA!$L$11</f>
        <v>0</v>
      </c>
      <c r="AN15" s="5">
        <f>CSC!$L$11</f>
        <v>0</v>
      </c>
      <c r="AO15" s="5">
        <f>CSCO!$L$11</f>
        <v>0</v>
      </c>
      <c r="AP15" s="5">
        <f>CTSH!$L$11</f>
        <v>0</v>
      </c>
      <c r="AQ15" s="5">
        <f>EMC!$L$11</f>
        <v>0</v>
      </c>
      <c r="AR15" s="5">
        <f>ETN!$L$11</f>
        <v>0</v>
      </c>
      <c r="AS15" s="5">
        <f>FIS!$L$11</f>
        <v>0</v>
      </c>
      <c r="AT15" s="5">
        <f>FTR!$L$11</f>
        <v>0</v>
      </c>
      <c r="AU15" s="5">
        <f>GOOG!$L$11</f>
        <v>0</v>
      </c>
      <c r="AV15" s="5">
        <f>IGT!$L$11</f>
        <v>0</v>
      </c>
      <c r="AW15" s="5">
        <f>INTC!$L$11</f>
        <v>0</v>
      </c>
      <c r="AX15" s="5">
        <f>JBL!$L$11</f>
        <v>0</v>
      </c>
      <c r="AY15" s="5">
        <f>JNPR!$L$11</f>
        <v>0</v>
      </c>
      <c r="AZ15" s="5">
        <f>KLAC!$L$11</f>
        <v>0</v>
      </c>
      <c r="BA15" s="5">
        <f>LRCX!$L$11</f>
        <v>0</v>
      </c>
      <c r="BB15" s="5">
        <f>MSFT!$L$11</f>
        <v>0</v>
      </c>
      <c r="BC15" s="5">
        <f>NTAP!$L$11</f>
        <v>0</v>
      </c>
      <c r="BD15" s="5">
        <f>NVDA!$L$11</f>
        <v>0</v>
      </c>
      <c r="BE15" s="5">
        <f>QCOM!$L$11</f>
        <v>0</v>
      </c>
      <c r="BF15" s="5">
        <f>SAI!$L$11</f>
        <v>0</v>
      </c>
      <c r="BG15" s="5">
        <f>SNDK!$L$11</f>
        <v>0</v>
      </c>
      <c r="BH15" s="5">
        <f>SYMC!$L$11</f>
        <v>0</v>
      </c>
      <c r="BI15" s="5">
        <f>TSS!$L$11</f>
        <v>0</v>
      </c>
      <c r="BJ15" s="5">
        <f>TXN!$L$11</f>
        <v>0</v>
      </c>
      <c r="BK15" s="5">
        <f>XLNX!$L$11</f>
        <v>0</v>
      </c>
      <c r="BL15" s="5">
        <f>XRX!$L$11</f>
        <v>0</v>
      </c>
      <c r="BM15" s="5">
        <f>YHOO!$L$11</f>
        <v>0</v>
      </c>
    </row>
    <row r="16" spans="1:65" ht="15" thickBot="1">
      <c r="A16" s="33" t="s">
        <v>51</v>
      </c>
      <c r="B16" s="97">
        <f>(RANK(AI16,$AI16:$BM16,1))/(COUNTA($A$9,$A$16))</f>
        <v>0.5</v>
      </c>
      <c r="C16" s="97">
        <f t="shared" ref="C16:AF16" si="16">(RANK(AJ16,$AI16:$BM16,1))/(COUNTA($A$9,$A$16))</f>
        <v>0.5</v>
      </c>
      <c r="D16" s="97">
        <f t="shared" si="16"/>
        <v>0.5</v>
      </c>
      <c r="E16" s="97">
        <f t="shared" si="16"/>
        <v>0.5</v>
      </c>
      <c r="F16" s="97">
        <f t="shared" si="16"/>
        <v>0.5</v>
      </c>
      <c r="G16" s="97">
        <f t="shared" si="16"/>
        <v>0.5</v>
      </c>
      <c r="H16" s="97">
        <f t="shared" si="16"/>
        <v>0.5</v>
      </c>
      <c r="I16" s="97">
        <f t="shared" si="16"/>
        <v>0.5</v>
      </c>
      <c r="J16" s="97">
        <f t="shared" si="16"/>
        <v>0.5</v>
      </c>
      <c r="K16" s="97">
        <f t="shared" si="16"/>
        <v>0.5</v>
      </c>
      <c r="L16" s="97">
        <f t="shared" si="16"/>
        <v>0.5</v>
      </c>
      <c r="M16" s="97">
        <f t="shared" si="16"/>
        <v>0.5</v>
      </c>
      <c r="N16" s="97">
        <f t="shared" si="16"/>
        <v>0.5</v>
      </c>
      <c r="O16" s="97">
        <f t="shared" si="16"/>
        <v>0.5</v>
      </c>
      <c r="P16" s="97">
        <f t="shared" si="16"/>
        <v>0.5</v>
      </c>
      <c r="Q16" s="97">
        <f t="shared" si="16"/>
        <v>0.5</v>
      </c>
      <c r="R16" s="97">
        <f t="shared" si="16"/>
        <v>0.5</v>
      </c>
      <c r="S16" s="97">
        <f t="shared" si="16"/>
        <v>0.5</v>
      </c>
      <c r="T16" s="97">
        <f t="shared" si="16"/>
        <v>0.5</v>
      </c>
      <c r="U16" s="97">
        <f t="shared" si="16"/>
        <v>0.5</v>
      </c>
      <c r="V16" s="97">
        <f t="shared" si="16"/>
        <v>0.5</v>
      </c>
      <c r="W16" s="97">
        <f t="shared" si="16"/>
        <v>0.5</v>
      </c>
      <c r="X16" s="97">
        <f t="shared" si="16"/>
        <v>0.5</v>
      </c>
      <c r="Y16" s="97">
        <f t="shared" si="16"/>
        <v>0.5</v>
      </c>
      <c r="Z16" s="97">
        <f t="shared" si="16"/>
        <v>0.5</v>
      </c>
      <c r="AA16" s="97">
        <f t="shared" si="16"/>
        <v>0.5</v>
      </c>
      <c r="AB16" s="97">
        <f t="shared" si="16"/>
        <v>0.5</v>
      </c>
      <c r="AC16" s="97">
        <f t="shared" si="16"/>
        <v>0.5</v>
      </c>
      <c r="AD16" s="97">
        <f t="shared" si="16"/>
        <v>0.5</v>
      </c>
      <c r="AE16" s="97">
        <f t="shared" si="16"/>
        <v>0.5</v>
      </c>
      <c r="AF16" s="97">
        <f t="shared" si="16"/>
        <v>0.5</v>
      </c>
      <c r="AH16" s="33" t="s">
        <v>51</v>
      </c>
      <c r="AI16" s="5">
        <f>AAPL!$L$13</f>
        <v>0</v>
      </c>
      <c r="AJ16" s="5">
        <f>ADI!$L$13</f>
        <v>0</v>
      </c>
      <c r="AK16" s="5">
        <f>AKAM!$L$13</f>
        <v>0</v>
      </c>
      <c r="AL16" s="5">
        <f>ALTR!$L$13</f>
        <v>0</v>
      </c>
      <c r="AM16" s="5">
        <f>CA!$L$13</f>
        <v>0</v>
      </c>
      <c r="AN16" s="5">
        <f>CSC!$L$13</f>
        <v>0</v>
      </c>
      <c r="AO16" s="5">
        <f>CSCO!$L$13</f>
        <v>0</v>
      </c>
      <c r="AP16" s="5">
        <f>CTSH!$L$13</f>
        <v>0</v>
      </c>
      <c r="AQ16" s="5">
        <f>EMC!$L$13</f>
        <v>0</v>
      </c>
      <c r="AR16" s="5">
        <f>ETN!$L$13</f>
        <v>0</v>
      </c>
      <c r="AS16" s="5">
        <f>FIS!$L$13</f>
        <v>0</v>
      </c>
      <c r="AT16" s="5">
        <f>FTR!$L$13</f>
        <v>0</v>
      </c>
      <c r="AU16" s="5">
        <f>GOOG!$L$13</f>
        <v>0</v>
      </c>
      <c r="AV16" s="5">
        <f>IGT!$L$13</f>
        <v>0</v>
      </c>
      <c r="AW16" s="5">
        <f>INTC!$L$13</f>
        <v>0</v>
      </c>
      <c r="AX16" s="5">
        <f>JBL!$L$13</f>
        <v>0</v>
      </c>
      <c r="AY16" s="5">
        <f>JNPR!$L$13</f>
        <v>0</v>
      </c>
      <c r="AZ16" s="5">
        <f>KLAC!$L$13</f>
        <v>0</v>
      </c>
      <c r="BA16" s="5">
        <f>LRCX!$L$13</f>
        <v>0</v>
      </c>
      <c r="BB16" s="5">
        <f>MSFT!$L$13</f>
        <v>0</v>
      </c>
      <c r="BC16" s="5">
        <f>NTAP!$L$13</f>
        <v>0</v>
      </c>
      <c r="BD16" s="5">
        <f>NVDA!$L$13</f>
        <v>0</v>
      </c>
      <c r="BE16" s="5">
        <f>QCOM!$L$13</f>
        <v>0</v>
      </c>
      <c r="BF16" s="5">
        <f>SAI!$L$13</f>
        <v>0</v>
      </c>
      <c r="BG16" s="5">
        <f>SNDK!$L$13</f>
        <v>0</v>
      </c>
      <c r="BH16" s="5">
        <f>SYMC!$L$13</f>
        <v>0</v>
      </c>
      <c r="BI16" s="5">
        <f>TSS!$L$13</f>
        <v>0</v>
      </c>
      <c r="BJ16" s="5">
        <f>TXN!$L$13</f>
        <v>0</v>
      </c>
      <c r="BK16" s="5">
        <f>XLNX!$L$13</f>
        <v>0</v>
      </c>
      <c r="BL16" s="5">
        <f>XRX!$L$13</f>
        <v>0</v>
      </c>
      <c r="BM16" s="5">
        <f>YHOO!$L$13</f>
        <v>0</v>
      </c>
    </row>
    <row r="17" spans="1:65" s="100" customFormat="1" ht="15" thickBot="1">
      <c r="A17" s="99" t="s">
        <v>131</v>
      </c>
      <c r="B17" s="100">
        <f>RANK(AI17,$AI17:$BM17,1)</f>
        <v>1</v>
      </c>
      <c r="C17" s="100">
        <f t="shared" ref="C17:AF17" si="17">RANK(AJ17,$AI17:$BM17,1)</f>
        <v>5</v>
      </c>
      <c r="D17" s="100">
        <f t="shared" si="17"/>
        <v>29</v>
      </c>
      <c r="E17" s="100">
        <f t="shared" si="17"/>
        <v>9</v>
      </c>
      <c r="F17" s="100">
        <f t="shared" si="17"/>
        <v>1</v>
      </c>
      <c r="G17" s="100">
        <f t="shared" si="17"/>
        <v>19</v>
      </c>
      <c r="H17" s="100">
        <f t="shared" si="17"/>
        <v>8</v>
      </c>
      <c r="I17" s="100">
        <f t="shared" si="17"/>
        <v>31</v>
      </c>
      <c r="J17" s="100">
        <f t="shared" si="17"/>
        <v>13</v>
      </c>
      <c r="K17" s="100">
        <f t="shared" si="17"/>
        <v>17</v>
      </c>
      <c r="L17" s="100">
        <f t="shared" si="17"/>
        <v>25</v>
      </c>
      <c r="M17" s="100">
        <f t="shared" si="17"/>
        <v>3</v>
      </c>
      <c r="N17" s="100">
        <f t="shared" si="17"/>
        <v>27</v>
      </c>
      <c r="O17" s="100">
        <f t="shared" si="17"/>
        <v>28</v>
      </c>
      <c r="P17" s="100">
        <f t="shared" si="17"/>
        <v>4</v>
      </c>
      <c r="Q17" s="100">
        <f t="shared" si="17"/>
        <v>15</v>
      </c>
      <c r="R17" s="100">
        <f t="shared" si="17"/>
        <v>5</v>
      </c>
      <c r="S17" s="100">
        <f t="shared" si="17"/>
        <v>10</v>
      </c>
      <c r="T17" s="100">
        <f t="shared" si="17"/>
        <v>19</v>
      </c>
      <c r="U17" s="100">
        <f t="shared" si="17"/>
        <v>12</v>
      </c>
      <c r="V17" s="100">
        <f t="shared" si="17"/>
        <v>22</v>
      </c>
      <c r="W17" s="100">
        <f t="shared" si="17"/>
        <v>16</v>
      </c>
      <c r="X17" s="100">
        <f t="shared" si="17"/>
        <v>26</v>
      </c>
      <c r="Y17" s="100">
        <f t="shared" si="17"/>
        <v>10</v>
      </c>
      <c r="Z17" s="100">
        <f t="shared" si="17"/>
        <v>17</v>
      </c>
      <c r="AA17" s="100">
        <f t="shared" si="17"/>
        <v>21</v>
      </c>
      <c r="AB17" s="100">
        <f t="shared" si="17"/>
        <v>22</v>
      </c>
      <c r="AC17" s="100">
        <f t="shared" si="17"/>
        <v>7</v>
      </c>
      <c r="AD17" s="100">
        <f t="shared" si="17"/>
        <v>24</v>
      </c>
      <c r="AE17" s="100">
        <f t="shared" si="17"/>
        <v>13</v>
      </c>
      <c r="AF17" s="100">
        <f t="shared" si="17"/>
        <v>29</v>
      </c>
      <c r="AG17" s="101"/>
      <c r="AH17" s="102" t="s">
        <v>131</v>
      </c>
      <c r="AI17" s="100">
        <f>AAPL!B1</f>
        <v>0</v>
      </c>
      <c r="AJ17" s="100">
        <v>48</v>
      </c>
      <c r="AK17" s="100">
        <v>95</v>
      </c>
      <c r="AL17" s="100">
        <v>55</v>
      </c>
      <c r="AM17" s="100">
        <f>CA!B1</f>
        <v>0</v>
      </c>
      <c r="AN17" s="100">
        <v>76</v>
      </c>
      <c r="AO17" s="100">
        <v>52</v>
      </c>
      <c r="AP17" s="100">
        <v>99</v>
      </c>
      <c r="AQ17" s="100">
        <v>68</v>
      </c>
      <c r="AR17" s="100">
        <v>75</v>
      </c>
      <c r="AS17" s="100">
        <v>86</v>
      </c>
      <c r="AT17" s="100">
        <v>13</v>
      </c>
      <c r="AU17" s="100">
        <v>92</v>
      </c>
      <c r="AV17" s="100">
        <v>94</v>
      </c>
      <c r="AW17" s="100">
        <v>32</v>
      </c>
      <c r="AX17" s="100">
        <v>73</v>
      </c>
      <c r="AY17" s="100">
        <v>48</v>
      </c>
      <c r="AZ17" s="100">
        <v>56</v>
      </c>
      <c r="BA17" s="100">
        <v>76</v>
      </c>
      <c r="BB17" s="100">
        <v>59</v>
      </c>
      <c r="BC17" s="100">
        <v>80</v>
      </c>
      <c r="BD17" s="100">
        <v>74</v>
      </c>
      <c r="BE17" s="100">
        <v>90</v>
      </c>
      <c r="BF17" s="100">
        <v>56</v>
      </c>
      <c r="BG17" s="100">
        <v>75</v>
      </c>
      <c r="BH17" s="100">
        <v>78</v>
      </c>
      <c r="BI17" s="100">
        <v>80</v>
      </c>
      <c r="BJ17" s="100">
        <v>50</v>
      </c>
      <c r="BK17" s="100">
        <v>82</v>
      </c>
      <c r="BL17" s="100">
        <v>68</v>
      </c>
      <c r="BM17" s="100">
        <v>95</v>
      </c>
    </row>
    <row r="18" spans="1:65">
      <c r="A18" s="33" t="s">
        <v>41</v>
      </c>
      <c r="B18" s="3">
        <f>RANK(AI18,$AI18:$BM18,0)</f>
        <v>1</v>
      </c>
      <c r="C18" s="3">
        <f t="shared" ref="C18:AF18" si="18">RANK(AJ18,$AI18:$BM18,0)</f>
        <v>1</v>
      </c>
      <c r="D18" s="3">
        <f t="shared" si="18"/>
        <v>1</v>
      </c>
      <c r="E18" s="3">
        <f t="shared" si="18"/>
        <v>1</v>
      </c>
      <c r="F18" s="3">
        <f t="shared" si="18"/>
        <v>1</v>
      </c>
      <c r="G18" s="3">
        <f t="shared" si="18"/>
        <v>1</v>
      </c>
      <c r="H18" s="3">
        <f t="shared" si="18"/>
        <v>1</v>
      </c>
      <c r="I18" s="3">
        <f t="shared" si="18"/>
        <v>1</v>
      </c>
      <c r="J18" s="3">
        <f t="shared" si="18"/>
        <v>1</v>
      </c>
      <c r="K18" s="3">
        <f t="shared" si="18"/>
        <v>1</v>
      </c>
      <c r="L18" s="3">
        <f t="shared" si="18"/>
        <v>1</v>
      </c>
      <c r="M18" s="3">
        <f t="shared" si="18"/>
        <v>1</v>
      </c>
      <c r="N18" s="3">
        <f t="shared" si="18"/>
        <v>1</v>
      </c>
      <c r="O18" s="3">
        <f t="shared" si="18"/>
        <v>1</v>
      </c>
      <c r="P18" s="3">
        <f t="shared" si="18"/>
        <v>1</v>
      </c>
      <c r="Q18" s="3">
        <f t="shared" si="18"/>
        <v>1</v>
      </c>
      <c r="R18" s="3">
        <f t="shared" si="18"/>
        <v>1</v>
      </c>
      <c r="S18" s="3">
        <f t="shared" si="18"/>
        <v>1</v>
      </c>
      <c r="T18" s="3">
        <f t="shared" si="18"/>
        <v>1</v>
      </c>
      <c r="U18" s="3">
        <f t="shared" si="18"/>
        <v>1</v>
      </c>
      <c r="V18" s="3">
        <f t="shared" si="18"/>
        <v>1</v>
      </c>
      <c r="W18" s="3">
        <f t="shared" si="18"/>
        <v>1</v>
      </c>
      <c r="X18" s="3">
        <f t="shared" si="18"/>
        <v>1</v>
      </c>
      <c r="Y18" s="3">
        <f t="shared" si="18"/>
        <v>1</v>
      </c>
      <c r="Z18" s="3">
        <f t="shared" si="18"/>
        <v>1</v>
      </c>
      <c r="AA18" s="3">
        <f t="shared" si="18"/>
        <v>1</v>
      </c>
      <c r="AB18" s="3">
        <f t="shared" si="18"/>
        <v>1</v>
      </c>
      <c r="AC18" s="3">
        <f t="shared" si="18"/>
        <v>1</v>
      </c>
      <c r="AD18" s="3">
        <f t="shared" si="18"/>
        <v>1</v>
      </c>
      <c r="AE18" s="3">
        <f t="shared" si="18"/>
        <v>1</v>
      </c>
      <c r="AF18" s="3">
        <f t="shared" si="18"/>
        <v>1</v>
      </c>
      <c r="AH18" s="33" t="s">
        <v>41</v>
      </c>
      <c r="AI18" s="30">
        <f>AAPL!$P$11</f>
        <v>0</v>
      </c>
      <c r="AJ18" s="30">
        <f>ADI!$P$11</f>
        <v>0</v>
      </c>
      <c r="AK18" s="30">
        <f>AKAM!$P$11</f>
        <v>0</v>
      </c>
      <c r="AL18" s="30">
        <f>ALTR!$P$11</f>
        <v>0</v>
      </c>
      <c r="AM18" s="30">
        <f>CA!$P$11</f>
        <v>0</v>
      </c>
      <c r="AN18" s="30">
        <f>CSC!$P$11</f>
        <v>0</v>
      </c>
      <c r="AO18" s="30">
        <f>CSCO!$P$11</f>
        <v>0</v>
      </c>
      <c r="AP18" s="30">
        <f>CTSH!$P$11</f>
        <v>0</v>
      </c>
      <c r="AQ18" s="30">
        <f>EMC!$P$11</f>
        <v>0</v>
      </c>
      <c r="AR18" s="30">
        <f>ETN!$P$11</f>
        <v>0</v>
      </c>
      <c r="AS18" s="30">
        <f>FIS!$P$11</f>
        <v>0</v>
      </c>
      <c r="AT18" s="30">
        <f>FTR!$P$11</f>
        <v>0</v>
      </c>
      <c r="AU18" s="30">
        <f>GOOG!$P$11</f>
        <v>0</v>
      </c>
      <c r="AV18" s="30">
        <f>IGT!$P$11</f>
        <v>0</v>
      </c>
      <c r="AW18" s="30">
        <f>INTC!$P$11</f>
        <v>0</v>
      </c>
      <c r="AX18" s="30">
        <f>JBL!$P$11</f>
        <v>0</v>
      </c>
      <c r="AY18" s="30">
        <f>JNPR!$P$11</f>
        <v>0</v>
      </c>
      <c r="AZ18" s="30">
        <f>KLAC!$P$11</f>
        <v>0</v>
      </c>
      <c r="BA18" s="30">
        <f>LRCX!$P$11</f>
        <v>0</v>
      </c>
      <c r="BB18" s="30">
        <f>MSFT!$P$11</f>
        <v>0</v>
      </c>
      <c r="BC18" s="30">
        <f>NTAP!$P$11</f>
        <v>0</v>
      </c>
      <c r="BD18" s="30">
        <f>NVDA!$P$11</f>
        <v>0</v>
      </c>
      <c r="BE18" s="30">
        <f>QCOM!$P$11</f>
        <v>0</v>
      </c>
      <c r="BF18" s="30">
        <f>SAI!$P$11</f>
        <v>0</v>
      </c>
      <c r="BG18" s="30">
        <f>SNDK!$P$11</f>
        <v>0</v>
      </c>
      <c r="BH18" s="30">
        <f>SYMC!$P$11</f>
        <v>0</v>
      </c>
      <c r="BI18" s="30">
        <f>TSS!$P$11</f>
        <v>0</v>
      </c>
      <c r="BJ18" s="30">
        <f>TXN!$P$11</f>
        <v>0</v>
      </c>
      <c r="BK18" s="30">
        <f>XLNX!$P$11</f>
        <v>0</v>
      </c>
      <c r="BL18" s="30">
        <f>XRX!$P$11</f>
        <v>0</v>
      </c>
      <c r="BM18" s="30">
        <f>YHOO!$P$11</f>
        <v>0</v>
      </c>
    </row>
    <row r="19" spans="1:65" ht="15" customHeight="1">
      <c r="B19" s="3">
        <f>B3</f>
        <v>0</v>
      </c>
      <c r="C19" s="3">
        <f>C3</f>
        <v>0</v>
      </c>
      <c r="D19" s="3">
        <f>D3</f>
        <v>0</v>
      </c>
      <c r="E19" s="3">
        <f t="shared" ref="E19:Y19" si="19">E3</f>
        <v>0</v>
      </c>
      <c r="F19" s="3">
        <f t="shared" si="19"/>
        <v>0</v>
      </c>
      <c r="G19" s="3">
        <f t="shared" si="19"/>
        <v>0</v>
      </c>
      <c r="H19" s="3">
        <f t="shared" si="19"/>
        <v>0</v>
      </c>
      <c r="I19" s="3">
        <f t="shared" si="19"/>
        <v>0</v>
      </c>
      <c r="J19" s="3">
        <f t="shared" si="19"/>
        <v>0</v>
      </c>
      <c r="K19" s="3">
        <f t="shared" si="19"/>
        <v>0</v>
      </c>
      <c r="L19" s="3">
        <f t="shared" si="19"/>
        <v>0</v>
      </c>
      <c r="M19" s="3">
        <f t="shared" si="19"/>
        <v>0</v>
      </c>
      <c r="N19" s="3">
        <f t="shared" si="19"/>
        <v>0</v>
      </c>
      <c r="O19" s="3">
        <f t="shared" si="19"/>
        <v>0</v>
      </c>
      <c r="P19" s="3">
        <f t="shared" si="19"/>
        <v>0</v>
      </c>
      <c r="Q19" s="3">
        <f t="shared" ref="Q19" si="20">Q3</f>
        <v>0</v>
      </c>
      <c r="R19" s="3">
        <f t="shared" si="19"/>
        <v>0</v>
      </c>
      <c r="S19" s="3">
        <f t="shared" si="19"/>
        <v>0</v>
      </c>
      <c r="T19" s="3">
        <f t="shared" si="19"/>
        <v>0</v>
      </c>
      <c r="U19" s="3">
        <f t="shared" si="19"/>
        <v>0</v>
      </c>
      <c r="V19" s="3">
        <f t="shared" si="19"/>
        <v>0</v>
      </c>
      <c r="W19" s="3">
        <f t="shared" si="19"/>
        <v>0</v>
      </c>
      <c r="X19" s="3">
        <f t="shared" si="19"/>
        <v>0</v>
      </c>
      <c r="Y19" s="3">
        <f t="shared" si="19"/>
        <v>0</v>
      </c>
      <c r="Z19" s="3">
        <f t="shared" ref="Z19:AF19" si="21">Z3</f>
        <v>0</v>
      </c>
      <c r="AA19" s="3">
        <f t="shared" si="21"/>
        <v>0</v>
      </c>
      <c r="AB19" s="3">
        <f t="shared" si="21"/>
        <v>0</v>
      </c>
      <c r="AC19" s="3">
        <f t="shared" si="21"/>
        <v>0</v>
      </c>
      <c r="AD19" s="3">
        <f t="shared" si="21"/>
        <v>0</v>
      </c>
      <c r="AE19" s="3">
        <f t="shared" si="21"/>
        <v>0</v>
      </c>
      <c r="AF19" s="3">
        <f t="shared" si="21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sqref="A1:Q48"/>
    </sheetView>
  </sheetViews>
  <sheetFormatPr baseColWidth="10" defaultColWidth="8.83203125" defaultRowHeight="14" x14ac:dyDescent="0"/>
  <sheetData>
    <row r="1" spans="1:19">
      <c r="A1" s="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>
      <c r="A2" s="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>
      <c r="A3" s="9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>
      <c r="A4" s="10"/>
      <c r="B4" s="11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ht="15" thickBot="1">
      <c r="A5" s="87"/>
      <c r="B5" s="87"/>
      <c r="C5" s="87"/>
      <c r="D5" s="87"/>
      <c r="E5" s="85"/>
      <c r="F5" s="19"/>
      <c r="G5" s="20"/>
      <c r="H5" s="19"/>
      <c r="I5" s="20"/>
      <c r="J5" s="19"/>
      <c r="K5" s="20"/>
      <c r="L5" s="21"/>
      <c r="M5" s="20"/>
      <c r="N5" s="19"/>
      <c r="O5" s="20"/>
      <c r="P5" s="72"/>
      <c r="Q5" s="88"/>
      <c r="R5" s="88"/>
      <c r="S5" s="88"/>
    </row>
    <row r="6" spans="1:19" ht="15" thickBot="1">
      <c r="A6" s="86"/>
      <c r="B6" s="86"/>
      <c r="C6" s="86"/>
      <c r="D6" s="86"/>
      <c r="E6" s="84"/>
      <c r="F6" s="12"/>
      <c r="G6" s="13"/>
      <c r="H6" s="16"/>
      <c r="I6" s="13"/>
      <c r="J6" s="12"/>
      <c r="K6" s="13"/>
      <c r="L6" s="15"/>
      <c r="M6" s="13"/>
      <c r="N6" s="12"/>
      <c r="O6" s="13"/>
      <c r="P6" s="23"/>
      <c r="Q6" s="88"/>
      <c r="R6" s="88"/>
      <c r="S6" s="88"/>
    </row>
    <row r="7" spans="1:19" ht="15" thickBot="1">
      <c r="A7" s="86"/>
      <c r="B7" s="86"/>
      <c r="C7" s="86"/>
      <c r="D7" s="86"/>
      <c r="E7" s="84"/>
      <c r="F7" s="12"/>
      <c r="G7" s="13"/>
      <c r="H7" s="28"/>
      <c r="I7" s="13"/>
      <c r="J7" s="12"/>
      <c r="K7" s="13"/>
      <c r="L7" s="14"/>
      <c r="M7" s="13"/>
      <c r="N7" s="14"/>
      <c r="O7" s="13"/>
      <c r="P7" s="23"/>
      <c r="Q7" s="88"/>
      <c r="R7" s="88"/>
      <c r="S7" s="88"/>
    </row>
    <row r="8" spans="1:19" ht="15" thickBot="1">
      <c r="A8" s="86"/>
      <c r="B8" s="86"/>
      <c r="C8" s="86"/>
      <c r="D8" s="86"/>
      <c r="E8" s="84"/>
      <c r="F8" s="12"/>
      <c r="G8" s="13"/>
      <c r="H8" s="12"/>
      <c r="I8" s="13"/>
      <c r="J8" s="18"/>
      <c r="K8" s="13"/>
      <c r="L8" s="14"/>
      <c r="M8" s="13"/>
      <c r="N8" s="12"/>
      <c r="O8" s="13"/>
      <c r="P8" s="23"/>
      <c r="Q8" s="88"/>
      <c r="R8" s="88"/>
      <c r="S8" s="88"/>
    </row>
    <row r="9" spans="1:19" ht="15" thickBot="1">
      <c r="A9" s="86"/>
      <c r="B9" s="86"/>
      <c r="C9" s="86"/>
      <c r="D9" s="86"/>
      <c r="E9" s="84"/>
      <c r="F9" s="12"/>
      <c r="G9" s="13"/>
      <c r="H9" s="12"/>
      <c r="I9" s="13"/>
      <c r="J9" s="14"/>
      <c r="K9" s="13"/>
      <c r="L9" s="14"/>
      <c r="M9" s="13"/>
      <c r="N9" s="16"/>
      <c r="O9" s="13"/>
      <c r="P9" s="23"/>
      <c r="Q9" s="88"/>
      <c r="R9" s="88"/>
      <c r="S9" s="88"/>
    </row>
    <row r="10" spans="1:19" ht="15" thickBot="1">
      <c r="A10" s="86"/>
      <c r="B10" s="86"/>
      <c r="C10" s="86"/>
      <c r="D10" s="86"/>
      <c r="E10" s="84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23"/>
      <c r="Q10" s="88"/>
      <c r="R10" s="88"/>
      <c r="S10" s="88"/>
    </row>
    <row r="11" spans="1:19" ht="15" thickBot="1">
      <c r="A11" s="86"/>
      <c r="B11" s="86"/>
      <c r="C11" s="86"/>
      <c r="D11" s="86"/>
      <c r="E11" s="84"/>
      <c r="F11" s="12"/>
      <c r="G11" s="13"/>
      <c r="H11" s="12"/>
      <c r="I11" s="13"/>
      <c r="J11" s="14"/>
      <c r="K11" s="13"/>
      <c r="L11" s="14"/>
      <c r="M11" s="13"/>
      <c r="N11" s="18"/>
      <c r="O11" s="13"/>
      <c r="P11" s="24"/>
      <c r="Q11" s="88"/>
      <c r="R11" s="88"/>
      <c r="S11" s="88"/>
    </row>
    <row r="12" spans="1:19" ht="15" thickBot="1">
      <c r="A12" s="86"/>
      <c r="B12" s="86"/>
      <c r="C12" s="86"/>
      <c r="D12" s="86"/>
      <c r="E12" s="84"/>
      <c r="F12" s="14"/>
      <c r="G12" s="13"/>
      <c r="H12" s="12"/>
      <c r="I12" s="13"/>
      <c r="J12" s="14"/>
      <c r="K12" s="13"/>
      <c r="L12" s="15"/>
      <c r="M12" s="13"/>
      <c r="N12" s="15"/>
      <c r="O12" s="13"/>
      <c r="P12" s="24"/>
      <c r="Q12" s="88"/>
      <c r="R12" s="88"/>
      <c r="S12" s="88"/>
    </row>
    <row r="13" spans="1:19" ht="15" thickBot="1">
      <c r="A13" s="86"/>
      <c r="B13" s="86"/>
      <c r="C13" s="86"/>
      <c r="D13" s="86"/>
      <c r="E13" s="84"/>
      <c r="F13" s="12"/>
      <c r="G13" s="13"/>
      <c r="H13" s="12"/>
      <c r="I13" s="13"/>
      <c r="J13" s="14"/>
      <c r="K13" s="13"/>
      <c r="L13" s="14"/>
      <c r="M13" s="13"/>
      <c r="N13" s="12"/>
      <c r="O13" s="13"/>
      <c r="P13" s="56"/>
      <c r="Q13" s="88"/>
      <c r="R13" s="88"/>
      <c r="S13" s="88"/>
    </row>
    <row r="14" spans="1:19" ht="15" thickBot="1">
      <c r="A14" s="86"/>
      <c r="B14" s="86"/>
      <c r="C14" s="86"/>
      <c r="D14" s="86"/>
      <c r="E14" s="84"/>
      <c r="F14" s="12"/>
      <c r="G14" s="13"/>
      <c r="H14" s="12"/>
      <c r="I14" s="13"/>
      <c r="J14" s="14"/>
      <c r="K14" s="13"/>
      <c r="L14" s="14"/>
      <c r="M14" s="13"/>
      <c r="N14" s="12"/>
      <c r="O14" s="13"/>
      <c r="P14" s="24"/>
      <c r="Q14" s="88"/>
      <c r="R14" s="88"/>
      <c r="S14" s="88"/>
    </row>
    <row r="15" spans="1:19" ht="15" thickBot="1">
      <c r="A15" s="86"/>
      <c r="B15" s="86"/>
      <c r="C15" s="86"/>
      <c r="D15" s="86"/>
      <c r="E15" s="84"/>
      <c r="F15" s="12"/>
      <c r="G15" s="13"/>
      <c r="H15" s="12"/>
      <c r="I15" s="13"/>
      <c r="J15" s="12"/>
      <c r="K15" s="13"/>
      <c r="L15" s="14"/>
      <c r="M15" s="13"/>
      <c r="N15" s="12"/>
      <c r="O15" s="13"/>
      <c r="P15" s="24"/>
      <c r="Q15" s="88"/>
      <c r="R15" s="88"/>
      <c r="S15" s="88"/>
    </row>
    <row r="16" spans="1:19" ht="15" thickBot="1">
      <c r="A16" s="86"/>
      <c r="B16" s="86"/>
      <c r="C16" s="86"/>
      <c r="D16" s="86"/>
      <c r="E16" s="84"/>
      <c r="F16" s="25"/>
      <c r="G16" s="84"/>
      <c r="H16" s="57"/>
      <c r="I16" s="84"/>
      <c r="J16" s="26"/>
      <c r="K16" s="84"/>
      <c r="L16" s="26"/>
      <c r="M16" s="84"/>
      <c r="N16" s="27"/>
      <c r="O16" s="84"/>
      <c r="P16" s="73"/>
      <c r="Q16" s="88"/>
      <c r="R16" s="88"/>
      <c r="S16" s="88"/>
    </row>
    <row r="17" spans="1:19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8"/>
      <c r="R17" s="88"/>
      <c r="S17" s="88"/>
    </row>
    <row r="18" spans="1:19">
      <c r="A18" s="62"/>
      <c r="B18" s="63"/>
      <c r="C18" s="64"/>
      <c r="D18" s="64"/>
      <c r="E18" s="64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</row>
    <row r="19" spans="1:19">
      <c r="A19" s="58"/>
      <c r="B19" s="59"/>
      <c r="C19" s="60"/>
      <c r="D19" s="60"/>
      <c r="E19" s="60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</row>
    <row r="20" spans="1:19">
      <c r="A20" s="62"/>
      <c r="B20" s="63"/>
      <c r="C20" s="64"/>
      <c r="D20" s="64"/>
      <c r="E20" s="64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</row>
    <row r="21" spans="1:19">
      <c r="A21" s="62"/>
      <c r="B21" s="63"/>
      <c r="C21" s="64"/>
      <c r="D21" s="64"/>
      <c r="E21" s="64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</row>
    <row r="22" spans="1:19">
      <c r="A22" s="62"/>
      <c r="B22" s="63"/>
      <c r="C22" s="64"/>
      <c r="D22" s="64"/>
      <c r="E22" s="64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</row>
    <row r="23" spans="1:19">
      <c r="A23" s="66"/>
      <c r="B23" s="67"/>
      <c r="C23" s="68"/>
      <c r="D23" s="68"/>
      <c r="E23" s="6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</row>
    <row r="24" spans="1:19">
      <c r="A24" s="62"/>
      <c r="B24" s="63"/>
      <c r="C24" s="64"/>
      <c r="D24" s="64"/>
      <c r="E24" s="64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</row>
    <row r="25" spans="1:19">
      <c r="A25" s="62"/>
      <c r="B25" s="63"/>
      <c r="C25" s="64"/>
      <c r="D25" s="64"/>
      <c r="E25" s="64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</row>
    <row r="26" spans="1:19">
      <c r="A26" s="62"/>
      <c r="B26" s="63"/>
      <c r="C26" s="64"/>
      <c r="D26" s="64"/>
      <c r="E26" s="64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</row>
    <row r="27" spans="1:19">
      <c r="A27" s="62"/>
      <c r="B27" s="63"/>
      <c r="C27" s="64"/>
      <c r="D27" s="64"/>
      <c r="E27" s="64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</row>
    <row r="28" spans="1:19">
      <c r="A28" s="62"/>
      <c r="B28" s="63"/>
      <c r="C28" s="64"/>
      <c r="D28" s="64"/>
      <c r="E28" s="64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</row>
    <row r="29" spans="1:19">
      <c r="A29" s="62"/>
      <c r="B29" s="63"/>
      <c r="C29" s="64"/>
      <c r="D29" s="64"/>
      <c r="E29" s="64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</row>
    <row r="30" spans="1:19">
      <c r="A30" s="66"/>
      <c r="B30" s="67"/>
      <c r="C30" s="68"/>
      <c r="D30" s="68"/>
      <c r="E30" s="6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</row>
    <row r="31" spans="1:19">
      <c r="A31" s="66"/>
      <c r="B31" s="67"/>
      <c r="C31" s="68"/>
      <c r="D31" s="68"/>
      <c r="E31" s="6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</row>
    <row r="32" spans="1:19">
      <c r="A32" s="62"/>
      <c r="B32" s="63"/>
      <c r="C32" s="64"/>
      <c r="D32" s="64"/>
      <c r="E32" s="64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</row>
    <row r="33" spans="1:19">
      <c r="A33" s="58"/>
      <c r="B33" s="59"/>
      <c r="C33" s="60"/>
      <c r="D33" s="60"/>
      <c r="E33" s="60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</row>
    <row r="34" spans="1:19">
      <c r="A34" s="66"/>
      <c r="B34" s="67"/>
      <c r="C34" s="68"/>
      <c r="D34" s="68"/>
      <c r="E34" s="6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</row>
    <row r="35" spans="1:19">
      <c r="A35" s="62"/>
      <c r="B35" s="63"/>
      <c r="C35" s="64"/>
      <c r="D35" s="64"/>
      <c r="E35" s="64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</row>
    <row r="36" spans="1:19">
      <c r="A36" s="62"/>
      <c r="B36" s="63"/>
      <c r="C36" s="64"/>
      <c r="D36" s="64"/>
      <c r="E36" s="64"/>
    </row>
    <row r="37" spans="1:19">
      <c r="A37" s="62"/>
      <c r="B37" s="63"/>
      <c r="C37" s="64"/>
      <c r="D37" s="64"/>
    </row>
    <row r="38" spans="1:19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</row>
  </sheetData>
  <mergeCells count="1">
    <mergeCell ref="A38:P38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XFD1048576"/>
    </sheetView>
  </sheetViews>
  <sheetFormatPr baseColWidth="10" defaultColWidth="8.83203125" defaultRowHeight="14" x14ac:dyDescent="0"/>
  <cols>
    <col min="1" max="16384" width="8.83203125" style="88"/>
  </cols>
  <sheetData>
    <row r="1" spans="1:16">
      <c r="A1" s="8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6">
      <c r="A2" s="8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6">
      <c r="A3" s="9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6">
      <c r="A4" s="74"/>
      <c r="B4" s="75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6" ht="15" thickBot="1">
      <c r="A5" s="132"/>
      <c r="B5" s="134"/>
      <c r="F5" s="19"/>
      <c r="G5" s="20"/>
      <c r="H5" s="19"/>
      <c r="I5" s="20"/>
      <c r="J5" s="19"/>
      <c r="K5" s="20"/>
      <c r="L5" s="21"/>
      <c r="M5" s="20"/>
      <c r="N5" s="19"/>
      <c r="O5" s="20"/>
      <c r="P5" s="22"/>
    </row>
    <row r="6" spans="1:16" ht="15" thickBot="1">
      <c r="A6" s="129"/>
      <c r="B6" s="131"/>
      <c r="F6" s="12"/>
      <c r="G6" s="13"/>
      <c r="H6" s="16"/>
      <c r="I6" s="13"/>
      <c r="J6" s="12"/>
      <c r="K6" s="13"/>
      <c r="L6" s="14"/>
      <c r="M6" s="13"/>
      <c r="N6" s="12"/>
      <c r="O6" s="13"/>
      <c r="P6" s="23"/>
    </row>
    <row r="7" spans="1:16" ht="15" thickBot="1">
      <c r="A7" s="129"/>
      <c r="B7" s="131"/>
      <c r="F7" s="12"/>
      <c r="G7" s="13"/>
      <c r="H7" s="12"/>
      <c r="I7" s="13"/>
      <c r="J7" s="12"/>
      <c r="K7" s="13"/>
      <c r="L7" s="14"/>
      <c r="M7" s="13"/>
      <c r="N7" s="14"/>
      <c r="O7" s="13"/>
      <c r="P7" s="23"/>
    </row>
    <row r="8" spans="1:16" ht="15" thickBot="1">
      <c r="A8" s="129"/>
      <c r="B8" s="131"/>
      <c r="F8" s="12"/>
      <c r="G8" s="13"/>
      <c r="H8" s="12"/>
      <c r="I8" s="13"/>
      <c r="J8" s="14"/>
      <c r="K8" s="13"/>
      <c r="L8" s="14"/>
      <c r="M8" s="13"/>
      <c r="N8" s="12"/>
      <c r="O8" s="13"/>
      <c r="P8" s="23"/>
    </row>
    <row r="9" spans="1:16" ht="15" thickBot="1">
      <c r="A9" s="129"/>
      <c r="B9" s="131"/>
      <c r="F9" s="12"/>
      <c r="G9" s="13"/>
      <c r="H9" s="12"/>
      <c r="I9" s="13"/>
      <c r="J9" s="14"/>
      <c r="K9" s="13"/>
      <c r="L9" s="14"/>
      <c r="M9" s="13"/>
      <c r="N9" s="16"/>
      <c r="O9" s="13"/>
      <c r="P9" s="23"/>
    </row>
    <row r="10" spans="1:16" ht="15" thickBot="1">
      <c r="A10" s="129"/>
      <c r="B10" s="131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23"/>
    </row>
    <row r="11" spans="1:16" ht="15" thickBot="1">
      <c r="A11" s="129"/>
      <c r="B11" s="131"/>
      <c r="F11" s="12"/>
      <c r="G11" s="13"/>
      <c r="H11" s="12"/>
      <c r="I11" s="13"/>
      <c r="J11" s="14"/>
      <c r="K11" s="13"/>
      <c r="L11" s="14"/>
      <c r="M11" s="13"/>
      <c r="N11" s="18"/>
      <c r="O11" s="13"/>
      <c r="P11" s="24"/>
    </row>
    <row r="12" spans="1:16" ht="15" thickBot="1">
      <c r="A12" s="129"/>
      <c r="B12" s="131"/>
      <c r="F12" s="14"/>
      <c r="G12" s="13"/>
      <c r="H12" s="16"/>
      <c r="I12" s="13"/>
      <c r="J12" s="14"/>
      <c r="K12" s="13"/>
      <c r="L12" s="14"/>
      <c r="M12" s="13"/>
      <c r="N12" s="15"/>
      <c r="O12" s="13"/>
      <c r="P12" s="24"/>
    </row>
    <row r="13" spans="1:16" ht="15" thickBot="1">
      <c r="A13" s="129"/>
      <c r="B13" s="131"/>
      <c r="F13" s="12"/>
      <c r="G13" s="13"/>
      <c r="H13" s="16"/>
      <c r="I13" s="13"/>
      <c r="J13" s="14"/>
      <c r="K13" s="13"/>
      <c r="L13" s="14"/>
      <c r="M13" s="13"/>
      <c r="N13" s="12"/>
      <c r="O13" s="13"/>
      <c r="P13" s="56"/>
    </row>
    <row r="14" spans="1:16" ht="15" thickBot="1">
      <c r="A14" s="129"/>
      <c r="B14" s="131"/>
      <c r="F14" s="12"/>
      <c r="G14" s="13"/>
      <c r="H14" s="28"/>
      <c r="I14" s="13"/>
      <c r="J14" s="18"/>
      <c r="K14" s="13"/>
      <c r="L14" s="14"/>
      <c r="M14" s="13"/>
      <c r="N14" s="12"/>
      <c r="O14" s="13"/>
      <c r="P14" s="24"/>
    </row>
    <row r="15" spans="1:16" ht="15" thickBot="1">
      <c r="A15" s="129"/>
      <c r="B15" s="131"/>
      <c r="F15" s="12"/>
      <c r="G15" s="13"/>
      <c r="H15" s="28"/>
      <c r="I15" s="13"/>
      <c r="J15" s="12"/>
      <c r="K15" s="13"/>
      <c r="L15" s="14"/>
      <c r="M15" s="13"/>
      <c r="N15" s="12"/>
      <c r="O15" s="13"/>
      <c r="P15" s="24"/>
    </row>
    <row r="16" spans="1:16" ht="15" thickBot="1">
      <c r="A16" s="129"/>
      <c r="B16" s="131"/>
      <c r="F16" s="25"/>
      <c r="G16" s="84"/>
      <c r="H16" s="26"/>
      <c r="I16" s="84"/>
      <c r="J16" s="26"/>
      <c r="K16" s="84"/>
      <c r="L16" s="26"/>
      <c r="M16" s="84"/>
      <c r="N16" s="27"/>
      <c r="O16" s="84"/>
      <c r="P16" s="29"/>
    </row>
  </sheetData>
  <mergeCells count="12"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workbookViewId="0">
      <selection sqref="A1:P37"/>
    </sheetView>
  </sheetViews>
  <sheetFormatPr baseColWidth="10" defaultColWidth="8.83203125" defaultRowHeight="14" x14ac:dyDescent="0"/>
  <sheetData>
    <row r="1" spans="1:32">
      <c r="A1" s="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</row>
    <row r="2" spans="1:32">
      <c r="A2" s="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</row>
    <row r="3" spans="1:32">
      <c r="A3" s="9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</row>
    <row r="4" spans="1:32">
      <c r="A4" s="10"/>
      <c r="B4" s="11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</row>
    <row r="5" spans="1:32" ht="15" thickBot="1">
      <c r="A5" s="132"/>
      <c r="B5" s="133"/>
      <c r="C5" s="133"/>
      <c r="D5" s="133"/>
      <c r="E5" s="134"/>
      <c r="F5" s="19"/>
      <c r="G5" s="20"/>
      <c r="H5" s="19"/>
      <c r="I5" s="20"/>
      <c r="J5" s="19"/>
      <c r="K5" s="20"/>
      <c r="L5" s="21"/>
      <c r="M5" s="20"/>
      <c r="N5" s="19"/>
      <c r="O5" s="20"/>
      <c r="P5" s="22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</row>
    <row r="6" spans="1:32" ht="15" thickBot="1">
      <c r="A6" s="129"/>
      <c r="B6" s="130"/>
      <c r="C6" s="130"/>
      <c r="D6" s="130"/>
      <c r="E6" s="131"/>
      <c r="F6" s="12"/>
      <c r="G6" s="13"/>
      <c r="H6" s="12"/>
      <c r="I6" s="13"/>
      <c r="J6" s="12"/>
      <c r="K6" s="13"/>
      <c r="L6" s="14"/>
      <c r="M6" s="13"/>
      <c r="N6" s="12"/>
      <c r="O6" s="13"/>
      <c r="P6" s="23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</row>
    <row r="7" spans="1:32" ht="15" thickBot="1">
      <c r="A7" s="129"/>
      <c r="B7" s="130"/>
      <c r="C7" s="130"/>
      <c r="D7" s="130"/>
      <c r="E7" s="131"/>
      <c r="F7" s="12"/>
      <c r="G7" s="13"/>
      <c r="H7" s="28"/>
      <c r="I7" s="13"/>
      <c r="J7" s="12"/>
      <c r="K7" s="13"/>
      <c r="L7" s="14"/>
      <c r="M7" s="13"/>
      <c r="N7" s="14"/>
      <c r="O7" s="13"/>
      <c r="P7" s="23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</row>
    <row r="8" spans="1:32" ht="15" thickBot="1">
      <c r="A8" s="129"/>
      <c r="B8" s="130"/>
      <c r="C8" s="130"/>
      <c r="D8" s="130"/>
      <c r="E8" s="131"/>
      <c r="F8" s="12"/>
      <c r="G8" s="13"/>
      <c r="H8" s="12"/>
      <c r="I8" s="13"/>
      <c r="J8" s="18"/>
      <c r="K8" s="13"/>
      <c r="L8" s="14"/>
      <c r="M8" s="13"/>
      <c r="N8" s="12"/>
      <c r="O8" s="13"/>
      <c r="P8" s="23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</row>
    <row r="9" spans="1:32" ht="15" thickBot="1">
      <c r="A9" s="129"/>
      <c r="B9" s="130"/>
      <c r="C9" s="130"/>
      <c r="D9" s="130"/>
      <c r="E9" s="131"/>
      <c r="F9" s="12"/>
      <c r="G9" s="13"/>
      <c r="H9" s="12"/>
      <c r="I9" s="13"/>
      <c r="J9" s="14"/>
      <c r="K9" s="13"/>
      <c r="L9" s="14"/>
      <c r="M9" s="13"/>
      <c r="N9" s="28"/>
      <c r="O9" s="13"/>
      <c r="P9" s="23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</row>
    <row r="10" spans="1:32" ht="15" thickBot="1">
      <c r="A10" s="129"/>
      <c r="B10" s="130"/>
      <c r="C10" s="130"/>
      <c r="D10" s="130"/>
      <c r="E10" s="131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23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</row>
    <row r="11" spans="1:32" ht="15" thickBot="1">
      <c r="A11" s="129"/>
      <c r="B11" s="130"/>
      <c r="C11" s="130"/>
      <c r="D11" s="130"/>
      <c r="E11" s="131"/>
      <c r="F11" s="12"/>
      <c r="G11" s="13"/>
      <c r="H11" s="12"/>
      <c r="I11" s="13"/>
      <c r="J11" s="18"/>
      <c r="K11" s="13"/>
      <c r="L11" s="14"/>
      <c r="M11" s="13"/>
      <c r="N11" s="18"/>
      <c r="O11" s="13"/>
      <c r="P11" s="24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</row>
    <row r="12" spans="1:32" ht="15" thickBot="1">
      <c r="A12" s="129"/>
      <c r="B12" s="130"/>
      <c r="C12" s="130"/>
      <c r="D12" s="130"/>
      <c r="E12" s="131"/>
      <c r="F12" s="14"/>
      <c r="G12" s="13"/>
      <c r="H12" s="12"/>
      <c r="I12" s="13"/>
      <c r="J12" s="18"/>
      <c r="K12" s="13"/>
      <c r="L12" s="14"/>
      <c r="M12" s="13"/>
      <c r="N12" s="15"/>
      <c r="O12" s="13"/>
      <c r="P12" s="24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</row>
    <row r="13" spans="1:32" ht="15" thickBot="1">
      <c r="A13" s="129"/>
      <c r="B13" s="130"/>
      <c r="C13" s="130"/>
      <c r="D13" s="130"/>
      <c r="E13" s="131"/>
      <c r="F13" s="12"/>
      <c r="G13" s="13"/>
      <c r="H13" s="12"/>
      <c r="I13" s="13"/>
      <c r="J13" s="18"/>
      <c r="K13" s="13"/>
      <c r="L13" s="14"/>
      <c r="M13" s="13"/>
      <c r="N13" s="12"/>
      <c r="O13" s="13"/>
      <c r="P13" s="56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</row>
    <row r="14" spans="1:32" ht="15" thickBot="1">
      <c r="A14" s="129"/>
      <c r="B14" s="130"/>
      <c r="C14" s="130"/>
      <c r="D14" s="130"/>
      <c r="E14" s="131"/>
      <c r="F14" s="12"/>
      <c r="G14" s="13"/>
      <c r="H14" s="12"/>
      <c r="I14" s="13"/>
      <c r="J14" s="15"/>
      <c r="K14" s="13"/>
      <c r="L14" s="14"/>
      <c r="M14" s="13"/>
      <c r="N14" s="12"/>
      <c r="O14" s="13"/>
      <c r="P14" s="24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</row>
    <row r="15" spans="1:32" ht="15" thickBot="1">
      <c r="A15" s="129"/>
      <c r="B15" s="130"/>
      <c r="C15" s="130"/>
      <c r="D15" s="130"/>
      <c r="E15" s="131"/>
      <c r="F15" s="12"/>
      <c r="G15" s="13"/>
      <c r="H15" s="12"/>
      <c r="I15" s="13"/>
      <c r="J15" s="12"/>
      <c r="K15" s="13"/>
      <c r="L15" s="14"/>
      <c r="M15" s="13"/>
      <c r="N15" s="12"/>
      <c r="O15" s="13"/>
      <c r="P15" s="24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</row>
    <row r="16" spans="1:32" ht="15" thickBot="1">
      <c r="A16" s="129"/>
      <c r="B16" s="130"/>
      <c r="C16" s="130"/>
      <c r="D16" s="130"/>
      <c r="E16" s="131"/>
      <c r="F16" s="25"/>
      <c r="G16" s="84"/>
      <c r="H16" s="57"/>
      <c r="I16" s="84"/>
      <c r="J16" s="26"/>
      <c r="K16" s="84"/>
      <c r="L16" s="26"/>
      <c r="M16" s="84"/>
      <c r="N16" s="27"/>
      <c r="O16" s="84"/>
      <c r="P16" s="29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</row>
    <row r="17" spans="1:32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</row>
    <row r="18" spans="1:32">
      <c r="A18" s="62"/>
      <c r="B18" s="63"/>
      <c r="C18" s="64"/>
      <c r="D18" s="64"/>
      <c r="E18" s="64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</row>
    <row r="19" spans="1:32">
      <c r="A19" s="62"/>
      <c r="B19" s="63"/>
      <c r="C19" s="64"/>
      <c r="D19" s="64"/>
      <c r="E19" s="64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</row>
    <row r="20" spans="1:32">
      <c r="A20" s="62"/>
      <c r="B20" s="63"/>
      <c r="C20" s="64"/>
      <c r="D20" s="64"/>
      <c r="E20" s="64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</row>
    <row r="21" spans="1:32">
      <c r="A21" s="62"/>
      <c r="B21" s="63"/>
      <c r="C21" s="64"/>
      <c r="D21" s="64"/>
      <c r="E21" s="64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</row>
    <row r="22" spans="1:32">
      <c r="A22" s="62"/>
      <c r="B22" s="63"/>
      <c r="C22" s="64"/>
      <c r="D22" s="64"/>
      <c r="E22" s="64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</row>
    <row r="23" spans="1:32">
      <c r="A23" s="62"/>
      <c r="B23" s="63"/>
      <c r="C23" s="64"/>
      <c r="D23" s="64"/>
      <c r="E23" s="64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</row>
    <row r="24" spans="1:32">
      <c r="A24" s="62"/>
      <c r="B24" s="63"/>
      <c r="C24" s="64"/>
      <c r="D24" s="64"/>
      <c r="E24" s="64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</row>
    <row r="25" spans="1:32">
      <c r="A25" s="66"/>
      <c r="B25" s="67"/>
      <c r="C25" s="68"/>
      <c r="D25" s="68"/>
      <c r="E25" s="6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</row>
    <row r="26" spans="1:32">
      <c r="A26" s="62"/>
      <c r="B26" s="63"/>
      <c r="C26" s="64"/>
      <c r="D26" s="64"/>
      <c r="E26" s="64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</row>
    <row r="27" spans="1:32">
      <c r="A27" s="62"/>
      <c r="B27" s="63"/>
      <c r="C27" s="64"/>
      <c r="D27" s="64"/>
      <c r="E27" s="64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</row>
    <row r="28" spans="1:32">
      <c r="A28" s="62"/>
      <c r="B28" s="63"/>
      <c r="C28" s="64"/>
      <c r="D28" s="64"/>
      <c r="E28" s="64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</row>
    <row r="29" spans="1:32">
      <c r="A29" s="62"/>
      <c r="B29" s="63"/>
      <c r="C29" s="64"/>
      <c r="D29" s="64"/>
      <c r="E29" s="64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</row>
    <row r="30" spans="1:32">
      <c r="A30" s="62"/>
      <c r="B30" s="63"/>
      <c r="C30" s="64"/>
      <c r="D30" s="64"/>
      <c r="E30" s="64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</row>
    <row r="31" spans="1:32">
      <c r="A31" s="62"/>
      <c r="B31" s="63"/>
      <c r="C31" s="64"/>
      <c r="D31" s="64"/>
      <c r="E31" s="64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</row>
    <row r="32" spans="1:32">
      <c r="A32" s="66"/>
      <c r="B32" s="67"/>
      <c r="C32" s="68"/>
      <c r="D32" s="68"/>
      <c r="E32" s="71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</row>
    <row r="33" spans="1:32">
      <c r="A33" s="62"/>
      <c r="B33" s="63"/>
      <c r="C33" s="64"/>
      <c r="D33" s="64"/>
      <c r="E33" s="64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</row>
    <row r="34" spans="1:32">
      <c r="A34" s="62"/>
      <c r="B34" s="63"/>
      <c r="C34" s="64"/>
      <c r="D34" s="64"/>
      <c r="E34" s="64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</row>
    <row r="35" spans="1:32">
      <c r="A35" s="62"/>
      <c r="B35" s="63"/>
      <c r="C35" s="64"/>
      <c r="D35" s="64"/>
      <c r="E35" s="64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</row>
    <row r="36" spans="1:32">
      <c r="A36" s="66"/>
      <c r="B36" s="67"/>
      <c r="C36" s="68"/>
      <c r="D36" s="68"/>
      <c r="E36" s="6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</row>
    <row r="37" spans="1:32">
      <c r="A37" s="66"/>
      <c r="B37" s="67"/>
      <c r="C37" s="68"/>
      <c r="D37" s="68"/>
      <c r="E37" s="6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</row>
    <row r="38" spans="1:32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</row>
    <row r="39" spans="1:32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</row>
    <row r="40" spans="1:32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</row>
    <row r="41" spans="1:32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</row>
    <row r="42" spans="1:32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</row>
    <row r="43" spans="1:32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</row>
    <row r="44" spans="1:32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</row>
    <row r="45" spans="1:32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</row>
    <row r="46" spans="1:32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</row>
    <row r="47" spans="1:32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</row>
    <row r="48" spans="1:32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</row>
    <row r="49" spans="1:32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</row>
    <row r="50" spans="1:32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</row>
    <row r="51" spans="1:32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</row>
    <row r="52" spans="1:32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</row>
    <row r="53" spans="1:32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</row>
    <row r="54" spans="1:32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</row>
    <row r="55" spans="1:32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</row>
    <row r="56" spans="1:3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</row>
    <row r="57" spans="1:3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</row>
    <row r="58" spans="1:3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</row>
    <row r="59" spans="1:3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</row>
    <row r="60" spans="1:3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</row>
    <row r="61" spans="1:3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</row>
    <row r="62" spans="1:3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</row>
    <row r="63" spans="1:32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</row>
    <row r="64" spans="1:32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</row>
    <row r="65" spans="1:32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</row>
    <row r="66" spans="1:32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</row>
    <row r="67" spans="1:32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</row>
    <row r="68" spans="1:32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</row>
    <row r="69" spans="1:32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</row>
    <row r="70" spans="1:32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</row>
    <row r="71" spans="1:32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</row>
    <row r="72" spans="1:32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</row>
    <row r="73" spans="1:32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</row>
    <row r="74" spans="1:32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</row>
    <row r="75" spans="1:32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</row>
    <row r="76" spans="1:32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</row>
    <row r="77" spans="1:32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</row>
    <row r="78" spans="1:32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</row>
    <row r="79" spans="1:32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</row>
    <row r="80" spans="1:32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</row>
    <row r="81" spans="1:32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</row>
    <row r="82" spans="1:32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</row>
    <row r="83" spans="1:32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</row>
    <row r="84" spans="1:32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</row>
    <row r="85" spans="1:32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</row>
    <row r="86" spans="1:32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</row>
    <row r="87" spans="1:32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</row>
    <row r="88" spans="1:32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</row>
    <row r="89" spans="1:32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</row>
    <row r="90" spans="1:32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</row>
    <row r="91" spans="1:32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</row>
    <row r="92" spans="1:32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</row>
    <row r="93" spans="1:32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</row>
    <row r="94" spans="1:32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</row>
    <row r="95" spans="1:32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</row>
    <row r="96" spans="1:32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</row>
    <row r="97" spans="1:32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</row>
    <row r="98" spans="1:32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</row>
    <row r="99" spans="1:32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</row>
    <row r="100" spans="1:32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</row>
  </sheetData>
  <mergeCells count="13">
    <mergeCell ref="A5:E5"/>
    <mergeCell ref="A17:P17"/>
    <mergeCell ref="A15:E15"/>
    <mergeCell ref="A16:E16"/>
    <mergeCell ref="A10:E10"/>
    <mergeCell ref="A11:E11"/>
    <mergeCell ref="A12:E12"/>
    <mergeCell ref="A13:E13"/>
    <mergeCell ref="A14:E14"/>
    <mergeCell ref="A6:E6"/>
    <mergeCell ref="A7:E7"/>
    <mergeCell ref="A8:E8"/>
    <mergeCell ref="A9:E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sqref="A1:R57"/>
    </sheetView>
  </sheetViews>
  <sheetFormatPr baseColWidth="10" defaultColWidth="8.83203125" defaultRowHeight="14" x14ac:dyDescent="0"/>
  <sheetData>
    <row r="1" spans="1:16">
      <c r="A1" s="8"/>
    </row>
    <row r="2" spans="1:16">
      <c r="A2" s="8"/>
    </row>
    <row r="3" spans="1:16">
      <c r="A3" s="9"/>
    </row>
    <row r="4" spans="1:16">
      <c r="A4" s="10"/>
      <c r="B4" s="11"/>
    </row>
    <row r="5" spans="1:16" ht="15" thickBot="1">
      <c r="A5" s="132"/>
      <c r="B5" s="133"/>
      <c r="C5" s="133"/>
      <c r="D5" s="133"/>
      <c r="E5" s="134"/>
      <c r="F5" s="19"/>
      <c r="G5" s="20"/>
      <c r="H5" s="19"/>
      <c r="I5" s="20"/>
      <c r="J5" s="19"/>
      <c r="K5" s="20"/>
      <c r="L5" s="21"/>
      <c r="M5" s="20"/>
      <c r="N5" s="19"/>
      <c r="O5" s="20"/>
      <c r="P5" s="72"/>
    </row>
    <row r="6" spans="1:16" ht="15" thickBot="1">
      <c r="A6" s="129"/>
      <c r="B6" s="130"/>
      <c r="C6" s="130"/>
      <c r="D6" s="130"/>
      <c r="E6" s="131"/>
      <c r="F6" s="12"/>
      <c r="G6" s="13"/>
      <c r="H6" s="12"/>
      <c r="I6" s="13"/>
      <c r="J6" s="12"/>
      <c r="K6" s="13"/>
      <c r="L6" s="15"/>
      <c r="M6" s="13"/>
      <c r="N6" s="12"/>
      <c r="O6" s="13"/>
      <c r="P6" s="55"/>
    </row>
    <row r="7" spans="1:16" ht="15" thickBot="1">
      <c r="A7" s="129"/>
      <c r="B7" s="130"/>
      <c r="C7" s="130"/>
      <c r="D7" s="130"/>
      <c r="E7" s="131"/>
      <c r="F7" s="12"/>
      <c r="G7" s="13"/>
      <c r="H7" s="28"/>
      <c r="I7" s="13"/>
      <c r="J7" s="12"/>
      <c r="K7" s="13"/>
      <c r="L7" s="14"/>
      <c r="M7" s="13"/>
      <c r="N7" s="14"/>
      <c r="O7" s="13"/>
      <c r="P7" s="23"/>
    </row>
    <row r="8" spans="1:16" ht="15" thickBot="1">
      <c r="A8" s="129"/>
      <c r="B8" s="130"/>
      <c r="C8" s="130"/>
      <c r="D8" s="130"/>
      <c r="E8" s="131"/>
      <c r="F8" s="12"/>
      <c r="G8" s="13"/>
      <c r="H8" s="12"/>
      <c r="I8" s="13"/>
      <c r="J8" s="18"/>
      <c r="K8" s="13"/>
      <c r="L8" s="14"/>
      <c r="M8" s="13"/>
      <c r="N8" s="12"/>
      <c r="O8" s="13"/>
      <c r="P8" s="23"/>
    </row>
    <row r="9" spans="1:16" ht="15" thickBot="1">
      <c r="A9" s="129"/>
      <c r="B9" s="130"/>
      <c r="C9" s="130"/>
      <c r="D9" s="130"/>
      <c r="E9" s="131"/>
      <c r="F9" s="12"/>
      <c r="G9" s="13"/>
      <c r="H9" s="12"/>
      <c r="I9" s="13"/>
      <c r="J9" s="14"/>
      <c r="K9" s="13"/>
      <c r="L9" s="14"/>
      <c r="M9" s="13"/>
      <c r="N9" s="16"/>
      <c r="O9" s="13"/>
      <c r="P9" s="23"/>
    </row>
    <row r="10" spans="1:16" ht="15" thickBot="1">
      <c r="A10" s="129"/>
      <c r="B10" s="130"/>
      <c r="C10" s="130"/>
      <c r="D10" s="130"/>
      <c r="E10" s="131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23"/>
    </row>
    <row r="11" spans="1:16" ht="15" thickBot="1">
      <c r="A11" s="129"/>
      <c r="B11" s="130"/>
      <c r="C11" s="130"/>
      <c r="D11" s="130"/>
      <c r="E11" s="131"/>
      <c r="F11" s="12"/>
      <c r="G11" s="13"/>
      <c r="H11" s="12"/>
      <c r="I11" s="13"/>
      <c r="J11" s="14"/>
      <c r="K11" s="13"/>
      <c r="L11" s="14"/>
      <c r="M11" s="13"/>
      <c r="N11" s="18"/>
      <c r="O11" s="13"/>
      <c r="P11" s="24"/>
    </row>
    <row r="12" spans="1:16" ht="15" thickBot="1">
      <c r="A12" s="129"/>
      <c r="B12" s="130"/>
      <c r="C12" s="130"/>
      <c r="D12" s="130"/>
      <c r="E12" s="131"/>
      <c r="F12" s="14"/>
      <c r="G12" s="13"/>
      <c r="H12" s="12"/>
      <c r="I12" s="13"/>
      <c r="J12" s="14"/>
      <c r="K12" s="13"/>
      <c r="L12" s="15"/>
      <c r="M12" s="13"/>
      <c r="N12" s="15"/>
      <c r="O12" s="13"/>
      <c r="P12" s="24"/>
    </row>
    <row r="13" spans="1:16" ht="15" thickBot="1">
      <c r="A13" s="129"/>
      <c r="B13" s="130"/>
      <c r="C13" s="130"/>
      <c r="D13" s="130"/>
      <c r="E13" s="131"/>
      <c r="F13" s="12"/>
      <c r="G13" s="13"/>
      <c r="H13" s="12"/>
      <c r="I13" s="13"/>
      <c r="J13" s="18"/>
      <c r="K13" s="13"/>
      <c r="L13" s="15"/>
      <c r="M13" s="13"/>
      <c r="N13" s="12"/>
      <c r="O13" s="13"/>
      <c r="P13" s="56"/>
    </row>
    <row r="14" spans="1:16" ht="15" thickBot="1">
      <c r="A14" s="129"/>
      <c r="B14" s="130"/>
      <c r="C14" s="130"/>
      <c r="D14" s="130"/>
      <c r="E14" s="131"/>
      <c r="F14" s="12"/>
      <c r="G14" s="13"/>
      <c r="H14" s="12"/>
      <c r="I14" s="13"/>
      <c r="J14" s="14"/>
      <c r="K14" s="13"/>
      <c r="L14" s="15"/>
      <c r="M14" s="13"/>
      <c r="N14" s="12"/>
      <c r="O14" s="13"/>
      <c r="P14" s="24"/>
    </row>
    <row r="15" spans="1:16" ht="15" thickBot="1">
      <c r="A15" s="129"/>
      <c r="B15" s="130"/>
      <c r="C15" s="130"/>
      <c r="D15" s="130"/>
      <c r="E15" s="131"/>
      <c r="F15" s="12"/>
      <c r="G15" s="13"/>
      <c r="H15" s="16"/>
      <c r="I15" s="13"/>
      <c r="J15" s="12"/>
      <c r="K15" s="13"/>
      <c r="L15" s="14"/>
      <c r="M15" s="13"/>
      <c r="N15" s="12"/>
      <c r="O15" s="13"/>
      <c r="P15" s="24"/>
    </row>
    <row r="16" spans="1:16" ht="15" thickBot="1">
      <c r="A16" s="129"/>
      <c r="B16" s="130"/>
      <c r="C16" s="130"/>
      <c r="D16" s="130"/>
      <c r="E16" s="131"/>
      <c r="F16" s="25"/>
      <c r="G16" s="84"/>
      <c r="H16" s="57"/>
      <c r="I16" s="84"/>
      <c r="J16" s="26"/>
      <c r="K16" s="84"/>
      <c r="L16" s="26"/>
      <c r="M16" s="84"/>
      <c r="N16" s="27"/>
      <c r="O16" s="84"/>
      <c r="P16" s="29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62"/>
      <c r="B18" s="63"/>
      <c r="C18" s="64"/>
      <c r="D18" s="64"/>
      <c r="E18" s="64"/>
    </row>
    <row r="19" spans="1:16">
      <c r="A19" s="62"/>
      <c r="B19" s="63"/>
      <c r="C19" s="64"/>
      <c r="D19" s="64"/>
      <c r="E19" s="64"/>
    </row>
    <row r="20" spans="1:16">
      <c r="A20" s="62"/>
      <c r="B20" s="63"/>
      <c r="C20" s="64"/>
      <c r="D20" s="64"/>
      <c r="E20" s="64"/>
    </row>
    <row r="21" spans="1:16">
      <c r="A21" s="62"/>
      <c r="B21" s="63"/>
      <c r="C21" s="64"/>
      <c r="D21" s="64"/>
      <c r="E21" s="64"/>
    </row>
    <row r="22" spans="1:16">
      <c r="A22" s="62"/>
      <c r="B22" s="63"/>
      <c r="C22" s="64"/>
      <c r="D22" s="64"/>
      <c r="E22" s="64"/>
    </row>
    <row r="23" spans="1:16">
      <c r="A23" s="62"/>
      <c r="B23" s="63"/>
      <c r="C23" s="64"/>
      <c r="D23" s="64"/>
      <c r="E23" s="64"/>
    </row>
    <row r="24" spans="1:16">
      <c r="A24" s="62"/>
      <c r="B24" s="63"/>
      <c r="C24" s="64"/>
      <c r="D24" s="64"/>
      <c r="E24" s="64"/>
    </row>
    <row r="25" spans="1:16">
      <c r="A25" s="62"/>
      <c r="B25" s="63"/>
      <c r="C25" s="64"/>
      <c r="D25" s="64"/>
      <c r="E25" s="64"/>
    </row>
    <row r="26" spans="1:16">
      <c r="A26" s="66"/>
      <c r="B26" s="67"/>
      <c r="C26" s="68"/>
      <c r="D26" s="68"/>
      <c r="E26" s="68"/>
    </row>
    <row r="27" spans="1:16">
      <c r="A27" s="62"/>
      <c r="B27" s="63"/>
      <c r="C27" s="64"/>
      <c r="D27" s="64"/>
      <c r="E27" s="64"/>
    </row>
    <row r="28" spans="1:16">
      <c r="A28" s="66"/>
      <c r="B28" s="67"/>
      <c r="C28" s="68"/>
      <c r="D28" s="68"/>
      <c r="E28" s="68"/>
    </row>
    <row r="29" spans="1:16">
      <c r="A29" s="66"/>
      <c r="B29" s="67"/>
      <c r="C29" s="68"/>
      <c r="D29" s="68"/>
      <c r="E29" s="68"/>
    </row>
    <row r="30" spans="1:16">
      <c r="A30" s="62"/>
      <c r="B30" s="63"/>
      <c r="C30" s="64"/>
      <c r="D30" s="64"/>
      <c r="E30" s="69"/>
    </row>
    <row r="31" spans="1:16">
      <c r="A31" s="62"/>
      <c r="B31" s="63"/>
      <c r="C31" s="64"/>
      <c r="D31" s="64"/>
      <c r="E31" s="64"/>
    </row>
    <row r="32" spans="1:16">
      <c r="A32" s="62"/>
      <c r="B32" s="63"/>
      <c r="C32" s="64"/>
      <c r="D32" s="64"/>
      <c r="E32" s="64"/>
    </row>
    <row r="33" spans="1:5">
      <c r="A33" s="62"/>
      <c r="B33" s="63"/>
      <c r="C33" s="64"/>
      <c r="D33" s="64"/>
      <c r="E33" s="64"/>
    </row>
    <row r="34" spans="1:5">
      <c r="A34" s="62"/>
      <c r="B34" s="63"/>
      <c r="C34" s="64"/>
      <c r="D34" s="64"/>
      <c r="E34" s="64"/>
    </row>
    <row r="35" spans="1:5">
      <c r="A35" s="66"/>
      <c r="B35" s="67"/>
      <c r="C35" s="68"/>
      <c r="D35" s="68"/>
      <c r="E35" s="68"/>
    </row>
    <row r="36" spans="1:5">
      <c r="A36" s="62"/>
      <c r="B36" s="63"/>
      <c r="C36" s="64"/>
      <c r="D36" s="64"/>
      <c r="E36" s="64"/>
    </row>
    <row r="37" spans="1:5">
      <c r="A37" s="62"/>
      <c r="B37" s="63"/>
      <c r="C37" s="64"/>
      <c r="D37" s="64"/>
      <c r="E37" s="64"/>
    </row>
  </sheetData>
  <mergeCells count="13">
    <mergeCell ref="A15:E15"/>
    <mergeCell ref="A16:E16"/>
    <mergeCell ref="A17:P17"/>
    <mergeCell ref="A9:E9"/>
    <mergeCell ref="A10:E10"/>
    <mergeCell ref="A11:E11"/>
    <mergeCell ref="A12:E12"/>
    <mergeCell ref="A13:E13"/>
    <mergeCell ref="A5:E5"/>
    <mergeCell ref="A6:E6"/>
    <mergeCell ref="A7:E7"/>
    <mergeCell ref="A8:E8"/>
    <mergeCell ref="A14:E14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6"/>
  <sheetViews>
    <sheetView workbookViewId="0">
      <selection sqref="A1:AS107"/>
    </sheetView>
  </sheetViews>
  <sheetFormatPr baseColWidth="10" defaultColWidth="8.83203125" defaultRowHeight="14" x14ac:dyDescent="0"/>
  <sheetData>
    <row r="1" spans="1:45">
      <c r="A1" s="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</row>
    <row r="2" spans="1:45">
      <c r="A2" s="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</row>
    <row r="3" spans="1:45">
      <c r="A3" s="9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</row>
    <row r="4" spans="1:45">
      <c r="A4" s="10"/>
      <c r="B4" s="11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</row>
    <row r="5" spans="1:45" ht="15" thickBot="1">
      <c r="A5" s="87"/>
      <c r="B5" s="87"/>
      <c r="C5" s="87"/>
      <c r="D5" s="87"/>
      <c r="E5" s="85"/>
      <c r="F5" s="19"/>
      <c r="G5" s="20"/>
      <c r="H5" s="92"/>
      <c r="I5" s="20"/>
      <c r="J5" s="19"/>
      <c r="K5" s="20"/>
      <c r="L5" s="21"/>
      <c r="M5" s="20"/>
      <c r="N5" s="19"/>
      <c r="O5" s="20"/>
      <c r="P5" s="72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</row>
    <row r="6" spans="1:45" ht="15" thickBot="1">
      <c r="A6" s="86"/>
      <c r="B6" s="86"/>
      <c r="C6" s="86"/>
      <c r="D6" s="86"/>
      <c r="E6" s="84"/>
      <c r="F6" s="12"/>
      <c r="G6" s="13"/>
      <c r="H6" s="16"/>
      <c r="I6" s="13"/>
      <c r="J6" s="12"/>
      <c r="K6" s="13"/>
      <c r="L6" s="15"/>
      <c r="M6" s="13"/>
      <c r="N6" s="12"/>
      <c r="O6" s="13"/>
      <c r="P6" s="23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</row>
    <row r="7" spans="1:45" ht="15" thickBot="1">
      <c r="A7" s="86"/>
      <c r="B7" s="86"/>
      <c r="C7" s="86"/>
      <c r="D7" s="86"/>
      <c r="E7" s="84"/>
      <c r="F7" s="12"/>
      <c r="G7" s="13"/>
      <c r="H7" s="12"/>
      <c r="I7" s="13"/>
      <c r="J7" s="12"/>
      <c r="K7" s="13"/>
      <c r="L7" s="14"/>
      <c r="M7" s="13"/>
      <c r="N7" s="14"/>
      <c r="O7" s="13"/>
      <c r="P7" s="23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</row>
    <row r="8" spans="1:45" ht="15" thickBot="1">
      <c r="A8" s="86"/>
      <c r="B8" s="86"/>
      <c r="C8" s="86"/>
      <c r="D8" s="86"/>
      <c r="E8" s="84"/>
      <c r="F8" s="12"/>
      <c r="G8" s="13"/>
      <c r="H8" s="16"/>
      <c r="I8" s="13"/>
      <c r="J8" s="14"/>
      <c r="K8" s="13"/>
      <c r="L8" s="14"/>
      <c r="M8" s="13"/>
      <c r="N8" s="12"/>
      <c r="O8" s="13"/>
      <c r="P8" s="23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</row>
    <row r="9" spans="1:45" ht="15" thickBot="1">
      <c r="A9" s="86"/>
      <c r="B9" s="86"/>
      <c r="C9" s="86"/>
      <c r="D9" s="86"/>
      <c r="E9" s="84"/>
      <c r="F9" s="12"/>
      <c r="G9" s="13"/>
      <c r="H9" s="12"/>
      <c r="I9" s="13"/>
      <c r="J9" s="14"/>
      <c r="K9" s="13"/>
      <c r="L9" s="14"/>
      <c r="M9" s="13"/>
      <c r="N9" s="16"/>
      <c r="O9" s="13"/>
      <c r="P9" s="23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</row>
    <row r="10" spans="1:45" ht="15" thickBot="1">
      <c r="A10" s="86"/>
      <c r="B10" s="86"/>
      <c r="C10" s="86"/>
      <c r="D10" s="86"/>
      <c r="E10" s="84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23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</row>
    <row r="11" spans="1:45" ht="15" thickBot="1">
      <c r="A11" s="86"/>
      <c r="B11" s="86"/>
      <c r="C11" s="86"/>
      <c r="D11" s="86"/>
      <c r="E11" s="84"/>
      <c r="F11" s="12"/>
      <c r="G11" s="13"/>
      <c r="H11" s="16"/>
      <c r="I11" s="13"/>
      <c r="J11" s="18"/>
      <c r="K11" s="13"/>
      <c r="L11" s="14"/>
      <c r="M11" s="13"/>
      <c r="N11" s="18"/>
      <c r="O11" s="13"/>
      <c r="P11" s="24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</row>
    <row r="12" spans="1:45" ht="15" thickBot="1">
      <c r="A12" s="86"/>
      <c r="B12" s="86"/>
      <c r="C12" s="86"/>
      <c r="D12" s="86"/>
      <c r="E12" s="84"/>
      <c r="F12" s="14"/>
      <c r="G12" s="13"/>
      <c r="H12" s="12"/>
      <c r="I12" s="13"/>
      <c r="J12" s="14"/>
      <c r="K12" s="13"/>
      <c r="L12" s="14"/>
      <c r="M12" s="13"/>
      <c r="N12" s="15"/>
      <c r="O12" s="13"/>
      <c r="P12" s="24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</row>
    <row r="13" spans="1:45" ht="15" thickBot="1">
      <c r="A13" s="86"/>
      <c r="B13" s="86"/>
      <c r="C13" s="86"/>
      <c r="D13" s="86"/>
      <c r="E13" s="84"/>
      <c r="F13" s="12"/>
      <c r="G13" s="13"/>
      <c r="H13" s="12"/>
      <c r="I13" s="13"/>
      <c r="J13" s="14"/>
      <c r="K13" s="13"/>
      <c r="L13" s="14"/>
      <c r="M13" s="13"/>
      <c r="N13" s="12"/>
      <c r="O13" s="13"/>
      <c r="P13" s="56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</row>
    <row r="14" spans="1:45" ht="15" thickBot="1">
      <c r="A14" s="86"/>
      <c r="B14" s="86"/>
      <c r="C14" s="86"/>
      <c r="D14" s="86"/>
      <c r="E14" s="84"/>
      <c r="F14" s="12"/>
      <c r="G14" s="13"/>
      <c r="H14" s="28"/>
      <c r="I14" s="13"/>
      <c r="J14" s="14"/>
      <c r="K14" s="13"/>
      <c r="L14" s="14"/>
      <c r="M14" s="13"/>
      <c r="N14" s="12"/>
      <c r="O14" s="13"/>
      <c r="P14" s="24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</row>
    <row r="15" spans="1:45" ht="15" thickBot="1">
      <c r="A15" s="86"/>
      <c r="B15" s="86"/>
      <c r="C15" s="86"/>
      <c r="D15" s="86"/>
      <c r="E15" s="84"/>
      <c r="F15" s="12"/>
      <c r="G15" s="13"/>
      <c r="H15" s="28"/>
      <c r="I15" s="13"/>
      <c r="J15" s="12"/>
      <c r="K15" s="13"/>
      <c r="L15" s="14"/>
      <c r="M15" s="13"/>
      <c r="N15" s="12"/>
      <c r="O15" s="13"/>
      <c r="P15" s="24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</row>
    <row r="16" spans="1:45" ht="15" thickBot="1">
      <c r="A16" s="86"/>
      <c r="B16" s="86"/>
      <c r="C16" s="86"/>
      <c r="D16" s="86"/>
      <c r="E16" s="84"/>
      <c r="F16" s="25"/>
      <c r="G16" s="84"/>
      <c r="H16" s="57"/>
      <c r="I16" s="84"/>
      <c r="J16" s="26"/>
      <c r="K16" s="84"/>
      <c r="L16" s="26"/>
      <c r="M16" s="84"/>
      <c r="N16" s="27"/>
      <c r="O16" s="84"/>
      <c r="P16" s="73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</row>
    <row r="17" spans="1:45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</row>
    <row r="18" spans="1:45">
      <c r="A18" s="62"/>
      <c r="B18" s="63"/>
      <c r="C18" s="64"/>
      <c r="D18" s="64"/>
      <c r="E18" s="64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</row>
    <row r="19" spans="1:45">
      <c r="A19" s="62"/>
      <c r="B19" s="63"/>
      <c r="C19" s="64"/>
      <c r="D19" s="64"/>
      <c r="E19" s="64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</row>
    <row r="20" spans="1:45">
      <c r="A20" s="66"/>
      <c r="B20" s="67"/>
      <c r="C20" s="68"/>
      <c r="D20" s="68"/>
      <c r="E20" s="6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</row>
    <row r="21" spans="1:45">
      <c r="A21" s="58"/>
      <c r="B21" s="59"/>
      <c r="C21" s="60"/>
      <c r="D21" s="60"/>
      <c r="E21" s="61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</row>
    <row r="22" spans="1:45">
      <c r="A22" s="66"/>
      <c r="B22" s="67"/>
      <c r="C22" s="68"/>
      <c r="D22" s="68"/>
      <c r="E22" s="6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</row>
    <row r="23" spans="1:45">
      <c r="A23" s="62"/>
      <c r="B23" s="63"/>
      <c r="C23" s="64"/>
      <c r="D23" s="64"/>
      <c r="E23" s="64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</row>
    <row r="24" spans="1:45">
      <c r="A24" s="58"/>
      <c r="B24" s="59"/>
      <c r="C24" s="60"/>
      <c r="D24" s="60"/>
      <c r="E24" s="61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</row>
    <row r="25" spans="1:45">
      <c r="A25" s="62"/>
      <c r="B25" s="63"/>
      <c r="C25" s="64"/>
      <c r="D25" s="64"/>
      <c r="E25" s="64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</row>
    <row r="26" spans="1:45">
      <c r="A26" s="62"/>
      <c r="B26" s="63"/>
      <c r="C26" s="64"/>
      <c r="D26" s="64"/>
      <c r="E26" s="64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</row>
    <row r="27" spans="1:45">
      <c r="A27" s="58"/>
      <c r="B27" s="59"/>
      <c r="C27" s="60"/>
      <c r="D27" s="60"/>
      <c r="E27" s="61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</row>
    <row r="28" spans="1:45">
      <c r="A28" s="58"/>
      <c r="B28" s="59"/>
      <c r="C28" s="60"/>
      <c r="D28" s="60"/>
      <c r="E28" s="60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</row>
    <row r="29" spans="1:45">
      <c r="A29" s="62"/>
      <c r="B29" s="63"/>
      <c r="C29" s="64"/>
      <c r="D29" s="64"/>
      <c r="E29" s="64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</row>
    <row r="30" spans="1:45">
      <c r="A30" s="66"/>
      <c r="B30" s="67"/>
      <c r="C30" s="68"/>
      <c r="D30" s="68"/>
      <c r="E30" s="6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</row>
    <row r="31" spans="1:45">
      <c r="A31" s="62"/>
      <c r="B31" s="63"/>
      <c r="C31" s="64"/>
      <c r="D31" s="64"/>
      <c r="E31" s="64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</row>
    <row r="32" spans="1:45">
      <c r="A32" s="62"/>
      <c r="B32" s="63"/>
      <c r="C32" s="64"/>
      <c r="D32" s="64"/>
      <c r="E32" s="69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</row>
    <row r="33" spans="1:45">
      <c r="A33" s="58"/>
      <c r="B33" s="59"/>
      <c r="C33" s="60"/>
      <c r="D33" s="60"/>
      <c r="E33" s="60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</row>
    <row r="34" spans="1:45">
      <c r="A34" s="58"/>
      <c r="B34" s="59"/>
      <c r="C34" s="60"/>
      <c r="D34" s="60"/>
      <c r="E34" s="96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</row>
    <row r="35" spans="1:45">
      <c r="A35" s="62"/>
      <c r="B35" s="63"/>
      <c r="C35" s="64"/>
      <c r="D35" s="64"/>
      <c r="E35" s="64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</row>
    <row r="36" spans="1:45">
      <c r="A36" s="62"/>
      <c r="B36" s="63"/>
      <c r="C36" s="64"/>
      <c r="D36" s="64"/>
      <c r="E36" s="64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</row>
    <row r="37" spans="1:45">
      <c r="A37" s="66"/>
      <c r="B37" s="67"/>
      <c r="C37" s="68"/>
      <c r="D37" s="6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</row>
    <row r="38" spans="1:45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</row>
    <row r="39" spans="1:45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</row>
    <row r="40" spans="1:45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</row>
    <row r="41" spans="1:45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</row>
    <row r="42" spans="1:45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</row>
    <row r="43" spans="1:45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</row>
    <row r="44" spans="1:45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</row>
    <row r="45" spans="1:45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</row>
    <row r="46" spans="1:45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</row>
    <row r="47" spans="1:45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</row>
    <row r="48" spans="1:45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</row>
    <row r="49" spans="1:45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</row>
    <row r="50" spans="1:45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</row>
    <row r="51" spans="1:45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</row>
    <row r="52" spans="1:45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</row>
    <row r="53" spans="1:45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</row>
    <row r="54" spans="1:45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</row>
    <row r="55" spans="1:45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</row>
    <row r="56" spans="1:4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</row>
    <row r="57" spans="1:4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</row>
    <row r="58" spans="1:4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</row>
    <row r="59" spans="1:4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</row>
    <row r="60" spans="1:4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</row>
    <row r="61" spans="1:4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</row>
    <row r="62" spans="1:4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</row>
    <row r="63" spans="1:4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</row>
    <row r="64" spans="1:4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</row>
    <row r="65" spans="1:4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</row>
    <row r="66" spans="1:4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</row>
    <row r="67" spans="1:45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</row>
    <row r="68" spans="1:45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</row>
    <row r="69" spans="1:45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</row>
    <row r="70" spans="1:45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</row>
    <row r="71" spans="1:45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</row>
    <row r="72" spans="1:45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</row>
    <row r="73" spans="1:45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</row>
    <row r="74" spans="1:45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</row>
    <row r="75" spans="1:45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</row>
    <row r="76" spans="1:45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</row>
    <row r="77" spans="1:45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</row>
    <row r="78" spans="1:45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</row>
    <row r="79" spans="1:45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</row>
    <row r="80" spans="1:45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</row>
    <row r="81" spans="1:45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</row>
    <row r="82" spans="1:45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</row>
    <row r="83" spans="1:45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</row>
    <row r="84" spans="1:45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</row>
    <row r="85" spans="1:45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</row>
    <row r="86" spans="1:45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</row>
    <row r="87" spans="1:45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</row>
    <row r="88" spans="1:45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</row>
    <row r="89" spans="1:45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</row>
    <row r="90" spans="1:45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</row>
    <row r="91" spans="1:45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</row>
    <row r="92" spans="1:45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</row>
    <row r="93" spans="1:45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</row>
    <row r="94" spans="1:45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</row>
    <row r="95" spans="1:45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</row>
    <row r="96" spans="1:45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</row>
    <row r="97" spans="1:45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</row>
    <row r="98" spans="1:45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</row>
    <row r="99" spans="1:45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</row>
    <row r="100" spans="1:45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</row>
    <row r="101" spans="1:45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</row>
    <row r="102" spans="1:45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</row>
    <row r="103" spans="1:45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</row>
    <row r="104" spans="1:45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</row>
    <row r="105" spans="1:45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</row>
    <row r="106" spans="1:45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H1" workbookViewId="0">
      <selection activeCell="S34" sqref="S34"/>
    </sheetView>
  </sheetViews>
  <sheetFormatPr baseColWidth="10" defaultColWidth="8.83203125" defaultRowHeight="14" x14ac:dyDescent="0"/>
  <sheetData>
    <row r="1" spans="1:16">
      <c r="A1" s="8"/>
    </row>
    <row r="2" spans="1:16">
      <c r="A2" s="8"/>
    </row>
    <row r="3" spans="1:16">
      <c r="A3" s="9"/>
    </row>
    <row r="4" spans="1:16">
      <c r="A4" s="10"/>
      <c r="B4" s="11"/>
    </row>
    <row r="5" spans="1:16" ht="15" thickBot="1">
      <c r="A5" s="132"/>
      <c r="B5" s="133"/>
      <c r="C5" s="133"/>
      <c r="D5" s="133"/>
      <c r="E5" s="134"/>
      <c r="F5" s="19"/>
      <c r="G5" s="20"/>
      <c r="H5" s="92"/>
      <c r="I5" s="20"/>
      <c r="J5" s="19"/>
      <c r="K5" s="20"/>
      <c r="L5" s="21"/>
      <c r="M5" s="20"/>
      <c r="N5" s="19"/>
      <c r="O5" s="20"/>
      <c r="P5" s="22"/>
    </row>
    <row r="6" spans="1:16" ht="15" thickBot="1">
      <c r="A6" s="129"/>
      <c r="B6" s="130"/>
      <c r="C6" s="130"/>
      <c r="D6" s="130"/>
      <c r="E6" s="131"/>
      <c r="F6" s="12"/>
      <c r="G6" s="13"/>
      <c r="H6" s="12"/>
      <c r="I6" s="13"/>
      <c r="J6" s="12"/>
      <c r="K6" s="13"/>
      <c r="L6" s="18"/>
      <c r="M6" s="13"/>
      <c r="N6" s="12"/>
      <c r="O6" s="13"/>
      <c r="P6" s="55"/>
    </row>
    <row r="7" spans="1:16" ht="15" thickBot="1">
      <c r="A7" s="129"/>
      <c r="B7" s="130"/>
      <c r="C7" s="130"/>
      <c r="D7" s="130"/>
      <c r="E7" s="131"/>
      <c r="F7" s="12"/>
      <c r="G7" s="13"/>
      <c r="H7" s="16"/>
      <c r="I7" s="13"/>
      <c r="J7" s="12"/>
      <c r="K7" s="13"/>
      <c r="L7" s="14"/>
      <c r="M7" s="13"/>
      <c r="N7" s="14"/>
      <c r="O7" s="13"/>
      <c r="P7" s="23"/>
    </row>
    <row r="8" spans="1:16" ht="15" thickBot="1">
      <c r="A8" s="129"/>
      <c r="B8" s="130"/>
      <c r="C8" s="130"/>
      <c r="D8" s="130"/>
      <c r="E8" s="131"/>
      <c r="F8" s="12"/>
      <c r="G8" s="13"/>
      <c r="H8" s="12"/>
      <c r="I8" s="13"/>
      <c r="J8" s="15"/>
      <c r="K8" s="13"/>
      <c r="L8" s="14"/>
      <c r="M8" s="13"/>
      <c r="N8" s="12"/>
      <c r="O8" s="13"/>
      <c r="P8" s="23"/>
    </row>
    <row r="9" spans="1:16" ht="15" thickBot="1">
      <c r="A9" s="129"/>
      <c r="B9" s="130"/>
      <c r="C9" s="130"/>
      <c r="D9" s="130"/>
      <c r="E9" s="131"/>
      <c r="F9" s="12"/>
      <c r="G9" s="13"/>
      <c r="H9" s="12"/>
      <c r="I9" s="13"/>
      <c r="J9" s="14"/>
      <c r="K9" s="13"/>
      <c r="L9" s="15"/>
      <c r="M9" s="13"/>
      <c r="N9" s="16"/>
      <c r="O9" s="13"/>
      <c r="P9" s="23"/>
    </row>
    <row r="10" spans="1:16" ht="15" thickBot="1">
      <c r="A10" s="129"/>
      <c r="B10" s="130"/>
      <c r="C10" s="130"/>
      <c r="D10" s="130"/>
      <c r="E10" s="131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23"/>
    </row>
    <row r="11" spans="1:16" ht="15" thickBot="1">
      <c r="A11" s="129"/>
      <c r="B11" s="130"/>
      <c r="C11" s="130"/>
      <c r="D11" s="130"/>
      <c r="E11" s="131"/>
      <c r="F11" s="12"/>
      <c r="G11" s="13"/>
      <c r="H11" s="12"/>
      <c r="I11" s="13"/>
      <c r="J11" s="15"/>
      <c r="K11" s="13"/>
      <c r="L11" s="18"/>
      <c r="M11" s="13"/>
      <c r="N11" s="18"/>
      <c r="O11" s="13"/>
      <c r="P11" s="24"/>
    </row>
    <row r="12" spans="1:16" ht="15" thickBot="1">
      <c r="A12" s="129"/>
      <c r="B12" s="130"/>
      <c r="C12" s="130"/>
      <c r="D12" s="130"/>
      <c r="E12" s="131"/>
      <c r="F12" s="12"/>
      <c r="G12" s="13"/>
      <c r="H12" s="16"/>
      <c r="I12" s="13"/>
      <c r="J12" s="18"/>
      <c r="K12" s="13"/>
      <c r="L12" s="15"/>
      <c r="M12" s="13"/>
      <c r="N12" s="15"/>
      <c r="O12" s="13"/>
      <c r="P12" s="24"/>
    </row>
    <row r="13" spans="1:16" ht="15" thickBot="1">
      <c r="A13" s="129"/>
      <c r="B13" s="130"/>
      <c r="C13" s="130"/>
      <c r="D13" s="130"/>
      <c r="E13" s="131"/>
      <c r="F13" s="12"/>
      <c r="G13" s="13"/>
      <c r="H13" s="16"/>
      <c r="I13" s="13"/>
      <c r="J13" s="18"/>
      <c r="K13" s="13"/>
      <c r="L13" s="15"/>
      <c r="M13" s="13"/>
      <c r="N13" s="12"/>
      <c r="O13" s="13"/>
      <c r="P13" s="56"/>
    </row>
    <row r="14" spans="1:16" ht="15" thickBot="1">
      <c r="A14" s="129"/>
      <c r="B14" s="130"/>
      <c r="C14" s="130"/>
      <c r="D14" s="130"/>
      <c r="E14" s="131"/>
      <c r="F14" s="12"/>
      <c r="G14" s="13"/>
      <c r="H14" s="16"/>
      <c r="I14" s="13"/>
      <c r="J14" s="15"/>
      <c r="K14" s="13"/>
      <c r="L14" s="15"/>
      <c r="M14" s="13"/>
      <c r="N14" s="12"/>
      <c r="O14" s="13"/>
      <c r="P14" s="24"/>
    </row>
    <row r="15" spans="1:16" ht="15" thickBot="1">
      <c r="A15" s="129"/>
      <c r="B15" s="130"/>
      <c r="C15" s="130"/>
      <c r="D15" s="130"/>
      <c r="E15" s="131"/>
      <c r="F15" s="12"/>
      <c r="G15" s="13"/>
      <c r="H15" s="16"/>
      <c r="I15" s="13"/>
      <c r="J15" s="12"/>
      <c r="K15" s="13"/>
      <c r="L15" s="14"/>
      <c r="M15" s="13"/>
      <c r="N15" s="12"/>
      <c r="O15" s="13"/>
      <c r="P15" s="24"/>
    </row>
    <row r="16" spans="1:16" ht="15" thickBot="1">
      <c r="A16" s="129"/>
      <c r="B16" s="130"/>
      <c r="C16" s="130"/>
      <c r="D16" s="130"/>
      <c r="E16" s="131"/>
      <c r="F16" s="25"/>
      <c r="G16" s="84"/>
      <c r="H16" s="26"/>
      <c r="I16" s="84"/>
      <c r="J16" s="26"/>
      <c r="K16" s="84"/>
      <c r="L16" s="26"/>
      <c r="M16" s="84"/>
      <c r="N16" s="27"/>
      <c r="O16" s="84"/>
      <c r="P16" s="73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66"/>
      <c r="B18" s="67"/>
      <c r="C18" s="68"/>
      <c r="D18" s="68"/>
      <c r="E18" s="68"/>
    </row>
    <row r="19" spans="1:16">
      <c r="A19" s="62"/>
      <c r="B19" s="63"/>
      <c r="C19" s="64"/>
      <c r="D19" s="64"/>
      <c r="E19" s="64"/>
    </row>
    <row r="20" spans="1:16">
      <c r="A20" s="62"/>
      <c r="B20" s="63"/>
      <c r="C20" s="64"/>
      <c r="D20" s="64"/>
      <c r="E20" s="64"/>
    </row>
    <row r="21" spans="1:16">
      <c r="A21" s="62"/>
      <c r="B21" s="63"/>
      <c r="C21" s="64"/>
      <c r="D21" s="64"/>
      <c r="E21" s="64"/>
    </row>
    <row r="22" spans="1:16">
      <c r="A22" s="62"/>
      <c r="B22" s="63"/>
      <c r="C22" s="64"/>
      <c r="D22" s="64"/>
      <c r="E22" s="64"/>
    </row>
    <row r="23" spans="1:16">
      <c r="A23" s="62"/>
      <c r="B23" s="63"/>
      <c r="C23" s="64"/>
      <c r="D23" s="64"/>
      <c r="E23" s="69"/>
    </row>
    <row r="24" spans="1:16">
      <c r="A24" s="62"/>
      <c r="B24" s="63"/>
      <c r="C24" s="64"/>
      <c r="D24" s="64"/>
      <c r="E24" s="64"/>
    </row>
    <row r="25" spans="1:16">
      <c r="A25" s="62"/>
      <c r="B25" s="63"/>
      <c r="C25" s="64"/>
      <c r="D25" s="64"/>
      <c r="E25" s="64"/>
    </row>
    <row r="26" spans="1:16">
      <c r="A26" s="62"/>
      <c r="B26" s="63"/>
      <c r="C26" s="64"/>
      <c r="D26" s="64"/>
      <c r="E26" s="64"/>
    </row>
    <row r="27" spans="1:16">
      <c r="A27" s="62"/>
      <c r="B27" s="63"/>
      <c r="C27" s="64"/>
      <c r="D27" s="64"/>
      <c r="E27" s="64"/>
    </row>
    <row r="28" spans="1:16">
      <c r="A28" s="62"/>
      <c r="B28" s="63"/>
      <c r="C28" s="64"/>
      <c r="D28" s="64"/>
      <c r="E28" s="69"/>
    </row>
    <row r="29" spans="1:16">
      <c r="A29" s="58"/>
      <c r="B29" s="59"/>
      <c r="C29" s="60"/>
      <c r="D29" s="60"/>
      <c r="E29" s="60"/>
    </row>
    <row r="30" spans="1:16">
      <c r="A30" s="58"/>
      <c r="B30" s="59"/>
      <c r="C30" s="60"/>
      <c r="D30" s="60"/>
      <c r="E30" s="60"/>
    </row>
    <row r="31" spans="1:16">
      <c r="A31" s="58"/>
      <c r="B31" s="59"/>
      <c r="C31" s="60"/>
      <c r="D31" s="60"/>
      <c r="E31" s="61"/>
    </row>
    <row r="32" spans="1:16">
      <c r="A32" s="62"/>
      <c r="B32" s="63"/>
      <c r="C32" s="64"/>
      <c r="D32" s="64"/>
      <c r="E32" s="64"/>
    </row>
    <row r="33" spans="1:5">
      <c r="A33" s="62"/>
      <c r="B33" s="63"/>
      <c r="C33" s="64"/>
      <c r="D33" s="64"/>
      <c r="E33" s="64"/>
    </row>
    <row r="34" spans="1:5">
      <c r="A34" s="62"/>
      <c r="B34" s="63"/>
      <c r="C34" s="64"/>
      <c r="D34" s="64"/>
      <c r="E34" s="64"/>
    </row>
    <row r="35" spans="1:5">
      <c r="A35" s="62"/>
      <c r="B35" s="63"/>
      <c r="C35" s="64"/>
      <c r="D35" s="64"/>
      <c r="E35" s="69"/>
    </row>
    <row r="36" spans="1:5">
      <c r="A36" s="66"/>
      <c r="B36" s="67"/>
      <c r="C36" s="68"/>
      <c r="D36" s="68"/>
      <c r="E36" s="68"/>
    </row>
    <row r="37" spans="1:5">
      <c r="A37" s="62"/>
      <c r="B37" s="63"/>
      <c r="C37" s="64"/>
      <c r="D37" s="64"/>
      <c r="E37" s="64"/>
    </row>
  </sheetData>
  <mergeCells count="13">
    <mergeCell ref="A15:E15"/>
    <mergeCell ref="A16:E16"/>
    <mergeCell ref="A17:P17"/>
    <mergeCell ref="A9:E9"/>
    <mergeCell ref="A10:E10"/>
    <mergeCell ref="A11:E11"/>
    <mergeCell ref="A12:E12"/>
    <mergeCell ref="A13:E13"/>
    <mergeCell ref="A5:E5"/>
    <mergeCell ref="A6:E6"/>
    <mergeCell ref="A7:E7"/>
    <mergeCell ref="A8:E8"/>
    <mergeCell ref="A14:E14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F42" sqref="F42"/>
    </sheetView>
  </sheetViews>
  <sheetFormatPr baseColWidth="10" defaultColWidth="8.83203125" defaultRowHeight="14" x14ac:dyDescent="0"/>
  <cols>
    <col min="1" max="16384" width="8.83203125" style="91"/>
  </cols>
  <sheetData>
    <row r="1" spans="1:16">
      <c r="A1" s="8"/>
    </row>
    <row r="2" spans="1:16">
      <c r="A2" s="8"/>
    </row>
    <row r="3" spans="1:16">
      <c r="A3" s="9"/>
    </row>
    <row r="4" spans="1:16">
      <c r="A4" s="10"/>
      <c r="B4" s="11"/>
    </row>
    <row r="5" spans="1:16" ht="15" thickBot="1">
      <c r="A5" s="132"/>
      <c r="B5" s="133"/>
      <c r="C5" s="133"/>
      <c r="D5" s="133"/>
      <c r="E5" s="134"/>
      <c r="F5" s="19"/>
      <c r="G5" s="20"/>
      <c r="H5" s="92"/>
      <c r="I5" s="20"/>
      <c r="J5" s="19"/>
      <c r="K5" s="20"/>
      <c r="L5" s="21"/>
      <c r="M5" s="20"/>
      <c r="N5" s="19"/>
      <c r="O5" s="20"/>
      <c r="P5" s="72"/>
    </row>
    <row r="6" spans="1:16" ht="15" thickBot="1">
      <c r="A6" s="129"/>
      <c r="B6" s="130"/>
      <c r="C6" s="130"/>
      <c r="D6" s="130"/>
      <c r="E6" s="131"/>
      <c r="F6" s="12"/>
      <c r="G6" s="13"/>
      <c r="H6" s="16"/>
      <c r="I6" s="13"/>
      <c r="J6" s="12"/>
      <c r="K6" s="13"/>
      <c r="L6" s="15"/>
      <c r="M6" s="13"/>
      <c r="N6" s="12"/>
      <c r="O6" s="13"/>
      <c r="P6" s="23"/>
    </row>
    <row r="7" spans="1:16" ht="15" thickBot="1">
      <c r="A7" s="129"/>
      <c r="B7" s="130"/>
      <c r="C7" s="130"/>
      <c r="D7" s="130"/>
      <c r="E7" s="131"/>
      <c r="F7" s="12"/>
      <c r="G7" s="13"/>
      <c r="H7" s="16"/>
      <c r="I7" s="13"/>
      <c r="J7" s="12"/>
      <c r="K7" s="13"/>
      <c r="L7" s="14"/>
      <c r="M7" s="13"/>
      <c r="N7" s="14"/>
      <c r="O7" s="13"/>
      <c r="P7" s="23"/>
    </row>
    <row r="8" spans="1:16" ht="15" thickBot="1">
      <c r="A8" s="129"/>
      <c r="B8" s="130"/>
      <c r="C8" s="130"/>
      <c r="D8" s="130"/>
      <c r="E8" s="131"/>
      <c r="F8" s="12"/>
      <c r="G8" s="13"/>
      <c r="H8" s="12"/>
      <c r="I8" s="13"/>
      <c r="J8" s="15"/>
      <c r="K8" s="13"/>
      <c r="L8" s="14"/>
      <c r="M8" s="13"/>
      <c r="N8" s="12"/>
      <c r="O8" s="13"/>
      <c r="P8" s="23"/>
    </row>
    <row r="9" spans="1:16" ht="15" thickBot="1">
      <c r="A9" s="129"/>
      <c r="B9" s="130"/>
      <c r="C9" s="130"/>
      <c r="D9" s="130"/>
      <c r="E9" s="131"/>
      <c r="F9" s="12"/>
      <c r="G9" s="13"/>
      <c r="H9" s="12"/>
      <c r="I9" s="13"/>
      <c r="J9" s="14"/>
      <c r="K9" s="13"/>
      <c r="L9" s="15"/>
      <c r="M9" s="13"/>
      <c r="N9" s="16"/>
      <c r="O9" s="13"/>
      <c r="P9" s="55"/>
    </row>
    <row r="10" spans="1:16" ht="15" thickBot="1">
      <c r="A10" s="129"/>
      <c r="B10" s="130"/>
      <c r="C10" s="130"/>
      <c r="D10" s="130"/>
      <c r="E10" s="131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55"/>
    </row>
    <row r="11" spans="1:16" ht="15" thickBot="1">
      <c r="A11" s="129"/>
      <c r="B11" s="130"/>
      <c r="C11" s="130"/>
      <c r="D11" s="130"/>
      <c r="E11" s="131"/>
      <c r="F11" s="12"/>
      <c r="G11" s="13"/>
      <c r="H11" s="16"/>
      <c r="I11" s="13"/>
      <c r="J11" s="15"/>
      <c r="K11" s="13"/>
      <c r="L11" s="15"/>
      <c r="M11" s="13"/>
      <c r="N11" s="18"/>
      <c r="O11" s="13"/>
      <c r="P11" s="24"/>
    </row>
    <row r="12" spans="1:16" ht="15" thickBot="1">
      <c r="A12" s="129"/>
      <c r="B12" s="130"/>
      <c r="C12" s="130"/>
      <c r="D12" s="130"/>
      <c r="E12" s="131"/>
      <c r="F12" s="14"/>
      <c r="G12" s="13"/>
      <c r="H12" s="12"/>
      <c r="I12" s="13"/>
      <c r="J12" s="15"/>
      <c r="K12" s="13"/>
      <c r="L12" s="14"/>
      <c r="M12" s="13"/>
      <c r="N12" s="15"/>
      <c r="O12" s="13"/>
      <c r="P12" s="24"/>
    </row>
    <row r="13" spans="1:16" ht="15" thickBot="1">
      <c r="A13" s="129"/>
      <c r="B13" s="130"/>
      <c r="C13" s="130"/>
      <c r="D13" s="130"/>
      <c r="E13" s="131"/>
      <c r="F13" s="12"/>
      <c r="G13" s="13"/>
      <c r="H13" s="12"/>
      <c r="I13" s="13"/>
      <c r="J13" s="14"/>
      <c r="K13" s="13"/>
      <c r="L13" s="15"/>
      <c r="M13" s="13"/>
      <c r="N13" s="12"/>
      <c r="O13" s="13"/>
      <c r="P13" s="56"/>
    </row>
    <row r="14" spans="1:16" ht="15" thickBot="1">
      <c r="A14" s="129"/>
      <c r="B14" s="130"/>
      <c r="C14" s="130"/>
      <c r="D14" s="130"/>
      <c r="E14" s="131"/>
      <c r="F14" s="12"/>
      <c r="G14" s="13"/>
      <c r="H14" s="12"/>
      <c r="I14" s="13"/>
      <c r="J14" s="18"/>
      <c r="K14" s="13"/>
      <c r="L14" s="15"/>
      <c r="M14" s="13"/>
      <c r="N14" s="12"/>
      <c r="O14" s="13"/>
      <c r="P14" s="24"/>
    </row>
    <row r="15" spans="1:16" ht="15" thickBot="1">
      <c r="A15" s="129"/>
      <c r="B15" s="130"/>
      <c r="C15" s="130"/>
      <c r="D15" s="130"/>
      <c r="E15" s="131"/>
      <c r="F15" s="12"/>
      <c r="G15" s="13"/>
      <c r="H15" s="12"/>
      <c r="I15" s="13"/>
      <c r="J15" s="12"/>
      <c r="K15" s="13"/>
      <c r="L15" s="14"/>
      <c r="M15" s="13"/>
      <c r="N15" s="12"/>
      <c r="O15" s="13"/>
      <c r="P15" s="24"/>
    </row>
    <row r="16" spans="1:16" ht="15" thickBot="1">
      <c r="A16" s="129"/>
      <c r="B16" s="130"/>
      <c r="C16" s="130"/>
      <c r="D16" s="130"/>
      <c r="E16" s="131"/>
      <c r="F16" s="25"/>
      <c r="G16" s="90"/>
      <c r="H16" s="26"/>
      <c r="I16" s="90"/>
      <c r="J16" s="26"/>
      <c r="K16" s="90"/>
      <c r="L16" s="26"/>
      <c r="M16" s="90"/>
      <c r="N16" s="27"/>
      <c r="O16" s="90"/>
      <c r="P16" s="73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62"/>
      <c r="B18" s="63"/>
      <c r="C18" s="64"/>
      <c r="D18" s="64"/>
      <c r="E18" s="64"/>
    </row>
    <row r="19" spans="1:16">
      <c r="A19" s="62"/>
      <c r="B19" s="63"/>
      <c r="C19" s="64"/>
      <c r="D19" s="64"/>
      <c r="E19" s="64"/>
    </row>
    <row r="20" spans="1:16">
      <c r="A20" s="66"/>
      <c r="B20" s="67"/>
      <c r="C20" s="68"/>
      <c r="D20" s="68"/>
      <c r="E20" s="68"/>
    </row>
    <row r="21" spans="1:16">
      <c r="A21" s="62"/>
      <c r="B21" s="63"/>
      <c r="C21" s="64"/>
      <c r="D21" s="64"/>
      <c r="E21" s="64"/>
    </row>
    <row r="22" spans="1:16">
      <c r="A22" s="62"/>
      <c r="B22" s="63"/>
      <c r="C22" s="64"/>
      <c r="D22" s="64"/>
      <c r="E22" s="64"/>
    </row>
    <row r="23" spans="1:16">
      <c r="A23" s="62"/>
      <c r="B23" s="63"/>
      <c r="C23" s="64"/>
      <c r="D23" s="64"/>
      <c r="E23" s="64"/>
    </row>
    <row r="24" spans="1:16">
      <c r="A24" s="62"/>
      <c r="B24" s="63"/>
      <c r="C24" s="64"/>
      <c r="D24" s="64"/>
      <c r="E24" s="64"/>
    </row>
    <row r="25" spans="1:16">
      <c r="A25" s="62"/>
      <c r="B25" s="63"/>
      <c r="C25" s="64"/>
      <c r="D25" s="64"/>
      <c r="E25" s="64"/>
    </row>
    <row r="26" spans="1:16">
      <c r="A26" s="62"/>
      <c r="B26" s="63"/>
      <c r="C26" s="64"/>
      <c r="D26" s="64"/>
      <c r="E26" s="64"/>
    </row>
    <row r="27" spans="1:16">
      <c r="A27" s="62"/>
      <c r="B27" s="63"/>
      <c r="C27" s="64"/>
      <c r="D27" s="64"/>
      <c r="E27" s="64"/>
    </row>
    <row r="28" spans="1:16">
      <c r="A28" s="62"/>
      <c r="B28" s="63"/>
      <c r="C28" s="64"/>
      <c r="D28" s="64"/>
      <c r="E28" s="64"/>
    </row>
    <row r="29" spans="1:16">
      <c r="A29" s="62"/>
      <c r="B29" s="63"/>
      <c r="C29" s="64"/>
      <c r="D29" s="64"/>
      <c r="E29" s="64"/>
    </row>
    <row r="30" spans="1:16">
      <c r="A30" s="62"/>
      <c r="B30" s="63"/>
      <c r="C30" s="64"/>
      <c r="D30" s="64"/>
      <c r="E30" s="64"/>
    </row>
    <row r="31" spans="1:16">
      <c r="A31" s="62"/>
      <c r="B31" s="63"/>
      <c r="C31" s="64"/>
      <c r="D31" s="64"/>
      <c r="E31" s="64"/>
    </row>
    <row r="32" spans="1:16">
      <c r="A32" s="62"/>
      <c r="B32" s="63"/>
      <c r="C32" s="64"/>
      <c r="D32" s="64"/>
      <c r="E32" s="64"/>
    </row>
    <row r="33" spans="1:5">
      <c r="A33" s="62"/>
      <c r="B33" s="63"/>
      <c r="C33" s="64"/>
      <c r="D33" s="64"/>
      <c r="E33" s="64"/>
    </row>
    <row r="34" spans="1:5">
      <c r="A34" s="62"/>
      <c r="B34" s="63"/>
      <c r="C34" s="64"/>
      <c r="D34" s="64"/>
      <c r="E34" s="64"/>
    </row>
    <row r="35" spans="1:5">
      <c r="A35" s="62"/>
      <c r="B35" s="63"/>
      <c r="C35" s="64"/>
      <c r="D35" s="64"/>
      <c r="E35" s="69"/>
    </row>
    <row r="36" spans="1:5">
      <c r="A36" s="62"/>
      <c r="B36" s="63"/>
      <c r="C36" s="64"/>
      <c r="D36" s="64"/>
      <c r="E36" s="64"/>
    </row>
    <row r="37" spans="1:5">
      <c r="A37" s="62"/>
      <c r="B37" s="63"/>
      <c r="C37" s="64"/>
      <c r="D37" s="64"/>
      <c r="E37" s="64"/>
    </row>
  </sheetData>
  <mergeCells count="13">
    <mergeCell ref="A10:E10"/>
    <mergeCell ref="A5:E5"/>
    <mergeCell ref="A6:E6"/>
    <mergeCell ref="A7:E7"/>
    <mergeCell ref="A8:E8"/>
    <mergeCell ref="A9:E9"/>
    <mergeCell ref="A17:P17"/>
    <mergeCell ref="A11:E11"/>
    <mergeCell ref="A12:E12"/>
    <mergeCell ref="A13:E13"/>
    <mergeCell ref="A14:E14"/>
    <mergeCell ref="A15:E15"/>
    <mergeCell ref="A16:E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sqref="A1:P40"/>
    </sheetView>
  </sheetViews>
  <sheetFormatPr baseColWidth="10" defaultColWidth="8.83203125" defaultRowHeight="14" x14ac:dyDescent="0"/>
  <sheetData>
    <row r="1" spans="1:16">
      <c r="A1" s="8"/>
    </row>
    <row r="2" spans="1:16">
      <c r="A2" s="8"/>
    </row>
    <row r="3" spans="1:16">
      <c r="A3" s="9"/>
    </row>
    <row r="4" spans="1:16">
      <c r="A4" s="10"/>
      <c r="B4" s="11"/>
    </row>
    <row r="5" spans="1:16" ht="15" thickBot="1">
      <c r="A5" s="132"/>
      <c r="B5" s="133"/>
      <c r="C5" s="133"/>
      <c r="D5" s="133"/>
      <c r="E5" s="134"/>
      <c r="F5" s="19"/>
      <c r="G5" s="20"/>
      <c r="H5" s="19"/>
      <c r="I5" s="20"/>
      <c r="J5" s="19"/>
      <c r="K5" s="20"/>
      <c r="L5" s="21"/>
      <c r="M5" s="20"/>
      <c r="N5" s="19"/>
      <c r="O5" s="20"/>
      <c r="P5" s="72"/>
    </row>
    <row r="6" spans="1:16" ht="15" thickBot="1">
      <c r="A6" s="129"/>
      <c r="B6" s="130"/>
      <c r="C6" s="130"/>
      <c r="D6" s="130"/>
      <c r="E6" s="131"/>
      <c r="F6" s="12"/>
      <c r="G6" s="13"/>
      <c r="H6" s="12"/>
      <c r="I6" s="13"/>
      <c r="J6" s="12"/>
      <c r="K6" s="13"/>
      <c r="L6" s="14"/>
      <c r="M6" s="13"/>
      <c r="N6" s="12"/>
      <c r="O6" s="13"/>
      <c r="P6" s="55"/>
    </row>
    <row r="7" spans="1:16" ht="15" thickBot="1">
      <c r="A7" s="129"/>
      <c r="B7" s="130"/>
      <c r="C7" s="130"/>
      <c r="D7" s="130"/>
      <c r="E7" s="131"/>
      <c r="F7" s="12"/>
      <c r="G7" s="13"/>
      <c r="H7" s="28"/>
      <c r="I7" s="13"/>
      <c r="J7" s="12"/>
      <c r="K7" s="13"/>
      <c r="L7" s="14"/>
      <c r="M7" s="13"/>
      <c r="N7" s="14"/>
      <c r="O7" s="13"/>
      <c r="P7" s="23"/>
    </row>
    <row r="8" spans="1:16" ht="15" thickBot="1">
      <c r="A8" s="129"/>
      <c r="B8" s="130"/>
      <c r="C8" s="130"/>
      <c r="D8" s="130"/>
      <c r="E8" s="131"/>
      <c r="F8" s="12"/>
      <c r="G8" s="13"/>
      <c r="H8" s="12"/>
      <c r="I8" s="13"/>
      <c r="J8" s="18"/>
      <c r="K8" s="13"/>
      <c r="L8" s="14"/>
      <c r="M8" s="13"/>
      <c r="N8" s="12"/>
      <c r="O8" s="13"/>
      <c r="P8" s="23"/>
    </row>
    <row r="9" spans="1:16" ht="15" thickBot="1">
      <c r="A9" s="129"/>
      <c r="B9" s="130"/>
      <c r="C9" s="130"/>
      <c r="D9" s="130"/>
      <c r="E9" s="131"/>
      <c r="F9" s="12"/>
      <c r="G9" s="13"/>
      <c r="H9" s="12"/>
      <c r="I9" s="13"/>
      <c r="J9" s="14"/>
      <c r="K9" s="13"/>
      <c r="L9" s="14"/>
      <c r="M9" s="13"/>
      <c r="N9" s="16"/>
      <c r="O9" s="13"/>
      <c r="P9" s="23"/>
    </row>
    <row r="10" spans="1:16" ht="15" thickBot="1">
      <c r="A10" s="129"/>
      <c r="B10" s="130"/>
      <c r="C10" s="130"/>
      <c r="D10" s="130"/>
      <c r="E10" s="131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23"/>
    </row>
    <row r="11" spans="1:16" ht="15" thickBot="1">
      <c r="A11" s="129"/>
      <c r="B11" s="130"/>
      <c r="C11" s="130"/>
      <c r="D11" s="130"/>
      <c r="E11" s="131"/>
      <c r="F11" s="12"/>
      <c r="G11" s="13"/>
      <c r="H11" s="12"/>
      <c r="I11" s="13"/>
      <c r="J11" s="14"/>
      <c r="K11" s="13"/>
      <c r="L11" s="14"/>
      <c r="M11" s="13"/>
      <c r="N11" s="18"/>
      <c r="O11" s="13"/>
      <c r="P11" s="24"/>
    </row>
    <row r="12" spans="1:16" ht="15" thickBot="1">
      <c r="A12" s="129"/>
      <c r="B12" s="130"/>
      <c r="C12" s="130"/>
      <c r="D12" s="130"/>
      <c r="E12" s="131"/>
      <c r="F12" s="14"/>
      <c r="G12" s="13"/>
      <c r="H12" s="16"/>
      <c r="I12" s="13"/>
      <c r="J12" s="14"/>
      <c r="K12" s="13"/>
      <c r="L12" s="15"/>
      <c r="M12" s="13"/>
      <c r="N12" s="15"/>
      <c r="O12" s="13"/>
      <c r="P12" s="24"/>
    </row>
    <row r="13" spans="1:16" ht="15" thickBot="1">
      <c r="A13" s="129"/>
      <c r="B13" s="130"/>
      <c r="C13" s="130"/>
      <c r="D13" s="130"/>
      <c r="E13" s="131"/>
      <c r="F13" s="12"/>
      <c r="G13" s="13"/>
      <c r="H13" s="16"/>
      <c r="I13" s="13"/>
      <c r="J13" s="18"/>
      <c r="K13" s="13"/>
      <c r="L13" s="15"/>
      <c r="M13" s="13"/>
      <c r="N13" s="12"/>
      <c r="O13" s="13"/>
      <c r="P13" s="56"/>
    </row>
    <row r="14" spans="1:16" ht="15" thickBot="1">
      <c r="A14" s="129"/>
      <c r="B14" s="130"/>
      <c r="C14" s="130"/>
      <c r="D14" s="130"/>
      <c r="E14" s="131"/>
      <c r="F14" s="12"/>
      <c r="G14" s="13"/>
      <c r="H14" s="12"/>
      <c r="I14" s="13"/>
      <c r="J14" s="14"/>
      <c r="K14" s="13"/>
      <c r="L14" s="15"/>
      <c r="M14" s="13"/>
      <c r="N14" s="12"/>
      <c r="O14" s="13"/>
      <c r="P14" s="24"/>
    </row>
    <row r="15" spans="1:16" ht="15" thickBot="1">
      <c r="A15" s="129"/>
      <c r="B15" s="130"/>
      <c r="C15" s="130"/>
      <c r="D15" s="130"/>
      <c r="E15" s="131"/>
      <c r="F15" s="12"/>
      <c r="G15" s="13"/>
      <c r="H15" s="12"/>
      <c r="I15" s="13"/>
      <c r="J15" s="12"/>
      <c r="K15" s="13"/>
      <c r="L15" s="14"/>
      <c r="M15" s="13"/>
      <c r="N15" s="12"/>
      <c r="O15" s="13"/>
      <c r="P15" s="24"/>
    </row>
    <row r="16" spans="1:16" ht="15" thickBot="1">
      <c r="A16" s="129"/>
      <c r="B16" s="130"/>
      <c r="C16" s="130"/>
      <c r="D16" s="130"/>
      <c r="E16" s="131"/>
      <c r="F16" s="25"/>
      <c r="G16" s="84"/>
      <c r="H16" s="57"/>
      <c r="I16" s="84"/>
      <c r="J16" s="57"/>
      <c r="K16" s="84"/>
      <c r="L16" s="26"/>
      <c r="M16" s="84"/>
      <c r="N16" s="27"/>
      <c r="O16" s="84"/>
      <c r="P16" s="73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62"/>
      <c r="B18" s="63"/>
      <c r="C18" s="64"/>
      <c r="D18" s="64"/>
      <c r="E18" s="64"/>
    </row>
    <row r="19" spans="1:16">
      <c r="A19" s="62"/>
      <c r="B19" s="63"/>
      <c r="C19" s="64"/>
      <c r="D19" s="64"/>
      <c r="E19" s="64"/>
    </row>
    <row r="20" spans="1:16">
      <c r="A20" s="62"/>
      <c r="B20" s="63"/>
      <c r="C20" s="64"/>
      <c r="D20" s="64"/>
      <c r="E20" s="64"/>
    </row>
    <row r="21" spans="1:16">
      <c r="A21" s="62"/>
      <c r="B21" s="63"/>
      <c r="C21" s="64"/>
      <c r="D21" s="64"/>
      <c r="E21" s="64"/>
    </row>
    <row r="22" spans="1:16">
      <c r="A22" s="62"/>
      <c r="B22" s="63"/>
      <c r="C22" s="64"/>
      <c r="D22" s="64"/>
      <c r="E22" s="64"/>
    </row>
    <row r="23" spans="1:16">
      <c r="A23" s="62"/>
      <c r="B23" s="63"/>
      <c r="C23" s="64"/>
      <c r="D23" s="64"/>
      <c r="E23" s="64"/>
    </row>
    <row r="24" spans="1:16">
      <c r="A24" s="66"/>
      <c r="B24" s="67"/>
      <c r="C24" s="68"/>
      <c r="D24" s="68"/>
      <c r="E24" s="68"/>
    </row>
    <row r="25" spans="1:16">
      <c r="A25" s="62"/>
      <c r="B25" s="63"/>
      <c r="C25" s="64"/>
      <c r="D25" s="64"/>
      <c r="E25" s="64"/>
    </row>
    <row r="26" spans="1:16">
      <c r="A26" s="66"/>
      <c r="B26" s="67"/>
      <c r="C26" s="68"/>
      <c r="D26" s="68"/>
      <c r="E26" s="71"/>
    </row>
    <row r="27" spans="1:16">
      <c r="A27" s="66"/>
      <c r="B27" s="67"/>
      <c r="C27" s="68"/>
      <c r="D27" s="68"/>
      <c r="E27" s="68"/>
    </row>
    <row r="28" spans="1:16">
      <c r="A28" s="62"/>
      <c r="B28" s="63"/>
      <c r="C28" s="64"/>
      <c r="D28" s="64"/>
      <c r="E28" s="64"/>
    </row>
    <row r="29" spans="1:16">
      <c r="A29" s="62"/>
      <c r="B29" s="63"/>
      <c r="C29" s="64"/>
      <c r="D29" s="64"/>
      <c r="E29" s="64"/>
    </row>
    <row r="30" spans="1:16">
      <c r="A30" s="62"/>
      <c r="B30" s="63"/>
      <c r="C30" s="64"/>
      <c r="D30" s="64"/>
      <c r="E30" s="64"/>
    </row>
    <row r="31" spans="1:16">
      <c r="A31" s="58"/>
      <c r="B31" s="59"/>
      <c r="C31" s="60"/>
      <c r="D31" s="60"/>
      <c r="E31" s="60"/>
    </row>
    <row r="32" spans="1:16">
      <c r="A32" s="62"/>
      <c r="B32" s="63"/>
      <c r="C32" s="64"/>
      <c r="D32" s="64"/>
      <c r="E32" s="64"/>
    </row>
    <row r="33" spans="1:5">
      <c r="A33" s="62"/>
      <c r="B33" s="63"/>
      <c r="C33" s="64"/>
      <c r="D33" s="64"/>
      <c r="E33" s="64"/>
    </row>
    <row r="34" spans="1:5">
      <c r="A34" s="66"/>
      <c r="B34" s="67"/>
      <c r="C34" s="68"/>
      <c r="D34" s="68"/>
      <c r="E34" s="68"/>
    </row>
    <row r="35" spans="1:5">
      <c r="A35" s="58"/>
      <c r="B35" s="59"/>
      <c r="C35" s="60"/>
      <c r="D35" s="60"/>
      <c r="E35" s="60"/>
    </row>
    <row r="36" spans="1:5">
      <c r="A36" s="62"/>
      <c r="B36" s="63"/>
      <c r="C36" s="64"/>
      <c r="D36" s="64"/>
      <c r="E36" s="64"/>
    </row>
    <row r="37" spans="1:5">
      <c r="A37" s="62"/>
      <c r="B37" s="63"/>
      <c r="C37" s="64"/>
      <c r="D37" s="64"/>
      <c r="E37" s="64"/>
    </row>
  </sheetData>
  <mergeCells count="13">
    <mergeCell ref="A17:P17"/>
    <mergeCell ref="A11:E11"/>
    <mergeCell ref="A12:E12"/>
    <mergeCell ref="A13:E13"/>
    <mergeCell ref="A14:E14"/>
    <mergeCell ref="A15:E15"/>
    <mergeCell ref="A16:E16"/>
    <mergeCell ref="A10:E10"/>
    <mergeCell ref="A5:E5"/>
    <mergeCell ref="A6:E6"/>
    <mergeCell ref="A7:E7"/>
    <mergeCell ref="A8:E8"/>
    <mergeCell ref="A9:E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sqref="A1:R23"/>
    </sheetView>
  </sheetViews>
  <sheetFormatPr baseColWidth="10" defaultColWidth="8.83203125" defaultRowHeight="14" x14ac:dyDescent="0"/>
  <sheetData>
    <row r="1" spans="1:17">
      <c r="A1" s="8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7">
      <c r="A2" s="8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7">
      <c r="A3" s="9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7">
      <c r="A4" s="74"/>
      <c r="B4" s="75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7" ht="15" thickBot="1">
      <c r="A5" s="132"/>
      <c r="B5" s="134"/>
      <c r="F5" s="19"/>
      <c r="G5" s="20"/>
      <c r="H5" s="19"/>
      <c r="I5" s="20"/>
      <c r="J5" s="19"/>
      <c r="K5" s="20"/>
      <c r="L5" s="21"/>
      <c r="M5" s="20"/>
      <c r="N5" s="19"/>
      <c r="O5" s="20"/>
      <c r="P5" s="22"/>
      <c r="Q5" s="19"/>
    </row>
    <row r="6" spans="1:17" ht="15" thickBot="1">
      <c r="A6" s="129"/>
      <c r="B6" s="131"/>
      <c r="F6" s="12"/>
      <c r="G6" s="13"/>
      <c r="H6" s="12"/>
      <c r="I6" s="13"/>
      <c r="J6" s="12"/>
      <c r="K6" s="13"/>
      <c r="L6" s="14"/>
      <c r="M6" s="13"/>
      <c r="N6" s="12"/>
      <c r="O6" s="13"/>
      <c r="P6" s="23"/>
      <c r="Q6" s="12"/>
    </row>
    <row r="7" spans="1:17" ht="15" thickBot="1">
      <c r="A7" s="129"/>
      <c r="B7" s="131"/>
      <c r="F7" s="12"/>
      <c r="G7" s="13"/>
      <c r="H7" s="28"/>
      <c r="I7" s="13"/>
      <c r="J7" s="12"/>
      <c r="K7" s="13"/>
      <c r="L7" s="14"/>
      <c r="M7" s="13"/>
      <c r="N7" s="14"/>
      <c r="O7" s="13"/>
      <c r="P7" s="23"/>
      <c r="Q7" s="14"/>
    </row>
    <row r="8" spans="1:17" ht="15" thickBot="1">
      <c r="A8" s="129"/>
      <c r="B8" s="131"/>
      <c r="F8" s="12"/>
      <c r="G8" s="13"/>
      <c r="H8" s="12"/>
      <c r="I8" s="13"/>
      <c r="J8" s="14"/>
      <c r="K8" s="13"/>
      <c r="L8" s="14"/>
      <c r="M8" s="13"/>
      <c r="N8" s="12"/>
      <c r="O8" s="13"/>
      <c r="P8" s="23"/>
      <c r="Q8" s="12"/>
    </row>
    <row r="9" spans="1:17" ht="15" thickBot="1">
      <c r="A9" s="129"/>
      <c r="B9" s="131"/>
      <c r="F9" s="12"/>
      <c r="G9" s="13"/>
      <c r="H9" s="12"/>
      <c r="I9" s="13"/>
      <c r="J9" s="14"/>
      <c r="K9" s="13"/>
      <c r="L9" s="14"/>
      <c r="M9" s="13"/>
      <c r="N9" s="16"/>
      <c r="O9" s="13"/>
      <c r="P9" s="23"/>
      <c r="Q9" s="16"/>
    </row>
    <row r="10" spans="1:17" ht="15" thickBot="1">
      <c r="A10" s="129"/>
      <c r="B10" s="131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23"/>
      <c r="Q10" s="17"/>
    </row>
    <row r="11" spans="1:17" ht="15" thickBot="1">
      <c r="A11" s="129"/>
      <c r="B11" s="131"/>
      <c r="F11" s="12"/>
      <c r="G11" s="13"/>
      <c r="H11" s="12"/>
      <c r="I11" s="13"/>
      <c r="J11" s="14"/>
      <c r="K11" s="13"/>
      <c r="L11" s="14"/>
      <c r="M11" s="13"/>
      <c r="N11" s="18"/>
      <c r="O11" s="13"/>
      <c r="P11" s="24"/>
      <c r="Q11" s="18"/>
    </row>
    <row r="12" spans="1:17" ht="15" thickBot="1">
      <c r="A12" s="129"/>
      <c r="B12" s="131"/>
      <c r="F12" s="12"/>
      <c r="G12" s="13"/>
      <c r="H12" s="16"/>
      <c r="I12" s="13"/>
      <c r="J12" s="14"/>
      <c r="K12" s="13"/>
      <c r="L12" s="15"/>
      <c r="M12" s="13"/>
      <c r="N12" s="15"/>
      <c r="O12" s="13"/>
      <c r="P12" s="24"/>
      <c r="Q12" s="15"/>
    </row>
    <row r="13" spans="1:17" ht="15" thickBot="1">
      <c r="A13" s="129"/>
      <c r="B13" s="131"/>
      <c r="F13" s="12"/>
      <c r="G13" s="13"/>
      <c r="H13" s="16"/>
      <c r="I13" s="13"/>
      <c r="J13" s="14"/>
      <c r="K13" s="13"/>
      <c r="L13" s="15"/>
      <c r="M13" s="13"/>
      <c r="N13" s="12"/>
      <c r="O13" s="13"/>
      <c r="P13" s="56"/>
      <c r="Q13" s="12"/>
    </row>
    <row r="14" spans="1:17" ht="15" thickBot="1">
      <c r="A14" s="129"/>
      <c r="B14" s="131"/>
      <c r="F14" s="12"/>
      <c r="G14" s="13"/>
      <c r="H14" s="16"/>
      <c r="I14" s="13"/>
      <c r="J14" s="15"/>
      <c r="K14" s="13"/>
      <c r="L14" s="14"/>
      <c r="M14" s="13"/>
      <c r="N14" s="12"/>
      <c r="O14" s="13"/>
      <c r="P14" s="24"/>
      <c r="Q14" s="12"/>
    </row>
    <row r="15" spans="1:17" ht="15" thickBot="1">
      <c r="A15" s="129"/>
      <c r="B15" s="131"/>
      <c r="F15" s="12"/>
      <c r="G15" s="13"/>
      <c r="H15" s="16"/>
      <c r="I15" s="13"/>
      <c r="J15" s="12"/>
      <c r="K15" s="13"/>
      <c r="L15" s="14"/>
      <c r="M15" s="13"/>
      <c r="N15" s="12"/>
      <c r="O15" s="13"/>
      <c r="P15" s="24"/>
      <c r="Q15" s="12"/>
    </row>
    <row r="16" spans="1:17" ht="15" thickBot="1">
      <c r="A16" s="129"/>
      <c r="B16" s="131"/>
      <c r="F16" s="25"/>
      <c r="G16" s="80"/>
      <c r="H16" s="26"/>
      <c r="I16" s="80"/>
      <c r="J16" s="26"/>
      <c r="K16" s="80"/>
      <c r="L16" s="26"/>
      <c r="M16" s="80"/>
      <c r="N16" s="27"/>
      <c r="O16" s="80"/>
      <c r="P16" s="73"/>
      <c r="Q16" s="27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58"/>
      <c r="B18" s="59"/>
      <c r="C18" s="60"/>
      <c r="D18" s="60"/>
      <c r="E18" s="61"/>
    </row>
    <row r="19" spans="1:16">
      <c r="A19" s="62"/>
      <c r="B19" s="63"/>
      <c r="C19" s="64"/>
      <c r="D19" s="64"/>
      <c r="E19" s="64"/>
    </row>
    <row r="20" spans="1:16">
      <c r="A20" s="62"/>
      <c r="B20" s="63"/>
      <c r="C20" s="64"/>
      <c r="D20" s="64"/>
      <c r="E20" s="64"/>
    </row>
    <row r="21" spans="1:16">
      <c r="A21" s="58"/>
      <c r="B21" s="59"/>
      <c r="C21" s="60"/>
      <c r="D21" s="60"/>
      <c r="E21" s="61"/>
    </row>
  </sheetData>
  <mergeCells count="13">
    <mergeCell ref="A17:P17"/>
    <mergeCell ref="A11:B11"/>
    <mergeCell ref="A12:B12"/>
    <mergeCell ref="A13:B13"/>
    <mergeCell ref="A14:B14"/>
    <mergeCell ref="A15:B15"/>
    <mergeCell ref="A16:B16"/>
    <mergeCell ref="A10:B10"/>
    <mergeCell ref="A5:B5"/>
    <mergeCell ref="A6:B6"/>
    <mergeCell ref="A7:B7"/>
    <mergeCell ref="A8:B8"/>
    <mergeCell ref="A9:B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sqref="A1:P37"/>
    </sheetView>
  </sheetViews>
  <sheetFormatPr baseColWidth="10" defaultColWidth="8.83203125" defaultRowHeight="14" x14ac:dyDescent="0"/>
  <sheetData>
    <row r="1" spans="1:16" ht="28">
      <c r="A1" s="8" t="s">
        <v>92</v>
      </c>
    </row>
    <row r="2" spans="1:16" ht="42">
      <c r="A2" s="8" t="s">
        <v>93</v>
      </c>
    </row>
    <row r="3" spans="1:16" ht="56">
      <c r="A3" s="9" t="s">
        <v>94</v>
      </c>
    </row>
    <row r="4" spans="1:16" ht="45">
      <c r="A4" s="10"/>
      <c r="B4" s="11" t="s">
        <v>88</v>
      </c>
    </row>
    <row r="5" spans="1:16" ht="15" thickBot="1">
      <c r="A5" s="132" t="s">
        <v>3</v>
      </c>
      <c r="B5" s="133"/>
      <c r="C5" s="133"/>
      <c r="D5" s="133"/>
      <c r="E5" s="134"/>
      <c r="F5" s="19" t="s">
        <v>37</v>
      </c>
      <c r="G5" s="20" t="s">
        <v>1</v>
      </c>
      <c r="H5" s="19">
        <v>24.84</v>
      </c>
      <c r="I5" s="20" t="s">
        <v>4</v>
      </c>
      <c r="J5" s="19">
        <v>2.5499999999999998</v>
      </c>
      <c r="K5" s="20" t="s">
        <v>5</v>
      </c>
      <c r="L5" s="21">
        <v>2E-3</v>
      </c>
      <c r="M5" s="20" t="s">
        <v>6</v>
      </c>
      <c r="N5" s="19" t="s">
        <v>95</v>
      </c>
      <c r="O5" s="20" t="s">
        <v>7</v>
      </c>
      <c r="P5" s="22">
        <v>3.0200000000000001E-2</v>
      </c>
    </row>
    <row r="6" spans="1:16" ht="15" thickBot="1">
      <c r="A6" s="129" t="s">
        <v>8</v>
      </c>
      <c r="B6" s="130"/>
      <c r="C6" s="130"/>
      <c r="D6" s="130"/>
      <c r="E6" s="131"/>
      <c r="F6" s="12" t="s">
        <v>96</v>
      </c>
      <c r="G6" s="13" t="s">
        <v>9</v>
      </c>
      <c r="H6" s="12">
        <v>20.399999999999999</v>
      </c>
      <c r="I6" s="13" t="s">
        <v>10</v>
      </c>
      <c r="J6" s="12">
        <v>3.11</v>
      </c>
      <c r="K6" s="13" t="s">
        <v>11</v>
      </c>
      <c r="L6" s="14">
        <v>-6.4299999999999996E-2</v>
      </c>
      <c r="M6" s="13" t="s">
        <v>12</v>
      </c>
      <c r="N6" s="12" t="s">
        <v>97</v>
      </c>
      <c r="O6" s="13" t="s">
        <v>13</v>
      </c>
      <c r="P6" s="23">
        <v>4.0599999999999997E-2</v>
      </c>
    </row>
    <row r="7" spans="1:16" ht="15" thickBot="1">
      <c r="A7" s="129" t="s">
        <v>14</v>
      </c>
      <c r="B7" s="130"/>
      <c r="C7" s="130"/>
      <c r="D7" s="130"/>
      <c r="E7" s="131"/>
      <c r="F7" s="12" t="s">
        <v>98</v>
      </c>
      <c r="G7" s="13" t="s">
        <v>2</v>
      </c>
      <c r="H7" s="28">
        <v>2.11</v>
      </c>
      <c r="I7" s="13" t="s">
        <v>15</v>
      </c>
      <c r="J7" s="12">
        <v>0.6</v>
      </c>
      <c r="K7" s="13" t="s">
        <v>16</v>
      </c>
      <c r="L7" s="14">
        <v>0.81899999999999995</v>
      </c>
      <c r="M7" s="13" t="s">
        <v>17</v>
      </c>
      <c r="N7" s="14">
        <v>1.8800000000000001E-2</v>
      </c>
      <c r="O7" s="13" t="s">
        <v>18</v>
      </c>
      <c r="P7" s="55">
        <v>-4.7000000000000002E-3</v>
      </c>
    </row>
    <row r="8" spans="1:16" ht="15" thickBot="1">
      <c r="A8" s="129" t="s">
        <v>19</v>
      </c>
      <c r="B8" s="130"/>
      <c r="C8" s="130"/>
      <c r="D8" s="130"/>
      <c r="E8" s="131"/>
      <c r="F8" s="12" t="s">
        <v>99</v>
      </c>
      <c r="G8" s="13" t="s">
        <v>20</v>
      </c>
      <c r="H8" s="12">
        <v>2.91</v>
      </c>
      <c r="I8" s="13" t="s">
        <v>21</v>
      </c>
      <c r="J8" s="14">
        <v>0.156</v>
      </c>
      <c r="K8" s="13" t="s">
        <v>22</v>
      </c>
      <c r="L8" s="14">
        <v>-5.0000000000000001E-4</v>
      </c>
      <c r="M8" s="13" t="s">
        <v>23</v>
      </c>
      <c r="N8" s="12">
        <v>4.42</v>
      </c>
      <c r="O8" s="13" t="s">
        <v>24</v>
      </c>
      <c r="P8" s="23">
        <v>0.1464</v>
      </c>
    </row>
    <row r="9" spans="1:16" ht="15" thickBot="1">
      <c r="A9" s="129" t="s">
        <v>25</v>
      </c>
      <c r="B9" s="130"/>
      <c r="C9" s="130"/>
      <c r="D9" s="130"/>
      <c r="E9" s="131"/>
      <c r="F9" s="12">
        <v>15.08</v>
      </c>
      <c r="G9" s="13" t="s">
        <v>26</v>
      </c>
      <c r="H9" s="12">
        <v>4.2</v>
      </c>
      <c r="I9" s="13" t="s">
        <v>10</v>
      </c>
      <c r="J9" s="14">
        <v>0.1081</v>
      </c>
      <c r="K9" s="13" t="s">
        <v>27</v>
      </c>
      <c r="L9" s="14">
        <v>9.6000000000000002E-2</v>
      </c>
      <c r="M9" s="13" t="s">
        <v>28</v>
      </c>
      <c r="N9" s="16">
        <v>67.53</v>
      </c>
      <c r="O9" s="13" t="s">
        <v>29</v>
      </c>
      <c r="P9" s="23">
        <v>0.128</v>
      </c>
    </row>
    <row r="10" spans="1:16" ht="15" thickBot="1">
      <c r="A10" s="129" t="s">
        <v>30</v>
      </c>
      <c r="B10" s="130"/>
      <c r="C10" s="130"/>
      <c r="D10" s="130"/>
      <c r="E10" s="131"/>
      <c r="F10" s="12">
        <v>2.02</v>
      </c>
      <c r="G10" s="13" t="s">
        <v>31</v>
      </c>
      <c r="H10" s="12">
        <v>31.37</v>
      </c>
      <c r="I10" s="13" t="s">
        <v>32</v>
      </c>
      <c r="J10" s="14">
        <v>0.1176</v>
      </c>
      <c r="K10" s="13" t="s">
        <v>0</v>
      </c>
      <c r="L10" s="14">
        <v>0.17699999999999999</v>
      </c>
      <c r="M10" s="13" t="s">
        <v>33</v>
      </c>
      <c r="N10" s="17" t="s">
        <v>100</v>
      </c>
      <c r="O10" s="13" t="s">
        <v>34</v>
      </c>
      <c r="P10" s="23">
        <v>0.1933</v>
      </c>
    </row>
    <row r="11" spans="1:16" ht="15" thickBot="1">
      <c r="A11" s="129" t="s">
        <v>35</v>
      </c>
      <c r="B11" s="130"/>
      <c r="C11" s="130"/>
      <c r="D11" s="130"/>
      <c r="E11" s="131"/>
      <c r="F11" s="12">
        <v>1.1200000000000001</v>
      </c>
      <c r="G11" s="13" t="s">
        <v>36</v>
      </c>
      <c r="H11" s="12">
        <v>32.06</v>
      </c>
      <c r="I11" s="13" t="s">
        <v>38</v>
      </c>
      <c r="J11" s="14">
        <v>0.14799999999999999</v>
      </c>
      <c r="K11" s="13" t="s">
        <v>39</v>
      </c>
      <c r="L11" s="14">
        <v>0.11899999999999999</v>
      </c>
      <c r="M11" s="13" t="s">
        <v>40</v>
      </c>
      <c r="N11" s="18">
        <v>-2.2599999999999999E-2</v>
      </c>
      <c r="O11" s="13" t="s">
        <v>41</v>
      </c>
      <c r="P11" s="24">
        <v>0.39</v>
      </c>
    </row>
    <row r="12" spans="1:16" ht="15" thickBot="1">
      <c r="A12" s="129" t="s">
        <v>42</v>
      </c>
      <c r="B12" s="130"/>
      <c r="C12" s="130"/>
      <c r="D12" s="130"/>
      <c r="E12" s="131"/>
      <c r="F12" s="14">
        <v>1.77E-2</v>
      </c>
      <c r="G12" s="13" t="s">
        <v>43</v>
      </c>
      <c r="H12" s="12">
        <v>1</v>
      </c>
      <c r="I12" s="13" t="s">
        <v>44</v>
      </c>
      <c r="J12" s="14">
        <v>5.6000000000000001E-2</v>
      </c>
      <c r="K12" s="13" t="s">
        <v>45</v>
      </c>
      <c r="L12" s="14">
        <v>0.44500000000000001</v>
      </c>
      <c r="M12" s="13" t="s">
        <v>46</v>
      </c>
      <c r="N12" s="15">
        <v>0.28920000000000001</v>
      </c>
      <c r="O12" s="13" t="s">
        <v>47</v>
      </c>
      <c r="P12" s="24">
        <v>0.9</v>
      </c>
    </row>
    <row r="13" spans="1:16" ht="15" thickBot="1">
      <c r="A13" s="129" t="s">
        <v>48</v>
      </c>
      <c r="B13" s="130"/>
      <c r="C13" s="130"/>
      <c r="D13" s="130"/>
      <c r="E13" s="131"/>
      <c r="F13" s="12">
        <v>4354</v>
      </c>
      <c r="G13" s="13" t="s">
        <v>49</v>
      </c>
      <c r="H13" s="12">
        <v>1.4</v>
      </c>
      <c r="I13" s="13" t="s">
        <v>50</v>
      </c>
      <c r="J13" s="14">
        <v>0.128</v>
      </c>
      <c r="K13" s="13" t="s">
        <v>51</v>
      </c>
      <c r="L13" s="14">
        <v>0.191</v>
      </c>
      <c r="M13" s="13" t="s">
        <v>52</v>
      </c>
      <c r="N13" s="12">
        <v>65.06</v>
      </c>
      <c r="O13" s="13" t="s">
        <v>53</v>
      </c>
      <c r="P13" s="56" t="s">
        <v>101</v>
      </c>
    </row>
    <row r="14" spans="1:16" ht="15" thickBot="1">
      <c r="A14" s="129" t="s">
        <v>54</v>
      </c>
      <c r="B14" s="130"/>
      <c r="C14" s="130"/>
      <c r="D14" s="130"/>
      <c r="E14" s="131"/>
      <c r="F14" s="12" t="s">
        <v>55</v>
      </c>
      <c r="G14" s="13" t="s">
        <v>56</v>
      </c>
      <c r="H14" s="12">
        <v>0.41</v>
      </c>
      <c r="I14" s="13" t="s">
        <v>57</v>
      </c>
      <c r="J14" s="14">
        <v>0.152</v>
      </c>
      <c r="K14" s="13" t="s">
        <v>58</v>
      </c>
      <c r="L14" s="14">
        <v>0.12</v>
      </c>
      <c r="M14" s="13" t="s">
        <v>59</v>
      </c>
      <c r="N14" s="12">
        <v>0.95</v>
      </c>
      <c r="O14" s="13" t="s">
        <v>60</v>
      </c>
      <c r="P14" s="24">
        <v>62.54</v>
      </c>
    </row>
    <row r="15" spans="1:16" ht="15" thickBot="1">
      <c r="A15" s="129" t="s">
        <v>61</v>
      </c>
      <c r="B15" s="130"/>
      <c r="C15" s="130"/>
      <c r="D15" s="130"/>
      <c r="E15" s="131"/>
      <c r="F15" s="12" t="s">
        <v>55</v>
      </c>
      <c r="G15" s="13" t="s">
        <v>62</v>
      </c>
      <c r="H15" s="12">
        <v>0.31</v>
      </c>
      <c r="I15" s="13" t="s">
        <v>63</v>
      </c>
      <c r="J15" s="54">
        <v>41491</v>
      </c>
      <c r="K15" s="13" t="s">
        <v>64</v>
      </c>
      <c r="L15" s="14">
        <v>0.38500000000000001</v>
      </c>
      <c r="M15" s="13" t="s">
        <v>65</v>
      </c>
      <c r="N15" s="12" t="s">
        <v>102</v>
      </c>
      <c r="O15" s="13" t="s">
        <v>66</v>
      </c>
      <c r="P15" s="24">
        <v>63.35</v>
      </c>
    </row>
    <row r="16" spans="1:16" ht="15" thickBot="1">
      <c r="A16" s="129" t="s">
        <v>67</v>
      </c>
      <c r="B16" s="130"/>
      <c r="C16" s="130"/>
      <c r="D16" s="130"/>
      <c r="E16" s="131"/>
      <c r="F16" s="25">
        <v>2.2999999999999998</v>
      </c>
      <c r="G16" s="52" t="s">
        <v>68</v>
      </c>
      <c r="H16" s="26">
        <v>3.61E-2</v>
      </c>
      <c r="I16" s="52" t="s">
        <v>69</v>
      </c>
      <c r="J16" s="26">
        <v>2.3E-2</v>
      </c>
      <c r="K16" s="52" t="s">
        <v>70</v>
      </c>
      <c r="L16" s="26">
        <v>9.2499999999999999E-2</v>
      </c>
      <c r="M16" s="52" t="s">
        <v>71</v>
      </c>
      <c r="N16" s="27">
        <v>560160</v>
      </c>
      <c r="O16" s="52" t="s">
        <v>72</v>
      </c>
      <c r="P16" s="29">
        <v>1.2999999999999999E-2</v>
      </c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 ht="23">
      <c r="A18" s="62">
        <v>41397</v>
      </c>
      <c r="B18" s="63" t="s">
        <v>89</v>
      </c>
      <c r="C18" s="64" t="s">
        <v>103</v>
      </c>
      <c r="D18" s="64" t="s">
        <v>104</v>
      </c>
      <c r="E18" s="64" t="s">
        <v>105</v>
      </c>
    </row>
    <row r="19" spans="1:16" ht="23">
      <c r="A19" s="62">
        <v>41379</v>
      </c>
      <c r="B19" s="63" t="s">
        <v>89</v>
      </c>
      <c r="C19" s="64" t="s">
        <v>106</v>
      </c>
      <c r="D19" s="64" t="s">
        <v>91</v>
      </c>
      <c r="E19" s="64" t="s">
        <v>107</v>
      </c>
    </row>
    <row r="20" spans="1:16" ht="34">
      <c r="A20" s="62">
        <v>41326</v>
      </c>
      <c r="B20" s="63" t="s">
        <v>89</v>
      </c>
      <c r="C20" s="64" t="s">
        <v>108</v>
      </c>
      <c r="D20" s="64" t="s">
        <v>104</v>
      </c>
      <c r="E20" s="64" t="s">
        <v>109</v>
      </c>
    </row>
    <row r="21" spans="1:16" ht="34">
      <c r="A21" s="62">
        <v>41311</v>
      </c>
      <c r="B21" s="63" t="s">
        <v>89</v>
      </c>
      <c r="C21" s="64" t="s">
        <v>110</v>
      </c>
      <c r="D21" s="64" t="s">
        <v>104</v>
      </c>
      <c r="E21" s="64" t="s">
        <v>111</v>
      </c>
    </row>
    <row r="22" spans="1:16" ht="23">
      <c r="A22" s="62">
        <v>41264</v>
      </c>
      <c r="B22" s="63" t="s">
        <v>90</v>
      </c>
      <c r="C22" s="64" t="s">
        <v>112</v>
      </c>
      <c r="D22" s="64" t="s">
        <v>104</v>
      </c>
      <c r="E22" s="64"/>
    </row>
    <row r="23" spans="1:16" ht="23">
      <c r="A23" s="62">
        <v>41143</v>
      </c>
      <c r="B23" s="63" t="s">
        <v>89</v>
      </c>
      <c r="C23" s="64" t="s">
        <v>103</v>
      </c>
      <c r="D23" s="64" t="s">
        <v>104</v>
      </c>
      <c r="E23" s="64" t="s">
        <v>113</v>
      </c>
    </row>
    <row r="24" spans="1:16" ht="23">
      <c r="A24" s="62">
        <v>41036</v>
      </c>
      <c r="B24" s="63" t="s">
        <v>89</v>
      </c>
      <c r="C24" s="64" t="s">
        <v>114</v>
      </c>
      <c r="D24" s="64" t="s">
        <v>115</v>
      </c>
      <c r="E24" s="64" t="s">
        <v>116</v>
      </c>
    </row>
    <row r="25" spans="1:16" ht="23">
      <c r="A25" s="62">
        <v>40813</v>
      </c>
      <c r="B25" s="63" t="s">
        <v>89</v>
      </c>
      <c r="C25" s="64" t="s">
        <v>103</v>
      </c>
      <c r="D25" s="64" t="s">
        <v>104</v>
      </c>
      <c r="E25" s="64" t="s">
        <v>117</v>
      </c>
    </row>
    <row r="26" spans="1:16" ht="23">
      <c r="A26" s="62">
        <v>40770</v>
      </c>
      <c r="B26" s="63" t="s">
        <v>89</v>
      </c>
      <c r="C26" s="64" t="s">
        <v>112</v>
      </c>
      <c r="D26" s="64" t="s">
        <v>104</v>
      </c>
      <c r="E26" s="64" t="s">
        <v>118</v>
      </c>
    </row>
    <row r="27" spans="1:16" ht="34">
      <c r="A27" s="62">
        <v>40672</v>
      </c>
      <c r="B27" s="63" t="s">
        <v>89</v>
      </c>
      <c r="C27" s="64" t="s">
        <v>110</v>
      </c>
      <c r="D27" s="64" t="s">
        <v>104</v>
      </c>
      <c r="E27" s="64" t="s">
        <v>119</v>
      </c>
    </row>
    <row r="28" spans="1:16" ht="23">
      <c r="A28" s="62">
        <v>40672</v>
      </c>
      <c r="B28" s="63" t="s">
        <v>89</v>
      </c>
      <c r="C28" s="64" t="s">
        <v>106</v>
      </c>
      <c r="D28" s="64" t="s">
        <v>91</v>
      </c>
      <c r="E28" s="64" t="s">
        <v>120</v>
      </c>
    </row>
    <row r="29" spans="1:16" ht="23">
      <c r="A29" s="62">
        <v>40625</v>
      </c>
      <c r="B29" s="63" t="s">
        <v>89</v>
      </c>
      <c r="C29" s="64" t="s">
        <v>114</v>
      </c>
      <c r="D29" s="64" t="s">
        <v>115</v>
      </c>
      <c r="E29" s="64" t="s">
        <v>121</v>
      </c>
    </row>
    <row r="30" spans="1:16" ht="23">
      <c r="A30" s="62">
        <v>40583</v>
      </c>
      <c r="B30" s="63" t="s">
        <v>89</v>
      </c>
      <c r="C30" s="64" t="s">
        <v>106</v>
      </c>
      <c r="D30" s="64" t="s">
        <v>91</v>
      </c>
      <c r="E30" s="64" t="s">
        <v>122</v>
      </c>
    </row>
    <row r="31" spans="1:16" ht="23">
      <c r="A31" s="62">
        <v>40492</v>
      </c>
      <c r="B31" s="63" t="s">
        <v>89</v>
      </c>
      <c r="C31" s="64" t="s">
        <v>106</v>
      </c>
      <c r="D31" s="64" t="s">
        <v>91</v>
      </c>
      <c r="E31" s="64" t="s">
        <v>123</v>
      </c>
    </row>
    <row r="32" spans="1:16" ht="34">
      <c r="A32" s="62">
        <v>40396</v>
      </c>
      <c r="B32" s="63" t="s">
        <v>89</v>
      </c>
      <c r="C32" s="64" t="s">
        <v>110</v>
      </c>
      <c r="D32" s="64" t="s">
        <v>104</v>
      </c>
      <c r="E32" s="64" t="s">
        <v>124</v>
      </c>
    </row>
    <row r="33" spans="1:5" ht="23">
      <c r="A33" s="62">
        <v>40310</v>
      </c>
      <c r="B33" s="63" t="s">
        <v>89</v>
      </c>
      <c r="C33" s="64" t="s">
        <v>103</v>
      </c>
      <c r="D33" s="64" t="s">
        <v>104</v>
      </c>
      <c r="E33" s="64" t="s">
        <v>125</v>
      </c>
    </row>
    <row r="34" spans="1:5" ht="23">
      <c r="A34" s="66">
        <v>40280</v>
      </c>
      <c r="B34" s="67" t="s">
        <v>126</v>
      </c>
      <c r="C34" s="68" t="s">
        <v>114</v>
      </c>
      <c r="D34" s="68" t="s">
        <v>127</v>
      </c>
      <c r="E34" s="68"/>
    </row>
    <row r="35" spans="1:5" ht="23">
      <c r="A35" s="62">
        <v>40245</v>
      </c>
      <c r="B35" s="63" t="s">
        <v>89</v>
      </c>
      <c r="C35" s="64" t="s">
        <v>128</v>
      </c>
      <c r="D35" s="64" t="s">
        <v>91</v>
      </c>
      <c r="E35" s="64" t="s">
        <v>109</v>
      </c>
    </row>
    <row r="36" spans="1:5" ht="34">
      <c r="A36" s="62">
        <v>40227</v>
      </c>
      <c r="B36" s="63" t="s">
        <v>89</v>
      </c>
      <c r="C36" s="64" t="s">
        <v>110</v>
      </c>
      <c r="D36" s="64" t="s">
        <v>104</v>
      </c>
      <c r="E36" s="64" t="s">
        <v>129</v>
      </c>
    </row>
    <row r="37" spans="1:5" ht="34">
      <c r="A37" s="62">
        <v>40219</v>
      </c>
      <c r="B37" s="63" t="s">
        <v>89</v>
      </c>
      <c r="C37" s="64" t="s">
        <v>110</v>
      </c>
      <c r="D37" s="64" t="s">
        <v>104</v>
      </c>
      <c r="E37" s="64" t="s">
        <v>129</v>
      </c>
    </row>
  </sheetData>
  <mergeCells count="13">
    <mergeCell ref="A17:P17"/>
    <mergeCell ref="A11:E11"/>
    <mergeCell ref="A12:E12"/>
    <mergeCell ref="A13:E13"/>
    <mergeCell ref="A14:E14"/>
    <mergeCell ref="A15:E15"/>
    <mergeCell ref="A16:E16"/>
    <mergeCell ref="A10:E10"/>
    <mergeCell ref="A5:E5"/>
    <mergeCell ref="A6:E6"/>
    <mergeCell ref="A7:E7"/>
    <mergeCell ref="A8:E8"/>
    <mergeCell ref="A9:E9"/>
  </mergeCells>
  <hyperlinks>
    <hyperlink ref="A1" r:id="rId1" display="http://finviz.com/quote.ashx?t=CHD&amp;ty=c&amp;ta=1&amp;p=d"/>
    <hyperlink ref="A2" r:id="rId2" display="http://www.churchdwight.com/"/>
  </hyperlinks>
  <pageMargins left="0.7" right="0.7" top="0.75" bottom="0.75" header="0.3" footer="0.3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sqref="A1:P37"/>
    </sheetView>
  </sheetViews>
  <sheetFormatPr baseColWidth="10" defaultColWidth="8.83203125" defaultRowHeight="14" x14ac:dyDescent="0"/>
  <sheetData>
    <row r="1" spans="1:16">
      <c r="A1" s="8"/>
    </row>
    <row r="2" spans="1:16">
      <c r="A2" s="8"/>
    </row>
    <row r="3" spans="1:16">
      <c r="A3" s="9"/>
    </row>
    <row r="4" spans="1:16">
      <c r="A4" s="10"/>
      <c r="B4" s="11"/>
    </row>
    <row r="5" spans="1:16" ht="15" thickBot="1">
      <c r="A5" s="132"/>
      <c r="B5" s="133"/>
      <c r="C5" s="133"/>
      <c r="D5" s="133"/>
      <c r="E5" s="134"/>
      <c r="F5" s="19"/>
      <c r="G5" s="20"/>
      <c r="H5" s="19"/>
      <c r="I5" s="20"/>
      <c r="J5" s="19"/>
      <c r="K5" s="20"/>
      <c r="L5" s="21"/>
      <c r="M5" s="20"/>
      <c r="N5" s="19"/>
      <c r="O5" s="20"/>
      <c r="P5" s="22"/>
    </row>
    <row r="6" spans="1:16" ht="15" thickBot="1">
      <c r="A6" s="129"/>
      <c r="B6" s="130"/>
      <c r="C6" s="130"/>
      <c r="D6" s="130"/>
      <c r="E6" s="131"/>
      <c r="F6" s="12"/>
      <c r="G6" s="13"/>
      <c r="H6" s="12"/>
      <c r="I6" s="13"/>
      <c r="J6" s="12"/>
      <c r="K6" s="13"/>
      <c r="L6" s="15"/>
      <c r="M6" s="13"/>
      <c r="N6" s="12"/>
      <c r="O6" s="13"/>
      <c r="P6" s="23"/>
    </row>
    <row r="7" spans="1:16" ht="15" thickBot="1">
      <c r="A7" s="129"/>
      <c r="B7" s="130"/>
      <c r="C7" s="130"/>
      <c r="D7" s="130"/>
      <c r="E7" s="131"/>
      <c r="F7" s="12"/>
      <c r="G7" s="13"/>
      <c r="H7" s="12"/>
      <c r="I7" s="13"/>
      <c r="J7" s="12"/>
      <c r="K7" s="13"/>
      <c r="L7" s="14"/>
      <c r="M7" s="13"/>
      <c r="N7" s="14"/>
      <c r="O7" s="13"/>
      <c r="P7" s="23"/>
    </row>
    <row r="8" spans="1:16" ht="15" thickBot="1">
      <c r="A8" s="129"/>
      <c r="B8" s="130"/>
      <c r="C8" s="130"/>
      <c r="D8" s="130"/>
      <c r="E8" s="131"/>
      <c r="F8" s="12"/>
      <c r="G8" s="13"/>
      <c r="H8" s="12"/>
      <c r="I8" s="13"/>
      <c r="J8" s="18"/>
      <c r="K8" s="13"/>
      <c r="L8" s="14"/>
      <c r="M8" s="13"/>
      <c r="N8" s="12"/>
      <c r="O8" s="13"/>
      <c r="P8" s="55"/>
    </row>
    <row r="9" spans="1:16" ht="15" thickBot="1">
      <c r="A9" s="129"/>
      <c r="B9" s="130"/>
      <c r="C9" s="130"/>
      <c r="D9" s="130"/>
      <c r="E9" s="131"/>
      <c r="F9" s="12"/>
      <c r="G9" s="13"/>
      <c r="H9" s="12"/>
      <c r="I9" s="13"/>
      <c r="J9" s="15"/>
      <c r="K9" s="13"/>
      <c r="L9" s="14"/>
      <c r="M9" s="13"/>
      <c r="N9" s="16"/>
      <c r="O9" s="13"/>
      <c r="P9" s="55"/>
    </row>
    <row r="10" spans="1:16" ht="15" thickBot="1">
      <c r="A10" s="129"/>
      <c r="B10" s="130"/>
      <c r="C10" s="130"/>
      <c r="D10" s="130"/>
      <c r="E10" s="131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23"/>
    </row>
    <row r="11" spans="1:16" ht="15" thickBot="1">
      <c r="A11" s="129"/>
      <c r="B11" s="130"/>
      <c r="C11" s="130"/>
      <c r="D11" s="130"/>
      <c r="E11" s="131"/>
      <c r="F11" s="12"/>
      <c r="G11" s="13"/>
      <c r="H11" s="12"/>
      <c r="I11" s="13"/>
      <c r="J11" s="14"/>
      <c r="K11" s="13"/>
      <c r="L11" s="14"/>
      <c r="M11" s="13"/>
      <c r="N11" s="18"/>
      <c r="O11" s="13"/>
      <c r="P11" s="24"/>
    </row>
    <row r="12" spans="1:16" ht="15" thickBot="1">
      <c r="A12" s="129"/>
      <c r="B12" s="130"/>
      <c r="C12" s="130"/>
      <c r="D12" s="130"/>
      <c r="E12" s="131"/>
      <c r="F12" s="14"/>
      <c r="G12" s="13"/>
      <c r="H12" s="16"/>
      <c r="I12" s="13"/>
      <c r="J12" s="14"/>
      <c r="K12" s="13"/>
      <c r="L12" s="15"/>
      <c r="M12" s="13"/>
      <c r="N12" s="15"/>
      <c r="O12" s="13"/>
      <c r="P12" s="24"/>
    </row>
    <row r="13" spans="1:16" ht="15" thickBot="1">
      <c r="A13" s="129"/>
      <c r="B13" s="130"/>
      <c r="C13" s="130"/>
      <c r="D13" s="130"/>
      <c r="E13" s="131"/>
      <c r="F13" s="12"/>
      <c r="G13" s="13"/>
      <c r="H13" s="16"/>
      <c r="I13" s="13"/>
      <c r="J13" s="18"/>
      <c r="K13" s="13"/>
      <c r="L13" s="15"/>
      <c r="M13" s="13"/>
      <c r="N13" s="12"/>
      <c r="O13" s="13"/>
      <c r="P13" s="56"/>
    </row>
    <row r="14" spans="1:16" ht="15" thickBot="1">
      <c r="A14" s="129"/>
      <c r="B14" s="130"/>
      <c r="C14" s="130"/>
      <c r="D14" s="130"/>
      <c r="E14" s="131"/>
      <c r="F14" s="12"/>
      <c r="G14" s="13"/>
      <c r="H14" s="12"/>
      <c r="I14" s="13"/>
      <c r="J14" s="18"/>
      <c r="K14" s="13"/>
      <c r="L14" s="15"/>
      <c r="M14" s="13"/>
      <c r="N14" s="12"/>
      <c r="O14" s="13"/>
      <c r="P14" s="24"/>
    </row>
    <row r="15" spans="1:16" ht="15" thickBot="1">
      <c r="A15" s="129"/>
      <c r="B15" s="130"/>
      <c r="C15" s="130"/>
      <c r="D15" s="130"/>
      <c r="E15" s="131"/>
      <c r="F15" s="12"/>
      <c r="G15" s="13"/>
      <c r="H15" s="12"/>
      <c r="I15" s="13"/>
      <c r="J15" s="12"/>
      <c r="K15" s="13"/>
      <c r="L15" s="14"/>
      <c r="M15" s="13"/>
      <c r="N15" s="12"/>
      <c r="O15" s="13"/>
      <c r="P15" s="24"/>
    </row>
    <row r="16" spans="1:16" ht="15" thickBot="1">
      <c r="A16" s="129"/>
      <c r="B16" s="130"/>
      <c r="C16" s="130"/>
      <c r="D16" s="130"/>
      <c r="E16" s="131"/>
      <c r="F16" s="25"/>
      <c r="G16" s="84"/>
      <c r="H16" s="57"/>
      <c r="I16" s="84"/>
      <c r="J16" s="26"/>
      <c r="K16" s="84"/>
      <c r="L16" s="26"/>
      <c r="M16" s="84"/>
      <c r="N16" s="27"/>
      <c r="O16" s="84"/>
      <c r="P16" s="29"/>
    </row>
    <row r="17" spans="1:1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</row>
    <row r="18" spans="1:16">
      <c r="A18" s="58"/>
      <c r="B18" s="59"/>
      <c r="C18" s="60"/>
      <c r="D18" s="60"/>
      <c r="E18" s="60"/>
    </row>
    <row r="19" spans="1:16">
      <c r="A19" s="62"/>
      <c r="B19" s="63"/>
      <c r="C19" s="64"/>
      <c r="D19" s="64"/>
      <c r="E19" s="64"/>
    </row>
    <row r="20" spans="1:16">
      <c r="A20" s="62"/>
      <c r="B20" s="63"/>
      <c r="C20" s="64"/>
      <c r="D20" s="64"/>
      <c r="E20" s="64"/>
    </row>
    <row r="21" spans="1:16">
      <c r="A21" s="58"/>
      <c r="B21" s="59"/>
      <c r="C21" s="60"/>
      <c r="D21" s="60"/>
      <c r="E21" s="60"/>
    </row>
    <row r="22" spans="1:16">
      <c r="A22" s="62"/>
      <c r="B22" s="63"/>
      <c r="C22" s="64"/>
      <c r="D22" s="64"/>
      <c r="E22" s="64"/>
    </row>
    <row r="23" spans="1:16">
      <c r="A23" s="62"/>
      <c r="B23" s="63"/>
      <c r="C23" s="64"/>
      <c r="D23" s="64"/>
      <c r="E23" s="64"/>
    </row>
    <row r="24" spans="1:16">
      <c r="A24" s="66"/>
      <c r="B24" s="67"/>
      <c r="C24" s="68"/>
      <c r="D24" s="68"/>
      <c r="E24" s="68"/>
    </row>
    <row r="25" spans="1:16">
      <c r="A25" s="62"/>
      <c r="B25" s="63"/>
      <c r="C25" s="64"/>
      <c r="D25" s="64"/>
      <c r="E25" s="64"/>
    </row>
    <row r="26" spans="1:16">
      <c r="A26" s="62"/>
      <c r="B26" s="63"/>
      <c r="C26" s="64"/>
      <c r="D26" s="64"/>
      <c r="E26" s="64"/>
    </row>
    <row r="27" spans="1:16">
      <c r="A27" s="62"/>
      <c r="B27" s="63"/>
      <c r="C27" s="64"/>
      <c r="D27" s="64"/>
      <c r="E27" s="64"/>
    </row>
    <row r="28" spans="1:16">
      <c r="A28" s="66"/>
      <c r="B28" s="67"/>
      <c r="C28" s="68"/>
      <c r="D28" s="68"/>
      <c r="E28" s="68"/>
    </row>
    <row r="29" spans="1:16">
      <c r="A29" s="62"/>
      <c r="B29" s="63"/>
      <c r="C29" s="64"/>
      <c r="D29" s="64"/>
      <c r="E29" s="64"/>
    </row>
    <row r="30" spans="1:16">
      <c r="A30" s="62"/>
      <c r="B30" s="63"/>
      <c r="C30" s="64"/>
      <c r="D30" s="64"/>
      <c r="E30" s="64"/>
    </row>
    <row r="31" spans="1:16">
      <c r="A31" s="62"/>
      <c r="B31" s="63"/>
      <c r="C31" s="64"/>
      <c r="D31" s="64"/>
      <c r="E31" s="64"/>
    </row>
    <row r="32" spans="1:16">
      <c r="A32" s="62"/>
      <c r="B32" s="63"/>
      <c r="C32" s="64"/>
      <c r="D32" s="64"/>
      <c r="E32" s="64"/>
    </row>
    <row r="33" spans="1:5">
      <c r="A33" s="62"/>
      <c r="B33" s="63"/>
      <c r="C33" s="64"/>
      <c r="D33" s="64"/>
      <c r="E33" s="64"/>
    </row>
    <row r="34" spans="1:5">
      <c r="A34" s="66"/>
      <c r="B34" s="67"/>
      <c r="C34" s="68"/>
      <c r="D34" s="68"/>
      <c r="E34" s="68"/>
    </row>
    <row r="35" spans="1:5">
      <c r="A35" s="62"/>
      <c r="B35" s="63"/>
      <c r="C35" s="64"/>
      <c r="D35" s="64"/>
      <c r="E35" s="69"/>
    </row>
    <row r="36" spans="1:5">
      <c r="A36" s="62"/>
      <c r="B36" s="63"/>
      <c r="C36" s="64"/>
      <c r="D36" s="64"/>
      <c r="E36" s="64"/>
    </row>
    <row r="37" spans="1:5">
      <c r="A37" s="62"/>
      <c r="B37" s="63"/>
      <c r="C37" s="64"/>
      <c r="D37" s="64"/>
      <c r="E37" s="64"/>
    </row>
  </sheetData>
  <mergeCells count="13">
    <mergeCell ref="A16:E16"/>
    <mergeCell ref="A17:P17"/>
    <mergeCell ref="A5:E5"/>
    <mergeCell ref="A6:E6"/>
    <mergeCell ref="A7:E7"/>
    <mergeCell ref="A8:E8"/>
    <mergeCell ref="A9:E9"/>
    <mergeCell ref="A10:E10"/>
    <mergeCell ref="A11:E11"/>
    <mergeCell ref="A12:E12"/>
    <mergeCell ref="A13:E13"/>
    <mergeCell ref="A14:E14"/>
    <mergeCell ref="A15:E1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sqref="A1:P41"/>
    </sheetView>
  </sheetViews>
  <sheetFormatPr baseColWidth="10" defaultColWidth="8.83203125" defaultRowHeight="14" x14ac:dyDescent="0"/>
  <sheetData>
    <row r="1" spans="1:23">
      <c r="A1" s="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</row>
    <row r="2" spans="1:23">
      <c r="A2" s="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</row>
    <row r="3" spans="1:23">
      <c r="A3" s="9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</row>
    <row r="4" spans="1:23">
      <c r="A4" s="10"/>
      <c r="B4" s="11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</row>
    <row r="5" spans="1:23" ht="15" thickBot="1">
      <c r="A5" s="87"/>
      <c r="B5" s="87"/>
      <c r="C5" s="87"/>
      <c r="D5" s="87"/>
      <c r="E5" s="85"/>
      <c r="F5" s="19"/>
      <c r="G5" s="20"/>
      <c r="H5" s="92"/>
      <c r="I5" s="20"/>
      <c r="J5" s="19"/>
      <c r="K5" s="20"/>
      <c r="L5" s="21"/>
      <c r="M5" s="20"/>
      <c r="N5" s="19"/>
      <c r="O5" s="20"/>
      <c r="P5" s="93"/>
      <c r="Q5" s="88"/>
      <c r="R5" s="88"/>
      <c r="S5" s="88"/>
      <c r="T5" s="88"/>
      <c r="U5" s="88"/>
      <c r="V5" s="88"/>
      <c r="W5" s="88"/>
    </row>
    <row r="6" spans="1:23" ht="15" thickBot="1">
      <c r="A6" s="86"/>
      <c r="B6" s="86"/>
      <c r="C6" s="86"/>
      <c r="D6" s="86"/>
      <c r="E6" s="84"/>
      <c r="F6" s="12"/>
      <c r="G6" s="13"/>
      <c r="H6" s="16"/>
      <c r="I6" s="13"/>
      <c r="J6" s="12"/>
      <c r="K6" s="13"/>
      <c r="L6" s="14"/>
      <c r="M6" s="13"/>
      <c r="N6" s="12"/>
      <c r="O6" s="13"/>
      <c r="P6" s="23"/>
      <c r="Q6" s="88"/>
      <c r="R6" s="88"/>
      <c r="S6" s="88"/>
      <c r="T6" s="88"/>
      <c r="U6" s="88"/>
      <c r="V6" s="88"/>
      <c r="W6" s="88"/>
    </row>
    <row r="7" spans="1:23" ht="15" thickBot="1">
      <c r="A7" s="86"/>
      <c r="B7" s="86"/>
      <c r="C7" s="86"/>
      <c r="D7" s="86"/>
      <c r="E7" s="84"/>
      <c r="F7" s="12"/>
      <c r="G7" s="13"/>
      <c r="H7" s="12"/>
      <c r="I7" s="13"/>
      <c r="J7" s="12"/>
      <c r="K7" s="13"/>
      <c r="L7" s="14"/>
      <c r="M7" s="13"/>
      <c r="N7" s="14"/>
      <c r="O7" s="13"/>
      <c r="P7" s="23"/>
      <c r="Q7" s="88"/>
      <c r="R7" s="88"/>
      <c r="S7" s="88"/>
      <c r="T7" s="88"/>
      <c r="U7" s="88"/>
      <c r="V7" s="88"/>
      <c r="W7" s="88"/>
    </row>
    <row r="8" spans="1:23" ht="15" thickBot="1">
      <c r="A8" s="86"/>
      <c r="B8" s="86"/>
      <c r="C8" s="86"/>
      <c r="D8" s="86"/>
      <c r="E8" s="84"/>
      <c r="F8" s="12"/>
      <c r="G8" s="13"/>
      <c r="H8" s="12"/>
      <c r="I8" s="13"/>
      <c r="J8" s="14"/>
      <c r="K8" s="13"/>
      <c r="L8" s="14"/>
      <c r="M8" s="13"/>
      <c r="N8" s="12"/>
      <c r="O8" s="13"/>
      <c r="P8" s="23"/>
      <c r="Q8" s="88"/>
      <c r="R8" s="88"/>
      <c r="S8" s="88"/>
      <c r="T8" s="88"/>
      <c r="U8" s="88"/>
      <c r="V8" s="88"/>
      <c r="W8" s="88"/>
    </row>
    <row r="9" spans="1:23" ht="15" thickBot="1">
      <c r="A9" s="86"/>
      <c r="B9" s="86"/>
      <c r="C9" s="86"/>
      <c r="D9" s="86"/>
      <c r="E9" s="84"/>
      <c r="F9" s="12"/>
      <c r="G9" s="13"/>
      <c r="H9" s="12"/>
      <c r="I9" s="13"/>
      <c r="J9" s="18"/>
      <c r="K9" s="13"/>
      <c r="L9" s="14"/>
      <c r="M9" s="13"/>
      <c r="N9" s="28"/>
      <c r="O9" s="13"/>
      <c r="P9" s="23"/>
      <c r="Q9" s="88"/>
      <c r="R9" s="88"/>
      <c r="S9" s="88"/>
      <c r="T9" s="88"/>
      <c r="U9" s="88"/>
      <c r="V9" s="88"/>
      <c r="W9" s="88"/>
    </row>
    <row r="10" spans="1:23" ht="15" thickBot="1">
      <c r="A10" s="86"/>
      <c r="B10" s="86"/>
      <c r="C10" s="86"/>
      <c r="D10" s="86"/>
      <c r="E10" s="84"/>
      <c r="F10" s="12"/>
      <c r="G10" s="13"/>
      <c r="H10" s="12"/>
      <c r="I10" s="13"/>
      <c r="J10" s="14"/>
      <c r="K10" s="13"/>
      <c r="L10" s="14"/>
      <c r="M10" s="13"/>
      <c r="N10" s="17"/>
      <c r="O10" s="13"/>
      <c r="P10" s="23"/>
      <c r="Q10" s="88"/>
      <c r="R10" s="88"/>
      <c r="S10" s="88"/>
      <c r="T10" s="88"/>
      <c r="U10" s="88"/>
      <c r="V10" s="88"/>
      <c r="W10" s="88"/>
    </row>
    <row r="11" spans="1:23" ht="15" thickBot="1">
      <c r="A11" s="86"/>
      <c r="B11" s="86"/>
      <c r="C11" s="86"/>
      <c r="D11" s="86"/>
      <c r="E11" s="84"/>
      <c r="F11" s="12"/>
      <c r="G11" s="13"/>
      <c r="H11" s="12"/>
      <c r="I11" s="13"/>
      <c r="J11" s="14"/>
      <c r="K11" s="13"/>
      <c r="L11" s="14"/>
      <c r="M11" s="13"/>
      <c r="N11" s="18"/>
      <c r="O11" s="13"/>
      <c r="P11" s="24"/>
      <c r="Q11" s="88"/>
      <c r="R11" s="88"/>
      <c r="S11" s="88"/>
      <c r="T11" s="88"/>
      <c r="U11" s="88"/>
      <c r="V11" s="88"/>
      <c r="W11" s="88"/>
    </row>
    <row r="12" spans="1:23" ht="15" thickBot="1">
      <c r="A12" s="86"/>
      <c r="B12" s="86"/>
      <c r="C12" s="86"/>
      <c r="D12" s="86"/>
      <c r="E12" s="84"/>
      <c r="F12" s="14"/>
      <c r="G12" s="13"/>
      <c r="H12" s="12"/>
      <c r="I12" s="13"/>
      <c r="J12" s="14"/>
      <c r="K12" s="13"/>
      <c r="L12" s="15"/>
      <c r="M12" s="13"/>
      <c r="N12" s="15"/>
      <c r="O12" s="13"/>
      <c r="P12" s="24"/>
      <c r="Q12" s="88"/>
      <c r="R12" s="88"/>
      <c r="S12" s="88"/>
      <c r="T12" s="88"/>
      <c r="U12" s="88"/>
      <c r="V12" s="88"/>
      <c r="W12" s="88"/>
    </row>
    <row r="13" spans="1:23" ht="15" thickBot="1">
      <c r="A13" s="86"/>
      <c r="B13" s="86"/>
      <c r="C13" s="86"/>
      <c r="D13" s="86"/>
      <c r="E13" s="84"/>
      <c r="F13" s="12"/>
      <c r="G13" s="13"/>
      <c r="H13" s="12"/>
      <c r="I13" s="13"/>
      <c r="J13" s="18"/>
      <c r="K13" s="13"/>
      <c r="L13" s="15"/>
      <c r="M13" s="13"/>
      <c r="N13" s="12"/>
      <c r="O13" s="13"/>
      <c r="P13" s="56"/>
      <c r="Q13" s="88"/>
      <c r="R13" s="88"/>
      <c r="S13" s="88"/>
      <c r="T13" s="88"/>
      <c r="U13" s="88"/>
      <c r="V13" s="88"/>
      <c r="W13" s="88"/>
    </row>
    <row r="14" spans="1:23" ht="15" thickBot="1">
      <c r="A14" s="86"/>
      <c r="B14" s="86"/>
      <c r="C14" s="86"/>
      <c r="D14" s="86"/>
      <c r="E14" s="84"/>
      <c r="F14" s="12"/>
      <c r="G14" s="13"/>
      <c r="H14" s="12"/>
      <c r="I14" s="13"/>
      <c r="J14" s="15"/>
      <c r="K14" s="13"/>
      <c r="L14" s="15"/>
      <c r="M14" s="13"/>
      <c r="N14" s="12"/>
      <c r="O14" s="13"/>
      <c r="P14" s="24"/>
      <c r="Q14" s="88"/>
      <c r="R14" s="88"/>
      <c r="S14" s="88"/>
      <c r="T14" s="88"/>
      <c r="U14" s="88"/>
      <c r="V14" s="88"/>
      <c r="W14" s="88"/>
    </row>
    <row r="15" spans="1:23" ht="15" thickBot="1">
      <c r="A15" s="86"/>
      <c r="B15" s="86"/>
      <c r="C15" s="86"/>
      <c r="D15" s="86"/>
      <c r="E15" s="84"/>
      <c r="F15" s="12"/>
      <c r="G15" s="13"/>
      <c r="H15" s="12"/>
      <c r="I15" s="13"/>
      <c r="J15" s="12"/>
      <c r="K15" s="13"/>
      <c r="L15" s="14"/>
      <c r="M15" s="13"/>
      <c r="N15" s="12"/>
      <c r="O15" s="13"/>
      <c r="P15" s="24"/>
      <c r="Q15" s="88"/>
      <c r="R15" s="88"/>
      <c r="S15" s="88"/>
      <c r="T15" s="88"/>
      <c r="U15" s="88"/>
      <c r="V15" s="88"/>
      <c r="W15" s="88"/>
    </row>
    <row r="16" spans="1:23" ht="15" thickBot="1">
      <c r="A16" s="86"/>
      <c r="B16" s="86"/>
      <c r="C16" s="86"/>
      <c r="D16" s="86"/>
      <c r="E16" s="84"/>
      <c r="F16" s="25"/>
      <c r="G16" s="84"/>
      <c r="H16" s="57"/>
      <c r="I16" s="84"/>
      <c r="J16" s="26"/>
      <c r="K16" s="84"/>
      <c r="L16" s="26"/>
      <c r="M16" s="84"/>
      <c r="N16" s="27"/>
      <c r="O16" s="84"/>
      <c r="P16" s="73"/>
      <c r="Q16" s="88"/>
      <c r="R16" s="88"/>
      <c r="S16" s="88"/>
      <c r="T16" s="88"/>
      <c r="U16" s="88"/>
      <c r="V16" s="88"/>
      <c r="W16" s="88"/>
    </row>
    <row r="17" spans="1:23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8"/>
      <c r="R17" s="88"/>
      <c r="S17" s="88"/>
      <c r="T17" s="88"/>
      <c r="U17" s="88"/>
      <c r="V17" s="88"/>
      <c r="W17" s="88"/>
    </row>
    <row r="18" spans="1:23">
      <c r="A18" s="62"/>
      <c r="B18" s="63"/>
      <c r="C18" s="64"/>
      <c r="D18" s="64"/>
      <c r="E18" s="64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</row>
    <row r="19" spans="1:23">
      <c r="A19" s="62"/>
      <c r="B19" s="63"/>
      <c r="C19" s="64"/>
      <c r="D19" s="64"/>
      <c r="E19" s="69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</row>
    <row r="20" spans="1:23">
      <c r="A20" s="62"/>
      <c r="B20" s="63"/>
      <c r="C20" s="64"/>
      <c r="D20" s="64"/>
      <c r="E20" s="64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</row>
    <row r="21" spans="1:23">
      <c r="A21" s="66"/>
      <c r="B21" s="67"/>
      <c r="C21" s="68"/>
      <c r="D21" s="68"/>
      <c r="E21" s="6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</row>
    <row r="22" spans="1:23">
      <c r="A22" s="66"/>
      <c r="B22" s="67"/>
      <c r="C22" s="68"/>
      <c r="D22" s="68"/>
      <c r="E22" s="6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</row>
    <row r="23" spans="1:23">
      <c r="A23" s="62"/>
      <c r="B23" s="63"/>
      <c r="C23" s="64"/>
      <c r="D23" s="64"/>
      <c r="E23" s="64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</row>
    <row r="24" spans="1:23">
      <c r="A24" s="62"/>
      <c r="B24" s="63"/>
      <c r="C24" s="64"/>
      <c r="D24" s="64"/>
      <c r="E24" s="69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</row>
    <row r="25" spans="1:23">
      <c r="A25" s="66"/>
      <c r="B25" s="67"/>
      <c r="C25" s="68"/>
      <c r="D25" s="68"/>
      <c r="E25" s="6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</row>
    <row r="26" spans="1:23">
      <c r="A26" s="62"/>
      <c r="B26" s="63"/>
      <c r="C26" s="64"/>
      <c r="D26" s="64"/>
      <c r="E26" s="64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</row>
    <row r="27" spans="1:23">
      <c r="A27" s="62"/>
      <c r="B27" s="63"/>
      <c r="C27" s="64"/>
      <c r="D27" s="64"/>
      <c r="E27" s="64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</row>
    <row r="28" spans="1:23">
      <c r="A28" s="62"/>
      <c r="B28" s="63"/>
      <c r="C28" s="64"/>
      <c r="D28" s="64"/>
      <c r="E28" s="64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</row>
    <row r="29" spans="1:23">
      <c r="A29" s="58"/>
      <c r="B29" s="59"/>
      <c r="C29" s="60"/>
      <c r="D29" s="60"/>
      <c r="E29" s="61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</row>
    <row r="30" spans="1:23">
      <c r="A30" s="62"/>
      <c r="B30" s="63"/>
      <c r="C30" s="64"/>
      <c r="D30" s="64"/>
      <c r="E30" s="69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</row>
    <row r="31" spans="1:23">
      <c r="A31" s="62"/>
      <c r="B31" s="63"/>
      <c r="C31" s="64"/>
      <c r="D31" s="64"/>
      <c r="E31" s="69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</row>
    <row r="32" spans="1:23">
      <c r="A32" s="58"/>
      <c r="B32" s="59"/>
      <c r="C32" s="60"/>
      <c r="D32" s="60"/>
      <c r="E32" s="60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</row>
    <row r="33" spans="1:23">
      <c r="A33" s="62"/>
      <c r="B33" s="63"/>
      <c r="C33" s="64"/>
      <c r="D33" s="64"/>
      <c r="E33" s="64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</row>
    <row r="34" spans="1:23">
      <c r="A34" s="58"/>
      <c r="B34" s="59"/>
      <c r="C34" s="60"/>
      <c r="D34" s="60"/>
      <c r="E34" s="60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</row>
    <row r="35" spans="1:23">
      <c r="A35" s="58"/>
      <c r="B35" s="59"/>
      <c r="C35" s="60"/>
      <c r="D35" s="60"/>
      <c r="E35" s="60"/>
    </row>
    <row r="37" spans="1:23">
      <c r="A37" s="58"/>
      <c r="B37" s="59"/>
      <c r="C37" s="60"/>
      <c r="D37" s="60"/>
      <c r="E37" s="60"/>
    </row>
    <row r="38" spans="1:23">
      <c r="A38" s="66"/>
      <c r="B38" s="67"/>
      <c r="C38" s="68"/>
      <c r="D38" s="68"/>
    </row>
    <row r="39" spans="1:23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</row>
  </sheetData>
  <mergeCells count="1">
    <mergeCell ref="A39:P3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RESULTS</vt:lpstr>
      <vt:lpstr>FINAL RANK</vt:lpstr>
      <vt:lpstr>ALL RANKS</vt:lpstr>
      <vt:lpstr>AAPL</vt:lpstr>
      <vt:lpstr>ADI</vt:lpstr>
      <vt:lpstr>AKAM</vt:lpstr>
      <vt:lpstr>Sheet2</vt:lpstr>
      <vt:lpstr>ALTR</vt:lpstr>
      <vt:lpstr>CA</vt:lpstr>
      <vt:lpstr>CSC</vt:lpstr>
      <vt:lpstr>CSCO</vt:lpstr>
      <vt:lpstr>CTSH</vt:lpstr>
      <vt:lpstr>EMC</vt:lpstr>
      <vt:lpstr>ETN</vt:lpstr>
      <vt:lpstr>FIS</vt:lpstr>
      <vt:lpstr>FTR</vt:lpstr>
      <vt:lpstr>GOOG</vt:lpstr>
      <vt:lpstr>IGT</vt:lpstr>
      <vt:lpstr>INTC</vt:lpstr>
      <vt:lpstr>JBL</vt:lpstr>
      <vt:lpstr>JNPR</vt:lpstr>
      <vt:lpstr>KLAC</vt:lpstr>
      <vt:lpstr>LRCX</vt:lpstr>
      <vt:lpstr>MSFT</vt:lpstr>
      <vt:lpstr>NTAP</vt:lpstr>
      <vt:lpstr>NVDA</vt:lpstr>
      <vt:lpstr>QCOM</vt:lpstr>
      <vt:lpstr>SAI</vt:lpstr>
      <vt:lpstr>SNDK</vt:lpstr>
      <vt:lpstr>SYMC</vt:lpstr>
      <vt:lpstr>TSS</vt:lpstr>
      <vt:lpstr>TXN</vt:lpstr>
      <vt:lpstr>XLNX</vt:lpstr>
      <vt:lpstr>XRX</vt:lpstr>
      <vt:lpstr>YHOO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2014-06-15T16:08:02Z</dcterms:modified>
</cp:coreProperties>
</file>