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480" windowHeight="7935"/>
  </bookViews>
  <sheets>
    <sheet name="07-2010" sheetId="1" r:id="rId1"/>
    <sheet name="Sheet2" sheetId="2" r:id="rId2"/>
    <sheet name="Sheet3" sheetId="3" r:id="rId3"/>
  </sheets>
  <definedNames>
    <definedName name="_xlnm.Print_Titles" localSheetId="0">'07-2010'!$1:$5</definedName>
  </definedNames>
  <calcPr calcId="125725"/>
</workbook>
</file>

<file path=xl/calcChain.xml><?xml version="1.0" encoding="utf-8"?>
<calcChain xmlns="http://schemas.openxmlformats.org/spreadsheetml/2006/main">
  <c r="R91" i="1"/>
  <c r="Q91"/>
  <c r="AD53" l="1"/>
  <c r="AE53"/>
  <c r="AF53"/>
  <c r="AG53"/>
  <c r="AH53"/>
  <c r="AI53"/>
  <c r="AJ53"/>
  <c r="AK53"/>
  <c r="Y53"/>
  <c r="AL53" s="1"/>
  <c r="AD54"/>
  <c r="AE54"/>
  <c r="AF54"/>
  <c r="AG54"/>
  <c r="AH54"/>
  <c r="AI54"/>
  <c r="AJ54"/>
  <c r="AK54"/>
  <c r="Y54"/>
  <c r="AC54"/>
  <c r="AC53"/>
  <c r="Z54"/>
  <c r="P142"/>
  <c r="P141"/>
  <c r="K141" s="1"/>
  <c r="P140"/>
  <c r="P121"/>
  <c r="P122" s="1"/>
  <c r="P120"/>
  <c r="P116"/>
  <c r="P114"/>
  <c r="P105"/>
  <c r="P99"/>
  <c r="P93"/>
  <c r="P91"/>
  <c r="P83"/>
  <c r="P81"/>
  <c r="P74"/>
  <c r="P72"/>
  <c r="P61"/>
  <c r="P60"/>
  <c r="AI60"/>
  <c r="P46"/>
  <c r="K46" s="1"/>
  <c r="P41"/>
  <c r="K41" s="1"/>
  <c r="P32"/>
  <c r="P27"/>
  <c r="P15"/>
  <c r="P10"/>
  <c r="BA40"/>
  <c r="BD26"/>
  <c r="BE26" s="1"/>
  <c r="BF26" s="1"/>
  <c r="BG26" s="1"/>
  <c r="BH26"/>
  <c r="BI26" s="1"/>
  <c r="BJ26" s="1"/>
  <c r="BK26" s="1"/>
  <c r="BL26" s="1"/>
  <c r="BM26" s="1"/>
  <c r="BN26" s="1"/>
  <c r="H26" s="1"/>
  <c r="AA26"/>
  <c r="AB26"/>
  <c r="AC26"/>
  <c r="AD26" s="1"/>
  <c r="AE25"/>
  <c r="AF25" s="1"/>
  <c r="AG25" s="1"/>
  <c r="AH25" s="1"/>
  <c r="AI25"/>
  <c r="AJ25" s="1"/>
  <c r="AK25" s="1"/>
  <c r="AL25" s="1"/>
  <c r="AD25"/>
  <c r="Y25" s="1"/>
  <c r="AC25"/>
  <c r="AB25"/>
  <c r="BD39"/>
  <c r="BE39" s="1"/>
  <c r="BF39" s="1"/>
  <c r="BB39"/>
  <c r="O60"/>
  <c r="O58"/>
  <c r="AL58" s="1"/>
  <c r="O57"/>
  <c r="O32"/>
  <c r="AV55"/>
  <c r="AU55"/>
  <c r="AR55"/>
  <c r="AZ55"/>
  <c r="AW55"/>
  <c r="AX55"/>
  <c r="BD43"/>
  <c r="BL44"/>
  <c r="BC45"/>
  <c r="BI65"/>
  <c r="BL62"/>
  <c r="BL67"/>
  <c r="AY61"/>
  <c r="BL64"/>
  <c r="AH36"/>
  <c r="AG35"/>
  <c r="AD35"/>
  <c r="AH34"/>
  <c r="N33"/>
  <c r="M33"/>
  <c r="AC33" s="1"/>
  <c r="BN34"/>
  <c r="H34"/>
  <c r="BN33"/>
  <c r="H33" s="1"/>
  <c r="BF36"/>
  <c r="BF33"/>
  <c r="AG19"/>
  <c r="AJ16"/>
  <c r="AF16"/>
  <c r="M11"/>
  <c r="AE11" s="1"/>
  <c r="AY10"/>
  <c r="AV10"/>
  <c r="AQ10"/>
  <c r="BK11"/>
  <c r="M12"/>
  <c r="AD12"/>
  <c r="BN22"/>
  <c r="H22"/>
  <c r="BM14"/>
  <c r="BH14"/>
  <c r="BM13"/>
  <c r="AZ10"/>
  <c r="AR10"/>
  <c r="BD21"/>
  <c r="AU15"/>
  <c r="AU46"/>
  <c r="BK17"/>
  <c r="BG17"/>
  <c r="AS15"/>
  <c r="AR15"/>
  <c r="BN16"/>
  <c r="H16" s="1"/>
  <c r="BN115"/>
  <c r="H115" s="1"/>
  <c r="BN117"/>
  <c r="H117" s="1"/>
  <c r="BN109"/>
  <c r="H109" s="1"/>
  <c r="BM107"/>
  <c r="AZ93"/>
  <c r="AY93"/>
  <c r="AX93"/>
  <c r="AW93"/>
  <c r="AV93"/>
  <c r="AS93"/>
  <c r="AR93"/>
  <c r="AZ91"/>
  <c r="AY91"/>
  <c r="AW91"/>
  <c r="AV91"/>
  <c r="AV41"/>
  <c r="AR91"/>
  <c r="AQ91"/>
  <c r="BC92"/>
  <c r="AT83"/>
  <c r="BN86"/>
  <c r="H86" s="1"/>
  <c r="BM76"/>
  <c r="AX81"/>
  <c r="AW81"/>
  <c r="AW41"/>
  <c r="AV81"/>
  <c r="AU81"/>
  <c r="AS81"/>
  <c r="AR81"/>
  <c r="AZ81"/>
  <c r="AY81"/>
  <c r="AW72"/>
  <c r="AU72"/>
  <c r="AU41"/>
  <c r="AX72"/>
  <c r="AS72"/>
  <c r="AR72"/>
  <c r="BL75"/>
  <c r="M47"/>
  <c r="AG44"/>
  <c r="M43"/>
  <c r="AG43"/>
  <c r="BG60"/>
  <c r="BE59"/>
  <c r="BF58"/>
  <c r="AT55"/>
  <c r="BM45"/>
  <c r="BN44"/>
  <c r="H44" s="1"/>
  <c r="N31"/>
  <c r="N27" s="1"/>
  <c r="M31"/>
  <c r="M29"/>
  <c r="AE29" s="1"/>
  <c r="AZ27"/>
  <c r="BJ31"/>
  <c r="N142"/>
  <c r="Q142"/>
  <c r="R142"/>
  <c r="S142"/>
  <c r="T142"/>
  <c r="U142"/>
  <c r="V142"/>
  <c r="W142"/>
  <c r="X142"/>
  <c r="M142"/>
  <c r="N141"/>
  <c r="O141"/>
  <c r="Q141"/>
  <c r="R141"/>
  <c r="S141"/>
  <c r="T141"/>
  <c r="U141"/>
  <c r="V141"/>
  <c r="W141"/>
  <c r="X141"/>
  <c r="M141"/>
  <c r="N140"/>
  <c r="O140"/>
  <c r="Q140"/>
  <c r="R140"/>
  <c r="S140"/>
  <c r="T140"/>
  <c r="U140"/>
  <c r="V140"/>
  <c r="W140"/>
  <c r="X140"/>
  <c r="M140"/>
  <c r="AL137"/>
  <c r="AK137"/>
  <c r="AJ137"/>
  <c r="AI137"/>
  <c r="AH137"/>
  <c r="AG137"/>
  <c r="AF137"/>
  <c r="AE137"/>
  <c r="AD137"/>
  <c r="AC137"/>
  <c r="Y137"/>
  <c r="AB137"/>
  <c r="AA137"/>
  <c r="AL134"/>
  <c r="AK134"/>
  <c r="AJ134"/>
  <c r="AI134"/>
  <c r="AH134"/>
  <c r="AG134"/>
  <c r="AF134"/>
  <c r="AE134"/>
  <c r="AD134"/>
  <c r="AC134"/>
  <c r="Y134"/>
  <c r="AB134"/>
  <c r="AA134"/>
  <c r="AL133"/>
  <c r="AK133"/>
  <c r="AJ133"/>
  <c r="AI133"/>
  <c r="AH133"/>
  <c r="AG133"/>
  <c r="AF133"/>
  <c r="AE133"/>
  <c r="AD133"/>
  <c r="Y133" s="1"/>
  <c r="AC133"/>
  <c r="AB133"/>
  <c r="AA133"/>
  <c r="AA130"/>
  <c r="AB130"/>
  <c r="AC130"/>
  <c r="AD130"/>
  <c r="Y130" s="1"/>
  <c r="AE130"/>
  <c r="AF130"/>
  <c r="AG130"/>
  <c r="AH130"/>
  <c r="AI130"/>
  <c r="AJ130"/>
  <c r="AK130"/>
  <c r="AL130"/>
  <c r="AB131"/>
  <c r="AC131"/>
  <c r="Y131"/>
  <c r="AD131"/>
  <c r="AE131"/>
  <c r="AF131"/>
  <c r="AG131"/>
  <c r="AH131"/>
  <c r="AI131"/>
  <c r="AJ131"/>
  <c r="AK131"/>
  <c r="AL131"/>
  <c r="BD70"/>
  <c r="BE70"/>
  <c r="H70"/>
  <c r="BD71"/>
  <c r="BE71"/>
  <c r="BA71"/>
  <c r="BB71"/>
  <c r="H71"/>
  <c r="Z131"/>
  <c r="Z135"/>
  <c r="AL138"/>
  <c r="Z138"/>
  <c r="BB131"/>
  <c r="G135"/>
  <c r="BB135"/>
  <c r="BB138"/>
  <c r="K131"/>
  <c r="L131"/>
  <c r="K135"/>
  <c r="L135"/>
  <c r="K138"/>
  <c r="L138"/>
  <c r="Z130"/>
  <c r="Z134"/>
  <c r="BB130"/>
  <c r="BB134"/>
  <c r="K130"/>
  <c r="L130"/>
  <c r="K134"/>
  <c r="L134"/>
  <c r="Z137"/>
  <c r="Z133"/>
  <c r="AL129"/>
  <c r="Z129"/>
  <c r="BB137"/>
  <c r="BB133"/>
  <c r="BB129"/>
  <c r="K137"/>
  <c r="L137"/>
  <c r="K133"/>
  <c r="L133"/>
  <c r="K129"/>
  <c r="L129"/>
  <c r="D129" s="1"/>
  <c r="BN142"/>
  <c r="BM142"/>
  <c r="BL142"/>
  <c r="BK142"/>
  <c r="BJ142"/>
  <c r="BI142"/>
  <c r="BH142"/>
  <c r="BG142"/>
  <c r="BF142"/>
  <c r="BA142" s="1"/>
  <c r="BE142"/>
  <c r="BD142"/>
  <c r="BC142"/>
  <c r="BB142"/>
  <c r="Z142"/>
  <c r="L142"/>
  <c r="BN141"/>
  <c r="BM141"/>
  <c r="BL141"/>
  <c r="BK141"/>
  <c r="BJ141"/>
  <c r="BI141"/>
  <c r="BH141"/>
  <c r="BG141"/>
  <c r="BF141"/>
  <c r="BA141" s="1"/>
  <c r="BE141"/>
  <c r="BD141"/>
  <c r="BC141"/>
  <c r="BB141"/>
  <c r="Z141"/>
  <c r="L141"/>
  <c r="BN140"/>
  <c r="BM140"/>
  <c r="BL140"/>
  <c r="BK140"/>
  <c r="BJ140"/>
  <c r="BI140"/>
  <c r="BH140"/>
  <c r="BG140"/>
  <c r="BF140"/>
  <c r="BA140" s="1"/>
  <c r="BE140"/>
  <c r="BD140"/>
  <c r="BC140"/>
  <c r="BB140"/>
  <c r="Z140"/>
  <c r="L140"/>
  <c r="AO32"/>
  <c r="AQ32"/>
  <c r="AR32"/>
  <c r="AS32"/>
  <c r="AT32"/>
  <c r="AU32"/>
  <c r="AV32"/>
  <c r="AW32"/>
  <c r="AX32"/>
  <c r="AY32"/>
  <c r="AO46"/>
  <c r="AP46"/>
  <c r="AQ46"/>
  <c r="AR46"/>
  <c r="AS46"/>
  <c r="BJ46" s="1"/>
  <c r="AT46"/>
  <c r="AV46"/>
  <c r="AW46"/>
  <c r="AX46"/>
  <c r="AY46"/>
  <c r="AZ46"/>
  <c r="AO61"/>
  <c r="AP61"/>
  <c r="AQ61"/>
  <c r="AR61"/>
  <c r="AS61"/>
  <c r="AU61"/>
  <c r="AW61"/>
  <c r="AZ61"/>
  <c r="AO74"/>
  <c r="AP74"/>
  <c r="AQ74"/>
  <c r="AR74"/>
  <c r="AS74"/>
  <c r="AT74"/>
  <c r="AU74"/>
  <c r="AV74"/>
  <c r="AW74"/>
  <c r="AY74"/>
  <c r="AZ74"/>
  <c r="AO83"/>
  <c r="AP83"/>
  <c r="AQ83"/>
  <c r="AR83"/>
  <c r="AS83"/>
  <c r="AU83"/>
  <c r="AV83"/>
  <c r="AW83"/>
  <c r="AY83"/>
  <c r="AZ83"/>
  <c r="AQ93"/>
  <c r="AT93"/>
  <c r="AU93"/>
  <c r="AO105"/>
  <c r="AP105"/>
  <c r="AQ105"/>
  <c r="AR105"/>
  <c r="AS105"/>
  <c r="AT105"/>
  <c r="AW105"/>
  <c r="AX105"/>
  <c r="AY105"/>
  <c r="AO116"/>
  <c r="AP116"/>
  <c r="AQ116"/>
  <c r="AR116"/>
  <c r="AS116"/>
  <c r="AT116"/>
  <c r="AU116"/>
  <c r="AV116"/>
  <c r="AW116"/>
  <c r="AX116"/>
  <c r="AY116"/>
  <c r="AS10"/>
  <c r="AU10"/>
  <c r="AO27"/>
  <c r="BC27"/>
  <c r="AP27"/>
  <c r="AQ27"/>
  <c r="AR27"/>
  <c r="AS27"/>
  <c r="AS41"/>
  <c r="AT27"/>
  <c r="AU27"/>
  <c r="AV27"/>
  <c r="AW27"/>
  <c r="AX27"/>
  <c r="AY27"/>
  <c r="AP41"/>
  <c r="AO41"/>
  <c r="AQ41"/>
  <c r="AR41"/>
  <c r="BF41"/>
  <c r="BA41" s="1"/>
  <c r="AT41"/>
  <c r="AX41"/>
  <c r="AY41"/>
  <c r="AZ41"/>
  <c r="AO55"/>
  <c r="BC55" s="1"/>
  <c r="AP55"/>
  <c r="AY55"/>
  <c r="AO72"/>
  <c r="AP72"/>
  <c r="AQ72"/>
  <c r="AT72"/>
  <c r="AV72"/>
  <c r="AY72"/>
  <c r="AZ72"/>
  <c r="AO81"/>
  <c r="AP81"/>
  <c r="AQ81"/>
  <c r="AP91"/>
  <c r="AS91"/>
  <c r="AT91"/>
  <c r="AU91"/>
  <c r="AX91"/>
  <c r="AO99"/>
  <c r="AP99"/>
  <c r="AQ99"/>
  <c r="AR99"/>
  <c r="AS99"/>
  <c r="AW99"/>
  <c r="AX99"/>
  <c r="AY99"/>
  <c r="AO114"/>
  <c r="AP114"/>
  <c r="AQ114"/>
  <c r="AR114"/>
  <c r="AS114"/>
  <c r="AT114"/>
  <c r="AU114"/>
  <c r="AV114"/>
  <c r="AW114"/>
  <c r="AX114"/>
  <c r="AY114"/>
  <c r="Z11"/>
  <c r="Z12"/>
  <c r="AA13"/>
  <c r="Z13"/>
  <c r="AA14"/>
  <c r="Z14"/>
  <c r="Z15"/>
  <c r="Z27"/>
  <c r="AA28"/>
  <c r="Z28"/>
  <c r="BN28"/>
  <c r="H28" s="1"/>
  <c r="Z29"/>
  <c r="BN29"/>
  <c r="H29"/>
  <c r="AA30"/>
  <c r="Z30"/>
  <c r="BN30"/>
  <c r="H30"/>
  <c r="Z31"/>
  <c r="Z32"/>
  <c r="Z41"/>
  <c r="AA42"/>
  <c r="Z42"/>
  <c r="BN42"/>
  <c r="H42" s="1"/>
  <c r="Z43"/>
  <c r="Z44"/>
  <c r="AA45"/>
  <c r="Z45"/>
  <c r="M46"/>
  <c r="N46"/>
  <c r="O46"/>
  <c r="Q46"/>
  <c r="R46"/>
  <c r="S46"/>
  <c r="T46"/>
  <c r="AH46" s="1"/>
  <c r="U46"/>
  <c r="V46"/>
  <c r="W46"/>
  <c r="Z46"/>
  <c r="M55"/>
  <c r="Z55"/>
  <c r="AA56"/>
  <c r="Z56"/>
  <c r="BN56"/>
  <c r="H56" s="1"/>
  <c r="AA57"/>
  <c r="Z57"/>
  <c r="AA58"/>
  <c r="Z58"/>
  <c r="AA59"/>
  <c r="Z59"/>
  <c r="AA60"/>
  <c r="Z60"/>
  <c r="BB41"/>
  <c r="BB10"/>
  <c r="BB15"/>
  <c r="BB27"/>
  <c r="BB32"/>
  <c r="BB46"/>
  <c r="BB61"/>
  <c r="BB74"/>
  <c r="BB72"/>
  <c r="BB83"/>
  <c r="BB93"/>
  <c r="BB105"/>
  <c r="BB116"/>
  <c r="BB114"/>
  <c r="BB99"/>
  <c r="BB91"/>
  <c r="BB81"/>
  <c r="BB55"/>
  <c r="BC113"/>
  <c r="BB113"/>
  <c r="Z113"/>
  <c r="BC112"/>
  <c r="BB112"/>
  <c r="Z112"/>
  <c r="BC111"/>
  <c r="BB111"/>
  <c r="Z111"/>
  <c r="BC98"/>
  <c r="BB98"/>
  <c r="Z98"/>
  <c r="BC97"/>
  <c r="BB97"/>
  <c r="BA97"/>
  <c r="Z97"/>
  <c r="BC96"/>
  <c r="BB96"/>
  <c r="Z96"/>
  <c r="BC90"/>
  <c r="BA90"/>
  <c r="BB90"/>
  <c r="Z90"/>
  <c r="BC89"/>
  <c r="BB89"/>
  <c r="Z89"/>
  <c r="BC88"/>
  <c r="BB88"/>
  <c r="Z88"/>
  <c r="BC80"/>
  <c r="BB80"/>
  <c r="Z80"/>
  <c r="BC79"/>
  <c r="BB79"/>
  <c r="Z79"/>
  <c r="BC78"/>
  <c r="BB78"/>
  <c r="Z78"/>
  <c r="BC71"/>
  <c r="Z71"/>
  <c r="BC70"/>
  <c r="BA70"/>
  <c r="BB70"/>
  <c r="Z70"/>
  <c r="BC69"/>
  <c r="BA69"/>
  <c r="BB69"/>
  <c r="Z69"/>
  <c r="BC54"/>
  <c r="BA54"/>
  <c r="BB54"/>
  <c r="BA53"/>
  <c r="BB53"/>
  <c r="Z53"/>
  <c r="BC52"/>
  <c r="BB52"/>
  <c r="Z52"/>
  <c r="Z24"/>
  <c r="BC24"/>
  <c r="BA24"/>
  <c r="BB24"/>
  <c r="BC138"/>
  <c r="G138"/>
  <c r="BC137"/>
  <c r="BC135"/>
  <c r="BC134"/>
  <c r="G134"/>
  <c r="BC133"/>
  <c r="BC130"/>
  <c r="BC131"/>
  <c r="BC129"/>
  <c r="BA129"/>
  <c r="BN138"/>
  <c r="BM138"/>
  <c r="BL138"/>
  <c r="BK138"/>
  <c r="BJ138"/>
  <c r="BI138"/>
  <c r="BH138"/>
  <c r="BG138"/>
  <c r="BF138"/>
  <c r="BE138"/>
  <c r="BA138"/>
  <c r="BD138"/>
  <c r="AK138"/>
  <c r="AJ138"/>
  <c r="AI138"/>
  <c r="AH138"/>
  <c r="AG138"/>
  <c r="AF138"/>
  <c r="AE138"/>
  <c r="AD138"/>
  <c r="Y138" s="1"/>
  <c r="AC138"/>
  <c r="AB138"/>
  <c r="AA138"/>
  <c r="H138"/>
  <c r="I138" s="1"/>
  <c r="BN137"/>
  <c r="H137"/>
  <c r="BM137"/>
  <c r="BL137"/>
  <c r="BK137"/>
  <c r="BJ137"/>
  <c r="BI137"/>
  <c r="BH137"/>
  <c r="BG137"/>
  <c r="BF137"/>
  <c r="BA137" s="1"/>
  <c r="BE137"/>
  <c r="BD137"/>
  <c r="BN135"/>
  <c r="H135" s="1"/>
  <c r="I135" s="1"/>
  <c r="BM135"/>
  <c r="BL135"/>
  <c r="BK135"/>
  <c r="BJ135"/>
  <c r="BI135"/>
  <c r="BH135"/>
  <c r="BG135"/>
  <c r="BF135"/>
  <c r="BA135" s="1"/>
  <c r="BE135"/>
  <c r="BD135"/>
  <c r="AL135"/>
  <c r="AK135"/>
  <c r="AJ135"/>
  <c r="AI135"/>
  <c r="AH135"/>
  <c r="AG135"/>
  <c r="AF135"/>
  <c r="AE135"/>
  <c r="AD135"/>
  <c r="Y135" s="1"/>
  <c r="AC135"/>
  <c r="AB135"/>
  <c r="AA135"/>
  <c r="BN134"/>
  <c r="H134" s="1"/>
  <c r="BM134"/>
  <c r="BL134"/>
  <c r="BK134"/>
  <c r="BJ134"/>
  <c r="BI134"/>
  <c r="BH134"/>
  <c r="BG134"/>
  <c r="BF134"/>
  <c r="BE134"/>
  <c r="BA134"/>
  <c r="BD134"/>
  <c r="BN133"/>
  <c r="H133" s="1"/>
  <c r="H140" s="1"/>
  <c r="BM133"/>
  <c r="BL133"/>
  <c r="BK133"/>
  <c r="BJ133"/>
  <c r="BI133"/>
  <c r="BH133"/>
  <c r="BG133"/>
  <c r="BF133"/>
  <c r="BE133"/>
  <c r="BA133"/>
  <c r="F133" s="1"/>
  <c r="G133" s="1"/>
  <c r="BD133"/>
  <c r="BN131"/>
  <c r="H131" s="1"/>
  <c r="BM131"/>
  <c r="BL131"/>
  <c r="BK131"/>
  <c r="BJ131"/>
  <c r="BI131"/>
  <c r="BH131"/>
  <c r="BG131"/>
  <c r="BF131"/>
  <c r="BE131"/>
  <c r="BA131"/>
  <c r="AA131"/>
  <c r="BN130"/>
  <c r="H130" s="1"/>
  <c r="H141" s="1"/>
  <c r="BM130"/>
  <c r="BL130"/>
  <c r="BK130"/>
  <c r="BJ130"/>
  <c r="BI130"/>
  <c r="BH130"/>
  <c r="BG130"/>
  <c r="BF130"/>
  <c r="BA130" s="1"/>
  <c r="F130" s="1"/>
  <c r="F141" s="1"/>
  <c r="BE130"/>
  <c r="BN129"/>
  <c r="H129" s="1"/>
  <c r="BM129"/>
  <c r="BL129"/>
  <c r="BK129"/>
  <c r="BJ129"/>
  <c r="BI129"/>
  <c r="BH129"/>
  <c r="BG129"/>
  <c r="BF129"/>
  <c r="BE129"/>
  <c r="BD129"/>
  <c r="AK129"/>
  <c r="AJ129"/>
  <c r="AI129"/>
  <c r="AH129"/>
  <c r="AG129"/>
  <c r="AF129"/>
  <c r="AE129"/>
  <c r="AD129"/>
  <c r="AC129"/>
  <c r="AB129"/>
  <c r="AA129"/>
  <c r="Y129"/>
  <c r="H97"/>
  <c r="BN96"/>
  <c r="H96"/>
  <c r="H90"/>
  <c r="H89"/>
  <c r="BN88"/>
  <c r="H88"/>
  <c r="H80"/>
  <c r="H79"/>
  <c r="BN78"/>
  <c r="H78"/>
  <c r="BN69"/>
  <c r="H69"/>
  <c r="H54"/>
  <c r="H53"/>
  <c r="BN52"/>
  <c r="H52" s="1"/>
  <c r="BN38"/>
  <c r="H38"/>
  <c r="BN24"/>
  <c r="H24"/>
  <c r="AL118"/>
  <c r="AK118"/>
  <c r="AJ118"/>
  <c r="AI118"/>
  <c r="AH118"/>
  <c r="AG118"/>
  <c r="AF118"/>
  <c r="AE118"/>
  <c r="AD118"/>
  <c r="Y118" s="1"/>
  <c r="AC118"/>
  <c r="AB118"/>
  <c r="AA118"/>
  <c r="AL117"/>
  <c r="AK117"/>
  <c r="AJ117"/>
  <c r="AI117"/>
  <c r="AH117"/>
  <c r="AG117"/>
  <c r="AF117"/>
  <c r="AE117"/>
  <c r="AD117"/>
  <c r="AC117"/>
  <c r="Y117"/>
  <c r="AB117"/>
  <c r="AA117"/>
  <c r="AA107"/>
  <c r="AB107"/>
  <c r="AC107"/>
  <c r="AD107"/>
  <c r="AE107"/>
  <c r="AF107"/>
  <c r="Y107" s="1"/>
  <c r="AG107"/>
  <c r="AH107"/>
  <c r="AI107"/>
  <c r="AJ107"/>
  <c r="AK107"/>
  <c r="AL107"/>
  <c r="AA108"/>
  <c r="AB108"/>
  <c r="AC108"/>
  <c r="AD108"/>
  <c r="AE108"/>
  <c r="AF108"/>
  <c r="Y108" s="1"/>
  <c r="AG108"/>
  <c r="AH108"/>
  <c r="AI108"/>
  <c r="AJ108"/>
  <c r="AK108"/>
  <c r="AL108"/>
  <c r="AA109"/>
  <c r="AB109"/>
  <c r="AC109"/>
  <c r="AD109"/>
  <c r="AE109"/>
  <c r="AF109"/>
  <c r="Y109" s="1"/>
  <c r="AG109"/>
  <c r="AH109"/>
  <c r="AI109"/>
  <c r="AJ109"/>
  <c r="AK109"/>
  <c r="AL109"/>
  <c r="AL106"/>
  <c r="AK106"/>
  <c r="AJ106"/>
  <c r="AI106"/>
  <c r="AH106"/>
  <c r="AG106"/>
  <c r="AF106"/>
  <c r="AE106"/>
  <c r="AD106"/>
  <c r="AC106"/>
  <c r="AB106"/>
  <c r="AA106"/>
  <c r="Y106"/>
  <c r="AL94"/>
  <c r="AK94"/>
  <c r="AJ94"/>
  <c r="AI94"/>
  <c r="AH94"/>
  <c r="AG94"/>
  <c r="AF94"/>
  <c r="AE94"/>
  <c r="AD94"/>
  <c r="AC94"/>
  <c r="Y94"/>
  <c r="AB94"/>
  <c r="AA94"/>
  <c r="AL115"/>
  <c r="AK115"/>
  <c r="AJ115"/>
  <c r="AI115"/>
  <c r="AH115"/>
  <c r="AG115"/>
  <c r="AF115"/>
  <c r="AE115"/>
  <c r="AD115"/>
  <c r="AC115"/>
  <c r="Y115"/>
  <c r="AB115"/>
  <c r="AA115"/>
  <c r="AA101"/>
  <c r="AB101"/>
  <c r="AC101"/>
  <c r="AD101"/>
  <c r="AE101"/>
  <c r="AF101"/>
  <c r="Y101" s="1"/>
  <c r="AG101"/>
  <c r="AH101"/>
  <c r="AI101"/>
  <c r="AJ101"/>
  <c r="AK101"/>
  <c r="AL101"/>
  <c r="AA102"/>
  <c r="AB102"/>
  <c r="AC102"/>
  <c r="AD102"/>
  <c r="AE102"/>
  <c r="AF102"/>
  <c r="Y102" s="1"/>
  <c r="AG102"/>
  <c r="AH102"/>
  <c r="AI102"/>
  <c r="AJ102"/>
  <c r="AK102"/>
  <c r="AL102"/>
  <c r="AA103"/>
  <c r="AB103"/>
  <c r="AC103"/>
  <c r="AD103"/>
  <c r="AE103"/>
  <c r="AF103"/>
  <c r="Y103" s="1"/>
  <c r="AG103"/>
  <c r="AH103"/>
  <c r="AI103"/>
  <c r="AJ103"/>
  <c r="AK103"/>
  <c r="AL103"/>
  <c r="AA104"/>
  <c r="AB104"/>
  <c r="AC104"/>
  <c r="AD104"/>
  <c r="AE104"/>
  <c r="AF104"/>
  <c r="AG104"/>
  <c r="AH104"/>
  <c r="AI104"/>
  <c r="AJ104"/>
  <c r="AK104"/>
  <c r="AL104"/>
  <c r="AL100"/>
  <c r="AK100"/>
  <c r="AJ100"/>
  <c r="AI100"/>
  <c r="AH100"/>
  <c r="AG100"/>
  <c r="AF100"/>
  <c r="AE100"/>
  <c r="AD100"/>
  <c r="AC100"/>
  <c r="Y100"/>
  <c r="AB100"/>
  <c r="AA100"/>
  <c r="AL92"/>
  <c r="AK92"/>
  <c r="AJ92"/>
  <c r="AI92"/>
  <c r="AH92"/>
  <c r="AG92"/>
  <c r="AF92"/>
  <c r="AE92"/>
  <c r="AD92"/>
  <c r="AC92"/>
  <c r="AB92"/>
  <c r="AA92"/>
  <c r="Y92"/>
  <c r="AL82"/>
  <c r="AK82"/>
  <c r="AJ82"/>
  <c r="AI82"/>
  <c r="AH82"/>
  <c r="AG82"/>
  <c r="AF82"/>
  <c r="AE82"/>
  <c r="AD82"/>
  <c r="Y82" s="1"/>
  <c r="AC82"/>
  <c r="AB82"/>
  <c r="AA82"/>
  <c r="AL73"/>
  <c r="AK73"/>
  <c r="AJ73"/>
  <c r="AI73"/>
  <c r="AH73"/>
  <c r="AG73"/>
  <c r="AF73"/>
  <c r="AE73"/>
  <c r="Y73" s="1"/>
  <c r="AD73"/>
  <c r="AC73"/>
  <c r="AB73"/>
  <c r="AA73"/>
  <c r="AA85"/>
  <c r="AB85"/>
  <c r="AC85"/>
  <c r="AD85"/>
  <c r="AE85"/>
  <c r="AF85"/>
  <c r="AG85"/>
  <c r="AH85"/>
  <c r="AI85"/>
  <c r="AJ85"/>
  <c r="AK85"/>
  <c r="AL85"/>
  <c r="AA86"/>
  <c r="AB86"/>
  <c r="AC86"/>
  <c r="AD86"/>
  <c r="AE86"/>
  <c r="AF86"/>
  <c r="Y86" s="1"/>
  <c r="AG86"/>
  <c r="AH86"/>
  <c r="AI86"/>
  <c r="AJ86"/>
  <c r="AK86"/>
  <c r="AL86"/>
  <c r="AL84"/>
  <c r="AK84"/>
  <c r="AJ84"/>
  <c r="AI84"/>
  <c r="AH84"/>
  <c r="AG84"/>
  <c r="AF84"/>
  <c r="AE84"/>
  <c r="AD84"/>
  <c r="AC84"/>
  <c r="AB84"/>
  <c r="AA84"/>
  <c r="AL76"/>
  <c r="AK76"/>
  <c r="AJ76"/>
  <c r="AI76"/>
  <c r="AH76"/>
  <c r="AG76"/>
  <c r="AF76"/>
  <c r="AE76"/>
  <c r="Y76" s="1"/>
  <c r="AD76"/>
  <c r="AC76"/>
  <c r="AB76"/>
  <c r="AA76"/>
  <c r="AL75"/>
  <c r="AK75"/>
  <c r="AJ75"/>
  <c r="AI75"/>
  <c r="AH75"/>
  <c r="AG75"/>
  <c r="AF75"/>
  <c r="AE75"/>
  <c r="AD75"/>
  <c r="AC75"/>
  <c r="AB75"/>
  <c r="AA75"/>
  <c r="Y75"/>
  <c r="AA64"/>
  <c r="AB64"/>
  <c r="AC64"/>
  <c r="AD64"/>
  <c r="AE64"/>
  <c r="AF64"/>
  <c r="AG64"/>
  <c r="AH64"/>
  <c r="AI64"/>
  <c r="AJ64"/>
  <c r="AK64"/>
  <c r="AL64"/>
  <c r="AA65"/>
  <c r="AB65"/>
  <c r="AC65"/>
  <c r="AD65"/>
  <c r="AE65"/>
  <c r="AF65"/>
  <c r="AG65"/>
  <c r="AH65"/>
  <c r="AI65"/>
  <c r="AJ65"/>
  <c r="AK65"/>
  <c r="AL65"/>
  <c r="AB59"/>
  <c r="AC59"/>
  <c r="AD59"/>
  <c r="AE59"/>
  <c r="AF59"/>
  <c r="AG59"/>
  <c r="AH59"/>
  <c r="AI59"/>
  <c r="AJ59"/>
  <c r="AK59"/>
  <c r="AL59"/>
  <c r="AA34"/>
  <c r="AB34"/>
  <c r="AC34"/>
  <c r="AD34"/>
  <c r="AI34"/>
  <c r="AJ34"/>
  <c r="AK34"/>
  <c r="AL34"/>
  <c r="AE35"/>
  <c r="AF35"/>
  <c r="AA36"/>
  <c r="AI36"/>
  <c r="AB30"/>
  <c r="AC30"/>
  <c r="AD30"/>
  <c r="AE30"/>
  <c r="AF30"/>
  <c r="AG30"/>
  <c r="AH30"/>
  <c r="AI30"/>
  <c r="AJ30"/>
  <c r="AK30"/>
  <c r="AL30"/>
  <c r="AA17"/>
  <c r="AB17"/>
  <c r="AC17"/>
  <c r="Y17"/>
  <c r="AD17"/>
  <c r="AE17"/>
  <c r="AF17"/>
  <c r="AG17"/>
  <c r="AH17"/>
  <c r="AI17"/>
  <c r="AJ17"/>
  <c r="AK17"/>
  <c r="AL17"/>
  <c r="AA18"/>
  <c r="AB18"/>
  <c r="AC18"/>
  <c r="AD18"/>
  <c r="AE18"/>
  <c r="AF18"/>
  <c r="Y18" s="1"/>
  <c r="AG18"/>
  <c r="AH18"/>
  <c r="AI18"/>
  <c r="AJ18"/>
  <c r="AK18"/>
  <c r="AL18"/>
  <c r="AA19"/>
  <c r="AI19"/>
  <c r="AA20"/>
  <c r="AB20"/>
  <c r="AC20"/>
  <c r="AD20"/>
  <c r="AE20"/>
  <c r="AF20"/>
  <c r="AG20"/>
  <c r="AH20"/>
  <c r="AI20"/>
  <c r="AJ20"/>
  <c r="AK20"/>
  <c r="AL20"/>
  <c r="AB13"/>
  <c r="AC13"/>
  <c r="Y13"/>
  <c r="AD13"/>
  <c r="AE13"/>
  <c r="AF13"/>
  <c r="AG13"/>
  <c r="AH13"/>
  <c r="AI13"/>
  <c r="AJ13"/>
  <c r="AK13"/>
  <c r="AL13"/>
  <c r="AP120"/>
  <c r="AQ120"/>
  <c r="AR120"/>
  <c r="AR121"/>
  <c r="AS120"/>
  <c r="AS121" s="1"/>
  <c r="AT120"/>
  <c r="AT121"/>
  <c r="AU120"/>
  <c r="AU121"/>
  <c r="AV120"/>
  <c r="AV121" s="1"/>
  <c r="AW120"/>
  <c r="AW121" s="1"/>
  <c r="AX120"/>
  <c r="BN120"/>
  <c r="AY120"/>
  <c r="AY121"/>
  <c r="AZ120"/>
  <c r="AZ121"/>
  <c r="AO120"/>
  <c r="BM115"/>
  <c r="BL115"/>
  <c r="BK115"/>
  <c r="BJ115"/>
  <c r="BI115"/>
  <c r="BH115"/>
  <c r="BG115"/>
  <c r="BF115"/>
  <c r="BA115" s="1"/>
  <c r="BE115"/>
  <c r="BD115"/>
  <c r="BC115"/>
  <c r="BN118"/>
  <c r="H118" s="1"/>
  <c r="BM118"/>
  <c r="BL118"/>
  <c r="BK118"/>
  <c r="BJ118"/>
  <c r="BI118"/>
  <c r="BH118"/>
  <c r="BG118"/>
  <c r="BF118"/>
  <c r="BA118" s="1"/>
  <c r="BE118"/>
  <c r="BD118"/>
  <c r="BC118"/>
  <c r="BM117"/>
  <c r="BL117"/>
  <c r="BK117"/>
  <c r="BJ117"/>
  <c r="BI117"/>
  <c r="BH117"/>
  <c r="BG117"/>
  <c r="BF117"/>
  <c r="BE117"/>
  <c r="BA117"/>
  <c r="BD117"/>
  <c r="BC117"/>
  <c r="BC107"/>
  <c r="BD107"/>
  <c r="BE107"/>
  <c r="BF107"/>
  <c r="BG107"/>
  <c r="BH107"/>
  <c r="BI107"/>
  <c r="BC108"/>
  <c r="BD108"/>
  <c r="BE108"/>
  <c r="BF108"/>
  <c r="BG108"/>
  <c r="BH108"/>
  <c r="BJ108"/>
  <c r="BK108"/>
  <c r="BL108"/>
  <c r="BC109"/>
  <c r="BD109"/>
  <c r="BE109"/>
  <c r="BF109"/>
  <c r="BG109"/>
  <c r="BH109"/>
  <c r="BA109" s="1"/>
  <c r="BI109"/>
  <c r="BJ109"/>
  <c r="BK109"/>
  <c r="BL109"/>
  <c r="BM109"/>
  <c r="BM106"/>
  <c r="BL106"/>
  <c r="BK106"/>
  <c r="BJ106"/>
  <c r="BI106"/>
  <c r="BH106"/>
  <c r="BG106"/>
  <c r="BF106"/>
  <c r="BA106" s="1"/>
  <c r="BE106"/>
  <c r="BD106"/>
  <c r="BC106"/>
  <c r="BC101"/>
  <c r="BD101"/>
  <c r="BE101"/>
  <c r="BF101"/>
  <c r="BG101"/>
  <c r="BH101"/>
  <c r="BA101" s="1"/>
  <c r="BI101"/>
  <c r="BJ101"/>
  <c r="BK101"/>
  <c r="BL101"/>
  <c r="BM101"/>
  <c r="BN101"/>
  <c r="H101" s="1"/>
  <c r="BC102"/>
  <c r="BD102"/>
  <c r="BE102"/>
  <c r="BF102"/>
  <c r="BG102"/>
  <c r="BH102"/>
  <c r="BI102"/>
  <c r="BJ102"/>
  <c r="BK102"/>
  <c r="BL102"/>
  <c r="BM102"/>
  <c r="BN102"/>
  <c r="H102" s="1"/>
  <c r="BC103"/>
  <c r="BD103"/>
  <c r="BE103"/>
  <c r="BF103"/>
  <c r="BG103"/>
  <c r="BH103"/>
  <c r="BA103" s="1"/>
  <c r="BI103"/>
  <c r="BJ103"/>
  <c r="BK103"/>
  <c r="BL103"/>
  <c r="BM103"/>
  <c r="BN103"/>
  <c r="H103"/>
  <c r="BC104"/>
  <c r="BD104"/>
  <c r="BE104"/>
  <c r="BF104"/>
  <c r="BG104"/>
  <c r="BH104"/>
  <c r="BA104" s="1"/>
  <c r="BI104"/>
  <c r="BJ104"/>
  <c r="BK104"/>
  <c r="BL104"/>
  <c r="BM104"/>
  <c r="BN104"/>
  <c r="H104"/>
  <c r="BN100"/>
  <c r="H100"/>
  <c r="BM100"/>
  <c r="BL100"/>
  <c r="BK100"/>
  <c r="BJ100"/>
  <c r="BI100"/>
  <c r="BH100"/>
  <c r="BG100"/>
  <c r="BF100"/>
  <c r="BA100" s="1"/>
  <c r="BE100"/>
  <c r="BD100"/>
  <c r="BC100"/>
  <c r="BC85"/>
  <c r="BD85"/>
  <c r="BE85"/>
  <c r="BF85"/>
  <c r="BG85"/>
  <c r="BH85"/>
  <c r="BC86"/>
  <c r="BD86"/>
  <c r="BE86"/>
  <c r="BF86"/>
  <c r="BG86"/>
  <c r="BH86"/>
  <c r="BI86"/>
  <c r="BJ86"/>
  <c r="BK86"/>
  <c r="BN84"/>
  <c r="H84" s="1"/>
  <c r="BM84"/>
  <c r="BL84"/>
  <c r="BK84"/>
  <c r="BJ84"/>
  <c r="BI84"/>
  <c r="BH84"/>
  <c r="BG84"/>
  <c r="BF84"/>
  <c r="BE84"/>
  <c r="BA84"/>
  <c r="BD84"/>
  <c r="BC84"/>
  <c r="BG82"/>
  <c r="BF82"/>
  <c r="BE82"/>
  <c r="BD82"/>
  <c r="BC82"/>
  <c r="BK76"/>
  <c r="BJ76"/>
  <c r="BI76"/>
  <c r="BH76"/>
  <c r="BG76"/>
  <c r="BF76"/>
  <c r="BA76" s="1"/>
  <c r="BE76"/>
  <c r="BD76"/>
  <c r="BC76"/>
  <c r="BK75"/>
  <c r="BJ75"/>
  <c r="BI75"/>
  <c r="BH75"/>
  <c r="BG75"/>
  <c r="BF75"/>
  <c r="BE75"/>
  <c r="BD75"/>
  <c r="BC75"/>
  <c r="BE73"/>
  <c r="BD73"/>
  <c r="BC73"/>
  <c r="BC64"/>
  <c r="BD64"/>
  <c r="BE64"/>
  <c r="BF64"/>
  <c r="BG64"/>
  <c r="BH64"/>
  <c r="BI64"/>
  <c r="BN64"/>
  <c r="H64" s="1"/>
  <c r="BC65"/>
  <c r="BD65"/>
  <c r="BE65"/>
  <c r="BF65"/>
  <c r="BG65"/>
  <c r="BJ65"/>
  <c r="BL65"/>
  <c r="BM65"/>
  <c r="BN65"/>
  <c r="H65" s="1"/>
  <c r="BC59"/>
  <c r="BD59"/>
  <c r="BF59"/>
  <c r="BC34"/>
  <c r="BD34"/>
  <c r="BE34"/>
  <c r="BF34"/>
  <c r="BG34"/>
  <c r="BH34"/>
  <c r="BI34"/>
  <c r="BJ34"/>
  <c r="BK34"/>
  <c r="BL34"/>
  <c r="BM34"/>
  <c r="BJ35"/>
  <c r="BC36"/>
  <c r="BG36"/>
  <c r="BI36"/>
  <c r="BJ36"/>
  <c r="BK36"/>
  <c r="BC29"/>
  <c r="BD29"/>
  <c r="BE29"/>
  <c r="BA29"/>
  <c r="BF29"/>
  <c r="BG29"/>
  <c r="BH29"/>
  <c r="BI29"/>
  <c r="BJ29"/>
  <c r="BK29"/>
  <c r="BL29"/>
  <c r="BM29"/>
  <c r="BC30"/>
  <c r="BD30"/>
  <c r="BE30"/>
  <c r="BA30"/>
  <c r="BF30"/>
  <c r="BG30"/>
  <c r="BH30"/>
  <c r="BI30"/>
  <c r="BJ30"/>
  <c r="BK30"/>
  <c r="BL30"/>
  <c r="BM30"/>
  <c r="BC31"/>
  <c r="BK31"/>
  <c r="BC17"/>
  <c r="BD17"/>
  <c r="BE17"/>
  <c r="BH17"/>
  <c r="BL17"/>
  <c r="BC18"/>
  <c r="BD18"/>
  <c r="BE18"/>
  <c r="BF18"/>
  <c r="BG18"/>
  <c r="BC19"/>
  <c r="BC20"/>
  <c r="BD20"/>
  <c r="BE20"/>
  <c r="BF20"/>
  <c r="BG20"/>
  <c r="BC22"/>
  <c r="BD22"/>
  <c r="BE22"/>
  <c r="BA22"/>
  <c r="BF22"/>
  <c r="BG22"/>
  <c r="BH22"/>
  <c r="BI22"/>
  <c r="BJ22"/>
  <c r="BK22"/>
  <c r="BL22"/>
  <c r="BM22"/>
  <c r="BC13"/>
  <c r="BD13"/>
  <c r="BE13"/>
  <c r="BF13"/>
  <c r="BG13"/>
  <c r="BC14"/>
  <c r="BD14"/>
  <c r="BE14"/>
  <c r="BA14"/>
  <c r="BF14"/>
  <c r="BG14"/>
  <c r="BI14"/>
  <c r="BK14"/>
  <c r="AP122"/>
  <c r="AQ122"/>
  <c r="AR122"/>
  <c r="BN122" s="1"/>
  <c r="AS122"/>
  <c r="AT122"/>
  <c r="AU122"/>
  <c r="AV122"/>
  <c r="AW122"/>
  <c r="AX122"/>
  <c r="AY122"/>
  <c r="AZ122"/>
  <c r="AO122"/>
  <c r="BM113"/>
  <c r="BL113"/>
  <c r="BK113"/>
  <c r="BJ113"/>
  <c r="BI113"/>
  <c r="BH113"/>
  <c r="BG113"/>
  <c r="BF113"/>
  <c r="BE113"/>
  <c r="BA113"/>
  <c r="F113" s="1"/>
  <c r="G113" s="1"/>
  <c r="BD113"/>
  <c r="BM112"/>
  <c r="BL112"/>
  <c r="BK112"/>
  <c r="BJ112"/>
  <c r="BI112"/>
  <c r="BH112"/>
  <c r="BG112"/>
  <c r="BF112"/>
  <c r="BA112" s="1"/>
  <c r="BE112"/>
  <c r="BD112"/>
  <c r="BE98"/>
  <c r="BA98"/>
  <c r="F98" s="1"/>
  <c r="BD98"/>
  <c r="BE97"/>
  <c r="BD97"/>
  <c r="BE90"/>
  <c r="BD90"/>
  <c r="BE89"/>
  <c r="BA89"/>
  <c r="F89" s="1"/>
  <c r="BD89"/>
  <c r="BE80"/>
  <c r="BA80"/>
  <c r="BD80"/>
  <c r="BE79"/>
  <c r="BA79"/>
  <c r="F79" s="1"/>
  <c r="BD79"/>
  <c r="BD54"/>
  <c r="BC40"/>
  <c r="BD40" s="1"/>
  <c r="BE40" s="1"/>
  <c r="BC39"/>
  <c r="BC26"/>
  <c r="BA26"/>
  <c r="BC25"/>
  <c r="BD25"/>
  <c r="BE25" s="1"/>
  <c r="BF25" s="1"/>
  <c r="H98"/>
  <c r="H113"/>
  <c r="AA113"/>
  <c r="AA98"/>
  <c r="AA90"/>
  <c r="AA80"/>
  <c r="AA71"/>
  <c r="AA54"/>
  <c r="AA40"/>
  <c r="Z40"/>
  <c r="Z26"/>
  <c r="AA9"/>
  <c r="Z9"/>
  <c r="BB26"/>
  <c r="BB40"/>
  <c r="K113"/>
  <c r="L113"/>
  <c r="K98"/>
  <c r="L98"/>
  <c r="K90"/>
  <c r="L90"/>
  <c r="K80"/>
  <c r="L80"/>
  <c r="K71"/>
  <c r="L71"/>
  <c r="K54"/>
  <c r="L54"/>
  <c r="K40"/>
  <c r="L40"/>
  <c r="K26"/>
  <c r="L26"/>
  <c r="K9"/>
  <c r="L9"/>
  <c r="D9" s="1"/>
  <c r="K118"/>
  <c r="L118"/>
  <c r="Z118"/>
  <c r="BB118"/>
  <c r="Z117"/>
  <c r="BB117"/>
  <c r="F117" s="1"/>
  <c r="K117"/>
  <c r="L117"/>
  <c r="M116"/>
  <c r="AA116" s="1"/>
  <c r="Z116"/>
  <c r="L116"/>
  <c r="Z115"/>
  <c r="BB115"/>
  <c r="K115"/>
  <c r="L115"/>
  <c r="M114"/>
  <c r="Z114"/>
  <c r="L114"/>
  <c r="AA112"/>
  <c r="H112"/>
  <c r="K112"/>
  <c r="L112"/>
  <c r="AA111"/>
  <c r="BN111"/>
  <c r="H111"/>
  <c r="K111"/>
  <c r="L111"/>
  <c r="K107"/>
  <c r="L107"/>
  <c r="Z107"/>
  <c r="BB107"/>
  <c r="K108"/>
  <c r="L108"/>
  <c r="Z108"/>
  <c r="BB108"/>
  <c r="K109"/>
  <c r="L109"/>
  <c r="Z109"/>
  <c r="BB109"/>
  <c r="Z106"/>
  <c r="BB106"/>
  <c r="K106"/>
  <c r="L106"/>
  <c r="M105"/>
  <c r="Z105"/>
  <c r="L105"/>
  <c r="K101"/>
  <c r="L101"/>
  <c r="Z101"/>
  <c r="BB101"/>
  <c r="K102"/>
  <c r="L102"/>
  <c r="Z102"/>
  <c r="BB102"/>
  <c r="K103"/>
  <c r="L103"/>
  <c r="Z103"/>
  <c r="BB103"/>
  <c r="K104"/>
  <c r="L104"/>
  <c r="D104" s="1"/>
  <c r="Z104"/>
  <c r="BB104"/>
  <c r="Z100"/>
  <c r="BB100"/>
  <c r="K100"/>
  <c r="L100"/>
  <c r="M99"/>
  <c r="Z99"/>
  <c r="L99"/>
  <c r="AA97"/>
  <c r="K97"/>
  <c r="L97"/>
  <c r="AA96"/>
  <c r="K96"/>
  <c r="L96"/>
  <c r="Z94"/>
  <c r="BB94"/>
  <c r="K94"/>
  <c r="L94"/>
  <c r="M93"/>
  <c r="Z93"/>
  <c r="L93"/>
  <c r="Z92"/>
  <c r="BB92"/>
  <c r="K92"/>
  <c r="L92"/>
  <c r="M91"/>
  <c r="Z91"/>
  <c r="L91"/>
  <c r="AA89"/>
  <c r="K89"/>
  <c r="L89"/>
  <c r="AA88"/>
  <c r="K88"/>
  <c r="L88"/>
  <c r="K86"/>
  <c r="L86"/>
  <c r="Z86"/>
  <c r="BB86"/>
  <c r="Z85"/>
  <c r="BB85"/>
  <c r="K85"/>
  <c r="L85"/>
  <c r="Y84"/>
  <c r="Z84"/>
  <c r="BB84"/>
  <c r="K84"/>
  <c r="L84"/>
  <c r="M83"/>
  <c r="Z83"/>
  <c r="L83"/>
  <c r="Z82"/>
  <c r="E82" s="1"/>
  <c r="BB82"/>
  <c r="K82"/>
  <c r="L82"/>
  <c r="M81"/>
  <c r="AA81" s="1"/>
  <c r="Z81"/>
  <c r="L81"/>
  <c r="AA79"/>
  <c r="K79"/>
  <c r="L79"/>
  <c r="AA78"/>
  <c r="K78"/>
  <c r="L78"/>
  <c r="Z76"/>
  <c r="BB76"/>
  <c r="F76" s="1"/>
  <c r="K76"/>
  <c r="L76"/>
  <c r="Z75"/>
  <c r="BB75"/>
  <c r="K75"/>
  <c r="L75"/>
  <c r="Z73"/>
  <c r="BB73"/>
  <c r="K73"/>
  <c r="L73"/>
  <c r="M74"/>
  <c r="Z74"/>
  <c r="L74"/>
  <c r="M72"/>
  <c r="AA72" s="1"/>
  <c r="Z72"/>
  <c r="L72"/>
  <c r="K63"/>
  <c r="L63"/>
  <c r="AA63"/>
  <c r="Z63"/>
  <c r="BC63"/>
  <c r="BB63"/>
  <c r="K64"/>
  <c r="L64"/>
  <c r="Z64"/>
  <c r="BB64"/>
  <c r="K65"/>
  <c r="L65"/>
  <c r="Z65"/>
  <c r="BB65"/>
  <c r="K66"/>
  <c r="L66"/>
  <c r="AA66"/>
  <c r="Z66"/>
  <c r="BC66"/>
  <c r="BB66"/>
  <c r="BN66"/>
  <c r="H66" s="1"/>
  <c r="K67"/>
  <c r="L67"/>
  <c r="AA67"/>
  <c r="Z67"/>
  <c r="BC67"/>
  <c r="BB67"/>
  <c r="AA62"/>
  <c r="Z62"/>
  <c r="BC62"/>
  <c r="BB62"/>
  <c r="K62"/>
  <c r="L62"/>
  <c r="M61"/>
  <c r="Z61"/>
  <c r="L61"/>
  <c r="L55"/>
  <c r="L57"/>
  <c r="BC57"/>
  <c r="BB57"/>
  <c r="K58"/>
  <c r="L58"/>
  <c r="BC58"/>
  <c r="BB58"/>
  <c r="K59"/>
  <c r="L59"/>
  <c r="BB59"/>
  <c r="K60"/>
  <c r="L60"/>
  <c r="BC60"/>
  <c r="BB60"/>
  <c r="BC56"/>
  <c r="BB56"/>
  <c r="K56"/>
  <c r="L56"/>
  <c r="K17"/>
  <c r="L17"/>
  <c r="Z17"/>
  <c r="E17" s="1"/>
  <c r="BB17"/>
  <c r="K18"/>
  <c r="L18"/>
  <c r="Z18"/>
  <c r="BB18"/>
  <c r="L19"/>
  <c r="Z19"/>
  <c r="BB19"/>
  <c r="K20"/>
  <c r="L20"/>
  <c r="Z20"/>
  <c r="BB20"/>
  <c r="K21"/>
  <c r="L21"/>
  <c r="AA21"/>
  <c r="Z21"/>
  <c r="BB21"/>
  <c r="K22"/>
  <c r="L22"/>
  <c r="AA22"/>
  <c r="Z22"/>
  <c r="BB22"/>
  <c r="AA16"/>
  <c r="Z16"/>
  <c r="BC16"/>
  <c r="BB16"/>
  <c r="L16"/>
  <c r="K12"/>
  <c r="L12"/>
  <c r="BB12"/>
  <c r="K13"/>
  <c r="L13"/>
  <c r="D13" s="1"/>
  <c r="BB13"/>
  <c r="K14"/>
  <c r="L14"/>
  <c r="BB14"/>
  <c r="BC11"/>
  <c r="BB11"/>
  <c r="L11"/>
  <c r="L46"/>
  <c r="AA50"/>
  <c r="Z50"/>
  <c r="BN50"/>
  <c r="H50" s="1"/>
  <c r="BC50"/>
  <c r="BB50"/>
  <c r="K50"/>
  <c r="L50"/>
  <c r="AA49"/>
  <c r="Z49"/>
  <c r="AD49"/>
  <c r="Y49" s="1"/>
  <c r="BN49"/>
  <c r="H49"/>
  <c r="BC49"/>
  <c r="BB49"/>
  <c r="K49"/>
  <c r="L49"/>
  <c r="D49" s="1"/>
  <c r="AA48"/>
  <c r="Z48"/>
  <c r="BN48"/>
  <c r="H48"/>
  <c r="BC48"/>
  <c r="BB48"/>
  <c r="K48"/>
  <c r="L48"/>
  <c r="Z47"/>
  <c r="BN47"/>
  <c r="H47"/>
  <c r="BC47"/>
  <c r="BB47"/>
  <c r="L47"/>
  <c r="L43"/>
  <c r="BB43"/>
  <c r="K44"/>
  <c r="L44"/>
  <c r="BB44"/>
  <c r="K45"/>
  <c r="L45"/>
  <c r="BB45"/>
  <c r="BF45"/>
  <c r="BA45"/>
  <c r="F45" s="1"/>
  <c r="BC42"/>
  <c r="BB42"/>
  <c r="K42"/>
  <c r="L42"/>
  <c r="K34"/>
  <c r="L34"/>
  <c r="Z34"/>
  <c r="BB34"/>
  <c r="L35"/>
  <c r="Z35"/>
  <c r="BB35"/>
  <c r="L36"/>
  <c r="Z36"/>
  <c r="BB36"/>
  <c r="Z33"/>
  <c r="BC33"/>
  <c r="BB33"/>
  <c r="L32"/>
  <c r="L29"/>
  <c r="BB29"/>
  <c r="K30"/>
  <c r="L30"/>
  <c r="BB30"/>
  <c r="L31"/>
  <c r="BB31"/>
  <c r="BC28"/>
  <c r="BB28"/>
  <c r="L41"/>
  <c r="L33"/>
  <c r="L27"/>
  <c r="K24"/>
  <c r="L24"/>
  <c r="K28"/>
  <c r="L28"/>
  <c r="N120"/>
  <c r="N121"/>
  <c r="N122"/>
  <c r="O120"/>
  <c r="Q120"/>
  <c r="Q121" s="1"/>
  <c r="Q122" s="1"/>
  <c r="R120"/>
  <c r="S120"/>
  <c r="S121"/>
  <c r="S122"/>
  <c r="T120"/>
  <c r="T121" s="1"/>
  <c r="T122" s="1"/>
  <c r="U120"/>
  <c r="U121"/>
  <c r="U122" s="1"/>
  <c r="V120"/>
  <c r="V121"/>
  <c r="V122" s="1"/>
  <c r="W120"/>
  <c r="W121" s="1"/>
  <c r="W122" s="1"/>
  <c r="X120"/>
  <c r="X121" s="1"/>
  <c r="X122" s="1"/>
  <c r="R121"/>
  <c r="R122" s="1"/>
  <c r="N114"/>
  <c r="N41"/>
  <c r="N99"/>
  <c r="N91"/>
  <c r="N81"/>
  <c r="N72"/>
  <c r="N55"/>
  <c r="O114"/>
  <c r="O99"/>
  <c r="O91"/>
  <c r="O81"/>
  <c r="O72"/>
  <c r="O41"/>
  <c r="AC41" s="1"/>
  <c r="O27"/>
  <c r="O10"/>
  <c r="Q114"/>
  <c r="Q99"/>
  <c r="Q81"/>
  <c r="Q72"/>
  <c r="Q55"/>
  <c r="Q41"/>
  <c r="Q27"/>
  <c r="Q10"/>
  <c r="R114"/>
  <c r="R99"/>
  <c r="R81"/>
  <c r="R72"/>
  <c r="R55"/>
  <c r="R41"/>
  <c r="R27"/>
  <c r="R10"/>
  <c r="S114"/>
  <c r="S99"/>
  <c r="S91"/>
  <c r="S81"/>
  <c r="S72"/>
  <c r="S55"/>
  <c r="S41"/>
  <c r="S27"/>
  <c r="S10"/>
  <c r="T114"/>
  <c r="T99"/>
  <c r="T91"/>
  <c r="T81"/>
  <c r="T72"/>
  <c r="T41"/>
  <c r="T55"/>
  <c r="T27"/>
  <c r="T10"/>
  <c r="U114"/>
  <c r="U99"/>
  <c r="U91"/>
  <c r="U81"/>
  <c r="U41"/>
  <c r="U72"/>
  <c r="U55"/>
  <c r="U27"/>
  <c r="U10"/>
  <c r="V114"/>
  <c r="V99"/>
  <c r="V91"/>
  <c r="V41"/>
  <c r="V81"/>
  <c r="V72"/>
  <c r="V55"/>
  <c r="V27"/>
  <c r="V10"/>
  <c r="W114"/>
  <c r="W99"/>
  <c r="W91"/>
  <c r="W81"/>
  <c r="W72"/>
  <c r="W55"/>
  <c r="W41"/>
  <c r="W27"/>
  <c r="W10"/>
  <c r="X114"/>
  <c r="X41"/>
  <c r="X99"/>
  <c r="X91"/>
  <c r="X81"/>
  <c r="X72"/>
  <c r="X55"/>
  <c r="X27"/>
  <c r="X10"/>
  <c r="N116"/>
  <c r="N105"/>
  <c r="N93"/>
  <c r="N83"/>
  <c r="N74"/>
  <c r="N61"/>
  <c r="N32"/>
  <c r="N15"/>
  <c r="O116"/>
  <c r="O105"/>
  <c r="O93"/>
  <c r="O83"/>
  <c r="O74"/>
  <c r="O61"/>
  <c r="O15"/>
  <c r="Q116"/>
  <c r="Q105"/>
  <c r="Q93"/>
  <c r="Q83"/>
  <c r="Q74"/>
  <c r="Q61"/>
  <c r="Q32"/>
  <c r="Q15"/>
  <c r="R116"/>
  <c r="R105"/>
  <c r="R93"/>
  <c r="K93" s="1"/>
  <c r="D93" s="1"/>
  <c r="R83"/>
  <c r="R74"/>
  <c r="R61"/>
  <c r="R32"/>
  <c r="K32" s="1"/>
  <c r="R15"/>
  <c r="S116"/>
  <c r="S105"/>
  <c r="S93"/>
  <c r="S83"/>
  <c r="S74"/>
  <c r="S61"/>
  <c r="S32"/>
  <c r="S15"/>
  <c r="T116"/>
  <c r="T105"/>
  <c r="T93"/>
  <c r="T83"/>
  <c r="T74"/>
  <c r="T61"/>
  <c r="T32"/>
  <c r="T15"/>
  <c r="U116"/>
  <c r="U105"/>
  <c r="U93"/>
  <c r="U83"/>
  <c r="U74"/>
  <c r="U61"/>
  <c r="U32"/>
  <c r="U15"/>
  <c r="V116"/>
  <c r="V105"/>
  <c r="V93"/>
  <c r="V83"/>
  <c r="V74"/>
  <c r="V61"/>
  <c r="V32"/>
  <c r="V15"/>
  <c r="W116"/>
  <c r="W105"/>
  <c r="W93"/>
  <c r="W83"/>
  <c r="W74"/>
  <c r="W61"/>
  <c r="W32"/>
  <c r="W15"/>
  <c r="X116"/>
  <c r="X105"/>
  <c r="X93"/>
  <c r="X46"/>
  <c r="X83"/>
  <c r="X74"/>
  <c r="X61"/>
  <c r="X32"/>
  <c r="X15"/>
  <c r="M120"/>
  <c r="AA120" s="1"/>
  <c r="BC8"/>
  <c r="BB8"/>
  <c r="BC9"/>
  <c r="BB9"/>
  <c r="BC23"/>
  <c r="BA23"/>
  <c r="BB23"/>
  <c r="BB25"/>
  <c r="BC37"/>
  <c r="BB37"/>
  <c r="BC38"/>
  <c r="BB38"/>
  <c r="BC51"/>
  <c r="BB51"/>
  <c r="BC68"/>
  <c r="BB68"/>
  <c r="BC77"/>
  <c r="BA77"/>
  <c r="BB77"/>
  <c r="BC87"/>
  <c r="BB87"/>
  <c r="BC95"/>
  <c r="BB95"/>
  <c r="BC110"/>
  <c r="BB110"/>
  <c r="BC119"/>
  <c r="BA119"/>
  <c r="BB119"/>
  <c r="BB120"/>
  <c r="BB121"/>
  <c r="BB122"/>
  <c r="BB123"/>
  <c r="BB124"/>
  <c r="AA8"/>
  <c r="Y8"/>
  <c r="J2"/>
  <c r="Z8" s="1"/>
  <c r="Z10"/>
  <c r="AA23"/>
  <c r="Z23"/>
  <c r="AA25"/>
  <c r="Z25"/>
  <c r="AA37"/>
  <c r="Y37"/>
  <c r="Z37"/>
  <c r="AA38"/>
  <c r="Z38"/>
  <c r="AA39"/>
  <c r="Z39"/>
  <c r="AA51"/>
  <c r="Y51"/>
  <c r="Z51"/>
  <c r="AA52"/>
  <c r="AA53"/>
  <c r="AA68"/>
  <c r="Z68"/>
  <c r="AA69"/>
  <c r="AA70"/>
  <c r="AA77"/>
  <c r="Y77"/>
  <c r="Z77"/>
  <c r="AA87"/>
  <c r="Z87"/>
  <c r="AA95"/>
  <c r="Z95"/>
  <c r="AA110"/>
  <c r="Z110"/>
  <c r="AA119"/>
  <c r="Z119"/>
  <c r="Z120"/>
  <c r="Z121"/>
  <c r="Z122"/>
  <c r="Z123"/>
  <c r="Z124"/>
  <c r="K8"/>
  <c r="L8"/>
  <c r="L10"/>
  <c r="L15"/>
  <c r="K23"/>
  <c r="L23"/>
  <c r="K25"/>
  <c r="L25"/>
  <c r="K37"/>
  <c r="L37"/>
  <c r="K38"/>
  <c r="L38"/>
  <c r="K39"/>
  <c r="L39"/>
  <c r="K51"/>
  <c r="L51"/>
  <c r="K52"/>
  <c r="L52"/>
  <c r="K53"/>
  <c r="L53"/>
  <c r="K68"/>
  <c r="L68"/>
  <c r="K69"/>
  <c r="L69"/>
  <c r="K70"/>
  <c r="L70"/>
  <c r="K77"/>
  <c r="L77"/>
  <c r="K87"/>
  <c r="L87"/>
  <c r="K95"/>
  <c r="L95"/>
  <c r="K110"/>
  <c r="L110"/>
  <c r="K119"/>
  <c r="L119"/>
  <c r="L120"/>
  <c r="L121"/>
  <c r="L122"/>
  <c r="L123"/>
  <c r="L124"/>
  <c r="BN8"/>
  <c r="H8" s="1"/>
  <c r="BN9"/>
  <c r="H9" s="1"/>
  <c r="BN7"/>
  <c r="H7" s="1"/>
  <c r="BE8"/>
  <c r="BE9"/>
  <c r="BC7"/>
  <c r="BE7"/>
  <c r="BB7"/>
  <c r="AC8"/>
  <c r="AC9"/>
  <c r="AC14"/>
  <c r="AC21"/>
  <c r="AC22"/>
  <c r="BE23"/>
  <c r="BE24"/>
  <c r="BE28"/>
  <c r="BE33"/>
  <c r="BE37"/>
  <c r="BE38"/>
  <c r="BE42"/>
  <c r="BF42"/>
  <c r="BA42"/>
  <c r="BE45"/>
  <c r="BE47"/>
  <c r="BF47"/>
  <c r="BA47" s="1"/>
  <c r="F47" s="1"/>
  <c r="BE48"/>
  <c r="BF48"/>
  <c r="BA48"/>
  <c r="F48" s="1"/>
  <c r="BE49"/>
  <c r="BF49"/>
  <c r="BA49" s="1"/>
  <c r="F49" s="1"/>
  <c r="BE50"/>
  <c r="BF50"/>
  <c r="BA50" s="1"/>
  <c r="F50"/>
  <c r="BE51"/>
  <c r="BA51"/>
  <c r="BE52"/>
  <c r="BE56"/>
  <c r="BE58"/>
  <c r="BE60"/>
  <c r="BE62"/>
  <c r="BE63"/>
  <c r="BE66"/>
  <c r="BE67"/>
  <c r="BE68"/>
  <c r="BE69"/>
  <c r="BE77"/>
  <c r="BE78"/>
  <c r="BE87"/>
  <c r="BE88"/>
  <c r="BE95"/>
  <c r="BA95"/>
  <c r="BE96"/>
  <c r="BA96"/>
  <c r="F96" s="1"/>
  <c r="BE110"/>
  <c r="BE111"/>
  <c r="BE119"/>
  <c r="BM9"/>
  <c r="BL9"/>
  <c r="BK9"/>
  <c r="BJ9"/>
  <c r="BI9"/>
  <c r="BH9"/>
  <c r="BG9"/>
  <c r="BF9"/>
  <c r="BA9" s="1"/>
  <c r="BD9"/>
  <c r="BM8"/>
  <c r="BL8"/>
  <c r="BK8"/>
  <c r="BJ8"/>
  <c r="BI8"/>
  <c r="BH8"/>
  <c r="BG8"/>
  <c r="BF8"/>
  <c r="BA8" s="1"/>
  <c r="BD8"/>
  <c r="AA7"/>
  <c r="AC7"/>
  <c r="AH7"/>
  <c r="Z7"/>
  <c r="K7"/>
  <c r="L7"/>
  <c r="AB9"/>
  <c r="AD9"/>
  <c r="Y9" s="1"/>
  <c r="E9" s="1"/>
  <c r="AE9"/>
  <c r="AF9"/>
  <c r="AG9"/>
  <c r="AH9"/>
  <c r="AI9"/>
  <c r="AJ9"/>
  <c r="AK9"/>
  <c r="AL9"/>
  <c r="AL8"/>
  <c r="AK8"/>
  <c r="AJ8"/>
  <c r="AI8"/>
  <c r="AH8"/>
  <c r="AG8"/>
  <c r="AF8"/>
  <c r="AE8"/>
  <c r="AD8"/>
  <c r="AB8"/>
  <c r="AC23"/>
  <c r="Y23"/>
  <c r="AC24"/>
  <c r="AC28"/>
  <c r="AC37"/>
  <c r="AC38"/>
  <c r="AC39"/>
  <c r="AC40"/>
  <c r="Y40"/>
  <c r="AC42"/>
  <c r="AD42"/>
  <c r="Y42" s="1"/>
  <c r="E42" s="1"/>
  <c r="I42" s="1"/>
  <c r="AC44"/>
  <c r="AC45"/>
  <c r="AD45"/>
  <c r="Y45" s="1"/>
  <c r="AC48"/>
  <c r="AD48"/>
  <c r="Y48" s="1"/>
  <c r="AC49"/>
  <c r="AC50"/>
  <c r="AD50"/>
  <c r="Y50" s="1"/>
  <c r="AC51"/>
  <c r="AC52"/>
  <c r="AC56"/>
  <c r="AC58"/>
  <c r="AC60"/>
  <c r="AC62"/>
  <c r="AC63"/>
  <c r="AC66"/>
  <c r="AC67"/>
  <c r="AC68"/>
  <c r="AC69"/>
  <c r="AC70"/>
  <c r="AC71"/>
  <c r="AC77"/>
  <c r="AC78"/>
  <c r="AC79"/>
  <c r="AC80"/>
  <c r="AC87"/>
  <c r="Y87"/>
  <c r="AC88"/>
  <c r="AC89"/>
  <c r="AC90"/>
  <c r="AC95"/>
  <c r="AC96"/>
  <c r="AC97"/>
  <c r="AC98"/>
  <c r="AC110"/>
  <c r="AC111"/>
  <c r="AC112"/>
  <c r="AC113"/>
  <c r="AC119"/>
  <c r="Y119"/>
  <c r="BN119"/>
  <c r="BM119"/>
  <c r="BL119"/>
  <c r="BK119"/>
  <c r="BJ119"/>
  <c r="BI119"/>
  <c r="BH119"/>
  <c r="BG119"/>
  <c r="BF119"/>
  <c r="BD119"/>
  <c r="BM111"/>
  <c r="BL111"/>
  <c r="BK111"/>
  <c r="BJ111"/>
  <c r="BI111"/>
  <c r="BH111"/>
  <c r="BG111"/>
  <c r="BF111"/>
  <c r="BA111" s="1"/>
  <c r="F111" s="1"/>
  <c r="BD111"/>
  <c r="BN110"/>
  <c r="BM110"/>
  <c r="BL110"/>
  <c r="BK110"/>
  <c r="BJ110"/>
  <c r="BI110"/>
  <c r="BH110"/>
  <c r="BG110"/>
  <c r="BF110"/>
  <c r="BA110" s="1"/>
  <c r="BD110"/>
  <c r="BM96"/>
  <c r="BL96"/>
  <c r="BK96"/>
  <c r="BJ96"/>
  <c r="BI96"/>
  <c r="BH96"/>
  <c r="BG96"/>
  <c r="BF96"/>
  <c r="BD96"/>
  <c r="BN95"/>
  <c r="BM95"/>
  <c r="BL95"/>
  <c r="BK95"/>
  <c r="BJ95"/>
  <c r="BI95"/>
  <c r="BH95"/>
  <c r="BG95"/>
  <c r="BF95"/>
  <c r="BD95"/>
  <c r="BM88"/>
  <c r="BL88"/>
  <c r="BK88"/>
  <c r="BJ88"/>
  <c r="BI88"/>
  <c r="BH88"/>
  <c r="BG88"/>
  <c r="BF88"/>
  <c r="BA88" s="1"/>
  <c r="F88" s="1"/>
  <c r="BD88"/>
  <c r="BN87"/>
  <c r="BM87"/>
  <c r="BL87"/>
  <c r="BK87"/>
  <c r="BJ87"/>
  <c r="BI87"/>
  <c r="BH87"/>
  <c r="BG87"/>
  <c r="BF87"/>
  <c r="BA87" s="1"/>
  <c r="BD87"/>
  <c r="BM78"/>
  <c r="BL78"/>
  <c r="BK78"/>
  <c r="BJ78"/>
  <c r="BI78"/>
  <c r="BH78"/>
  <c r="BG78"/>
  <c r="BF78"/>
  <c r="BA78" s="1"/>
  <c r="BD78"/>
  <c r="BN77"/>
  <c r="BM77"/>
  <c r="BL77"/>
  <c r="BK77"/>
  <c r="BJ77"/>
  <c r="BI77"/>
  <c r="BH77"/>
  <c r="BG77"/>
  <c r="BF77"/>
  <c r="BD77"/>
  <c r="BM69"/>
  <c r="BL69"/>
  <c r="BK69"/>
  <c r="BJ69"/>
  <c r="BI69"/>
  <c r="BH69"/>
  <c r="BG69"/>
  <c r="BF69"/>
  <c r="BD69"/>
  <c r="BN68"/>
  <c r="BM68"/>
  <c r="BL68"/>
  <c r="BK68"/>
  <c r="BJ68"/>
  <c r="BI68"/>
  <c r="BH68"/>
  <c r="BG68"/>
  <c r="BF68"/>
  <c r="BA68" s="1"/>
  <c r="BD68"/>
  <c r="BK67"/>
  <c r="BJ67"/>
  <c r="BI67"/>
  <c r="BH67"/>
  <c r="BG67"/>
  <c r="BA67" s="1"/>
  <c r="BF67"/>
  <c r="BD67"/>
  <c r="BM66"/>
  <c r="BL66"/>
  <c r="BK66"/>
  <c r="BJ66"/>
  <c r="BI66"/>
  <c r="BH66"/>
  <c r="BG66"/>
  <c r="BF66"/>
  <c r="BD66"/>
  <c r="BK63"/>
  <c r="BI63"/>
  <c r="BH63"/>
  <c r="BG63"/>
  <c r="BA63" s="1"/>
  <c r="F63" s="1"/>
  <c r="BF63"/>
  <c r="BD63"/>
  <c r="BJ62"/>
  <c r="BI62"/>
  <c r="BH62"/>
  <c r="BG62"/>
  <c r="BF62"/>
  <c r="BD62"/>
  <c r="BI60"/>
  <c r="BF60"/>
  <c r="BD60"/>
  <c r="BD58"/>
  <c r="BD57"/>
  <c r="BM56"/>
  <c r="BL56"/>
  <c r="BK56"/>
  <c r="BJ56"/>
  <c r="BI56"/>
  <c r="BH56"/>
  <c r="BG56"/>
  <c r="BF56"/>
  <c r="BA56" s="1"/>
  <c r="F56" s="1"/>
  <c r="BD56"/>
  <c r="BM52"/>
  <c r="BL52"/>
  <c r="BK52"/>
  <c r="BJ52"/>
  <c r="BI52"/>
  <c r="BH52"/>
  <c r="BG52"/>
  <c r="BF52"/>
  <c r="BA52" s="1"/>
  <c r="BD52"/>
  <c r="BN51"/>
  <c r="BM51"/>
  <c r="BL51"/>
  <c r="BK51"/>
  <c r="BJ51"/>
  <c r="BI51"/>
  <c r="BH51"/>
  <c r="BG51"/>
  <c r="BF51"/>
  <c r="BD51"/>
  <c r="BM50"/>
  <c r="BL50"/>
  <c r="BK50"/>
  <c r="BJ50"/>
  <c r="BI50"/>
  <c r="BH50"/>
  <c r="BG50"/>
  <c r="BD50"/>
  <c r="BM49"/>
  <c r="BL49"/>
  <c r="BK49"/>
  <c r="BJ49"/>
  <c r="BI49"/>
  <c r="BH49"/>
  <c r="BG49"/>
  <c r="BD49"/>
  <c r="BM48"/>
  <c r="BL48"/>
  <c r="BK48"/>
  <c r="BJ48"/>
  <c r="BI48"/>
  <c r="BH48"/>
  <c r="BG48"/>
  <c r="BD48"/>
  <c r="BM47"/>
  <c r="BL47"/>
  <c r="BK47"/>
  <c r="BJ47"/>
  <c r="BI47"/>
  <c r="BH47"/>
  <c r="BG47"/>
  <c r="BD47"/>
  <c r="BK44"/>
  <c r="BG44"/>
  <c r="BM42"/>
  <c r="BL42"/>
  <c r="BK42"/>
  <c r="BJ42"/>
  <c r="BI42"/>
  <c r="BH42"/>
  <c r="BG42"/>
  <c r="BD42"/>
  <c r="BM38"/>
  <c r="BL38"/>
  <c r="BK38"/>
  <c r="BJ38"/>
  <c r="BI38"/>
  <c r="BH38"/>
  <c r="BG38"/>
  <c r="BF38"/>
  <c r="BA38" s="1"/>
  <c r="BD38"/>
  <c r="BN37"/>
  <c r="BM37"/>
  <c r="BL37"/>
  <c r="BK37"/>
  <c r="BJ37"/>
  <c r="BI37"/>
  <c r="BH37"/>
  <c r="BG37"/>
  <c r="BF37"/>
  <c r="BA37" s="1"/>
  <c r="BD37"/>
  <c r="BM33"/>
  <c r="BK33"/>
  <c r="BJ33"/>
  <c r="BI33"/>
  <c r="BD33"/>
  <c r="BM28"/>
  <c r="BL28"/>
  <c r="BK28"/>
  <c r="BJ28"/>
  <c r="BI28"/>
  <c r="BH28"/>
  <c r="BA28" s="1"/>
  <c r="F28" s="1"/>
  <c r="BG28"/>
  <c r="BF28"/>
  <c r="BD28"/>
  <c r="BM24"/>
  <c r="BL24"/>
  <c r="BK24"/>
  <c r="BJ24"/>
  <c r="BI24"/>
  <c r="BH24"/>
  <c r="BG24"/>
  <c r="BF24"/>
  <c r="BD24"/>
  <c r="BN23"/>
  <c r="BM23"/>
  <c r="BL23"/>
  <c r="BK23"/>
  <c r="BJ23"/>
  <c r="BI23"/>
  <c r="BH23"/>
  <c r="BG23"/>
  <c r="BF23"/>
  <c r="BD23"/>
  <c r="BD11"/>
  <c r="BM7"/>
  <c r="BL7"/>
  <c r="BK7"/>
  <c r="BJ7"/>
  <c r="BI7"/>
  <c r="BH7"/>
  <c r="BG7"/>
  <c r="BF7"/>
  <c r="BA7" s="1"/>
  <c r="BD7"/>
  <c r="AB7"/>
  <c r="AD7"/>
  <c r="Y7" s="1"/>
  <c r="E7" s="1"/>
  <c r="AE7"/>
  <c r="AF7"/>
  <c r="AG7"/>
  <c r="AI7"/>
  <c r="AJ7"/>
  <c r="AK7"/>
  <c r="AL7"/>
  <c r="AB14"/>
  <c r="AD14"/>
  <c r="AE14"/>
  <c r="AF14"/>
  <c r="Y14" s="1"/>
  <c r="AG14"/>
  <c r="AH14"/>
  <c r="AI14"/>
  <c r="AJ14"/>
  <c r="AK14"/>
  <c r="AL14"/>
  <c r="AH16"/>
  <c r="AI16"/>
  <c r="AB21"/>
  <c r="AD21"/>
  <c r="AE21"/>
  <c r="AF21"/>
  <c r="Y21" s="1"/>
  <c r="AG21"/>
  <c r="AH21"/>
  <c r="AI21"/>
  <c r="AJ21"/>
  <c r="AK21"/>
  <c r="AL21"/>
  <c r="AB22"/>
  <c r="AD22"/>
  <c r="AE22"/>
  <c r="AF22"/>
  <c r="Y22" s="1"/>
  <c r="E22" s="1"/>
  <c r="I22" s="1"/>
  <c r="AG22"/>
  <c r="AH22"/>
  <c r="AI22"/>
  <c r="AJ22"/>
  <c r="AK22"/>
  <c r="AL22"/>
  <c r="AB23"/>
  <c r="AD23"/>
  <c r="AE23"/>
  <c r="AF23"/>
  <c r="AG23"/>
  <c r="AH23"/>
  <c r="AI23"/>
  <c r="AJ23"/>
  <c r="AK23"/>
  <c r="AL23"/>
  <c r="AB24"/>
  <c r="AD24"/>
  <c r="Y24" s="1"/>
  <c r="E24" s="1"/>
  <c r="AE24"/>
  <c r="AF24"/>
  <c r="AG24"/>
  <c r="AH24"/>
  <c r="AI24"/>
  <c r="AJ24"/>
  <c r="AK24"/>
  <c r="AL24"/>
  <c r="AB28"/>
  <c r="AD28"/>
  <c r="AE28"/>
  <c r="AF28"/>
  <c r="AG28"/>
  <c r="AH28"/>
  <c r="AI28"/>
  <c r="AJ28"/>
  <c r="AK28"/>
  <c r="AL28"/>
  <c r="AB37"/>
  <c r="AD37"/>
  <c r="AE37"/>
  <c r="AF37"/>
  <c r="AG37"/>
  <c r="AH37"/>
  <c r="AI37"/>
  <c r="AJ37"/>
  <c r="AK37"/>
  <c r="AL37"/>
  <c r="AB38"/>
  <c r="AD38"/>
  <c r="Y38" s="1"/>
  <c r="AE38"/>
  <c r="AF38"/>
  <c r="AG38"/>
  <c r="AH38"/>
  <c r="AI38"/>
  <c r="AJ38"/>
  <c r="AK38"/>
  <c r="AL38"/>
  <c r="AB39"/>
  <c r="AD39"/>
  <c r="Y39" s="1"/>
  <c r="E39" s="1"/>
  <c r="AE39"/>
  <c r="AF39"/>
  <c r="AG39"/>
  <c r="AH39"/>
  <c r="AI39"/>
  <c r="AJ39"/>
  <c r="AK39"/>
  <c r="AL39"/>
  <c r="AB40"/>
  <c r="AD40"/>
  <c r="AE40"/>
  <c r="AF40"/>
  <c r="AG40"/>
  <c r="AH40"/>
  <c r="AI40"/>
  <c r="AJ40"/>
  <c r="AK40"/>
  <c r="AL40"/>
  <c r="AB42"/>
  <c r="AE42"/>
  <c r="AF42"/>
  <c r="AG42"/>
  <c r="AH42"/>
  <c r="AI42"/>
  <c r="AJ42"/>
  <c r="AK42"/>
  <c r="AL42"/>
  <c r="AB44"/>
  <c r="AD44"/>
  <c r="Y44" s="1"/>
  <c r="E44" s="1"/>
  <c r="AH44"/>
  <c r="AJ44"/>
  <c r="AK44"/>
  <c r="AL44"/>
  <c r="AB45"/>
  <c r="AE45"/>
  <c r="AF45"/>
  <c r="AG45"/>
  <c r="AH45"/>
  <c r="AI45"/>
  <c r="AJ45"/>
  <c r="AK45"/>
  <c r="AL45"/>
  <c r="AI47"/>
  <c r="AB48"/>
  <c r="AE48"/>
  <c r="AF48"/>
  <c r="AG48"/>
  <c r="AH48"/>
  <c r="AI48"/>
  <c r="AJ48"/>
  <c r="AK48"/>
  <c r="AL48"/>
  <c r="AB49"/>
  <c r="AE49"/>
  <c r="AF49"/>
  <c r="AG49"/>
  <c r="AH49"/>
  <c r="AI49"/>
  <c r="AJ49"/>
  <c r="AK49"/>
  <c r="AL49"/>
  <c r="AB50"/>
  <c r="AE50"/>
  <c r="AF50"/>
  <c r="AG50"/>
  <c r="AH50"/>
  <c r="AI50"/>
  <c r="AJ50"/>
  <c r="AK50"/>
  <c r="AL50"/>
  <c r="AB51"/>
  <c r="AD51"/>
  <c r="AE51"/>
  <c r="AF51"/>
  <c r="AG51"/>
  <c r="AH51"/>
  <c r="AI51"/>
  <c r="AJ51"/>
  <c r="AK51"/>
  <c r="AL51"/>
  <c r="AB52"/>
  <c r="AD52"/>
  <c r="AE52"/>
  <c r="AF52"/>
  <c r="AG52"/>
  <c r="AH52"/>
  <c r="AI52"/>
  <c r="AJ52"/>
  <c r="AK52"/>
  <c r="AL52"/>
  <c r="AB53"/>
  <c r="AB54"/>
  <c r="AB56"/>
  <c r="AD56"/>
  <c r="AE56"/>
  <c r="AF56"/>
  <c r="AG56"/>
  <c r="AH56"/>
  <c r="AI56"/>
  <c r="AJ56"/>
  <c r="AK56"/>
  <c r="AL56"/>
  <c r="AB57"/>
  <c r="AH57"/>
  <c r="AI57"/>
  <c r="AJ57"/>
  <c r="AB58"/>
  <c r="AD58"/>
  <c r="AE58"/>
  <c r="AJ58"/>
  <c r="AB60"/>
  <c r="AD60"/>
  <c r="AE60"/>
  <c r="AK60"/>
  <c r="AL60"/>
  <c r="AB62"/>
  <c r="AD62"/>
  <c r="AE62"/>
  <c r="AF62"/>
  <c r="AG62"/>
  <c r="AH62"/>
  <c r="AI62"/>
  <c r="AJ62"/>
  <c r="AK62"/>
  <c r="AL62"/>
  <c r="AB63"/>
  <c r="AD63"/>
  <c r="AE63"/>
  <c r="AF63"/>
  <c r="AG63"/>
  <c r="AH63"/>
  <c r="AI63"/>
  <c r="AJ63"/>
  <c r="AK63"/>
  <c r="AL63"/>
  <c r="AB66"/>
  <c r="AD66"/>
  <c r="AE66"/>
  <c r="AF66"/>
  <c r="Y66" s="1"/>
  <c r="AG66"/>
  <c r="AH66"/>
  <c r="AI66"/>
  <c r="AJ66"/>
  <c r="AK66"/>
  <c r="AL66"/>
  <c r="AB67"/>
  <c r="AD67"/>
  <c r="AE67"/>
  <c r="AF67"/>
  <c r="AG67"/>
  <c r="AH67"/>
  <c r="AI67"/>
  <c r="AJ67"/>
  <c r="AK67"/>
  <c r="AL67"/>
  <c r="AB68"/>
  <c r="AD68"/>
  <c r="Y68" s="1"/>
  <c r="AE68"/>
  <c r="AF68"/>
  <c r="AG68"/>
  <c r="AH68"/>
  <c r="AI68"/>
  <c r="AJ68"/>
  <c r="AK68"/>
  <c r="AL68"/>
  <c r="AB69"/>
  <c r="AD69"/>
  <c r="AE69"/>
  <c r="AF69"/>
  <c r="AG69"/>
  <c r="AH69"/>
  <c r="AI69"/>
  <c r="AJ69"/>
  <c r="AK69"/>
  <c r="AL69"/>
  <c r="AB70"/>
  <c r="AD70"/>
  <c r="AE70"/>
  <c r="AF70"/>
  <c r="AG70"/>
  <c r="AH70"/>
  <c r="AI70"/>
  <c r="AJ70"/>
  <c r="AK70"/>
  <c r="AL70"/>
  <c r="AB71"/>
  <c r="AD71"/>
  <c r="AE71"/>
  <c r="AF71"/>
  <c r="AG71"/>
  <c r="AH71"/>
  <c r="AI71"/>
  <c r="AJ71"/>
  <c r="AK71"/>
  <c r="AL71"/>
  <c r="AB77"/>
  <c r="AD77"/>
  <c r="AE77"/>
  <c r="AF77"/>
  <c r="AG77"/>
  <c r="AH77"/>
  <c r="AI77"/>
  <c r="AJ77"/>
  <c r="AK77"/>
  <c r="AL77"/>
  <c r="AB78"/>
  <c r="AD78"/>
  <c r="AE78"/>
  <c r="AF78"/>
  <c r="AG78"/>
  <c r="AH78"/>
  <c r="AI78"/>
  <c r="AJ78"/>
  <c r="AK78"/>
  <c r="AL78"/>
  <c r="AB79"/>
  <c r="AD79"/>
  <c r="AE79"/>
  <c r="AF79"/>
  <c r="AG79"/>
  <c r="AH79"/>
  <c r="AI79"/>
  <c r="AJ79"/>
  <c r="AK79"/>
  <c r="AL79"/>
  <c r="AB80"/>
  <c r="AD80"/>
  <c r="AE80"/>
  <c r="AF80"/>
  <c r="AG80"/>
  <c r="AH80"/>
  <c r="AI80"/>
  <c r="AJ80"/>
  <c r="AK80"/>
  <c r="AL80"/>
  <c r="AB87"/>
  <c r="AD87"/>
  <c r="AE87"/>
  <c r="AF87"/>
  <c r="AG87"/>
  <c r="AH87"/>
  <c r="AI87"/>
  <c r="AJ87"/>
  <c r="AK87"/>
  <c r="AL87"/>
  <c r="AB88"/>
  <c r="AD88"/>
  <c r="AE88"/>
  <c r="AF88"/>
  <c r="AG88"/>
  <c r="AH88"/>
  <c r="AI88"/>
  <c r="AJ88"/>
  <c r="AK88"/>
  <c r="AL88"/>
  <c r="AB89"/>
  <c r="AD89"/>
  <c r="AE89"/>
  <c r="AF89"/>
  <c r="AG89"/>
  <c r="AH89"/>
  <c r="AI89"/>
  <c r="AJ89"/>
  <c r="AK89"/>
  <c r="AL89"/>
  <c r="AB90"/>
  <c r="AD90"/>
  <c r="AE90"/>
  <c r="AF90"/>
  <c r="Y90" s="1"/>
  <c r="AG90"/>
  <c r="AH90"/>
  <c r="AI90"/>
  <c r="AJ90"/>
  <c r="AK90"/>
  <c r="AL90"/>
  <c r="AB95"/>
  <c r="AD95"/>
  <c r="Y95" s="1"/>
  <c r="AE95"/>
  <c r="AF95"/>
  <c r="AG95"/>
  <c r="AH95"/>
  <c r="AI95"/>
  <c r="AJ95"/>
  <c r="AK95"/>
  <c r="AL95"/>
  <c r="AB96"/>
  <c r="AD96"/>
  <c r="AE96"/>
  <c r="AF96"/>
  <c r="AG96"/>
  <c r="AH96"/>
  <c r="AI96"/>
  <c r="AJ96"/>
  <c r="AK96"/>
  <c r="AL96"/>
  <c r="AB97"/>
  <c r="AD97"/>
  <c r="AE97"/>
  <c r="AF97"/>
  <c r="AG97"/>
  <c r="AH97"/>
  <c r="AI97"/>
  <c r="AJ97"/>
  <c r="AK97"/>
  <c r="AL97"/>
  <c r="AB98"/>
  <c r="AD98"/>
  <c r="AE98"/>
  <c r="AF98"/>
  <c r="AG98"/>
  <c r="AH98"/>
  <c r="AI98"/>
  <c r="AJ98"/>
  <c r="AK98"/>
  <c r="AL98"/>
  <c r="AB110"/>
  <c r="AD110"/>
  <c r="Y110" s="1"/>
  <c r="AE110"/>
  <c r="AF110"/>
  <c r="AG110"/>
  <c r="AH110"/>
  <c r="AI110"/>
  <c r="AJ110"/>
  <c r="AK110"/>
  <c r="AL110"/>
  <c r="AB111"/>
  <c r="AD111"/>
  <c r="AE111"/>
  <c r="AF111"/>
  <c r="AG111"/>
  <c r="AH111"/>
  <c r="AI111"/>
  <c r="AJ111"/>
  <c r="AK111"/>
  <c r="AL111"/>
  <c r="AB112"/>
  <c r="AD112"/>
  <c r="AE112"/>
  <c r="AF112"/>
  <c r="Y112" s="1"/>
  <c r="AG112"/>
  <c r="AH112"/>
  <c r="AI112"/>
  <c r="AJ112"/>
  <c r="AK112"/>
  <c r="AL112"/>
  <c r="AB113"/>
  <c r="AD113"/>
  <c r="AE113"/>
  <c r="AF113"/>
  <c r="AG113"/>
  <c r="AH113"/>
  <c r="AI113"/>
  <c r="AJ113"/>
  <c r="AK113"/>
  <c r="AL113"/>
  <c r="AB119"/>
  <c r="AD119"/>
  <c r="AE119"/>
  <c r="AF119"/>
  <c r="AG119"/>
  <c r="AH119"/>
  <c r="AI119"/>
  <c r="AJ119"/>
  <c r="AK119"/>
  <c r="AL119"/>
  <c r="BK65"/>
  <c r="BH65"/>
  <c r="BN63"/>
  <c r="H63" s="1"/>
  <c r="BJ63"/>
  <c r="AT61"/>
  <c r="BM63"/>
  <c r="BL63"/>
  <c r="BM62"/>
  <c r="BK62"/>
  <c r="AV61"/>
  <c r="BN62"/>
  <c r="H62" s="1"/>
  <c r="BN67"/>
  <c r="H67" s="1"/>
  <c r="AX61"/>
  <c r="BM67"/>
  <c r="BM64"/>
  <c r="BJ64"/>
  <c r="BK64"/>
  <c r="D100"/>
  <c r="AJ36"/>
  <c r="AH35"/>
  <c r="AE36"/>
  <c r="AI35"/>
  <c r="AA35"/>
  <c r="AE34"/>
  <c r="AB36"/>
  <c r="AK36"/>
  <c r="AF36"/>
  <c r="AJ35"/>
  <c r="AB35"/>
  <c r="AF34"/>
  <c r="Y34" s="1"/>
  <c r="K36"/>
  <c r="D36" s="1"/>
  <c r="AL36"/>
  <c r="K35"/>
  <c r="D35" s="1"/>
  <c r="AG36"/>
  <c r="AK35"/>
  <c r="AC35"/>
  <c r="Y35"/>
  <c r="AG34"/>
  <c r="AC36"/>
  <c r="Y36"/>
  <c r="E36" s="1"/>
  <c r="AD36"/>
  <c r="AL35"/>
  <c r="AZ32"/>
  <c r="BH36"/>
  <c r="BL36"/>
  <c r="BD36"/>
  <c r="BM36"/>
  <c r="BE36"/>
  <c r="BA36"/>
  <c r="BN36"/>
  <c r="H36" s="1"/>
  <c r="BI35"/>
  <c r="BL35"/>
  <c r="BN35"/>
  <c r="H35" s="1"/>
  <c r="BF35"/>
  <c r="BD35"/>
  <c r="BE35"/>
  <c r="BG35"/>
  <c r="BK35"/>
  <c r="BM35"/>
  <c r="BH35"/>
  <c r="BC35"/>
  <c r="BL33"/>
  <c r="BH33"/>
  <c r="BA33" s="1"/>
  <c r="BG33"/>
  <c r="AP32"/>
  <c r="AE33"/>
  <c r="AF33"/>
  <c r="K33"/>
  <c r="D33" s="1"/>
  <c r="AC16"/>
  <c r="Y16"/>
  <c r="AC19"/>
  <c r="AB16"/>
  <c r="AL19"/>
  <c r="AG16"/>
  <c r="AH19"/>
  <c r="AL16"/>
  <c r="AD16"/>
  <c r="K16"/>
  <c r="AE19"/>
  <c r="AJ19"/>
  <c r="M15"/>
  <c r="AA15"/>
  <c r="AE16"/>
  <c r="AF19"/>
  <c r="AB19"/>
  <c r="AK19"/>
  <c r="AK16"/>
  <c r="AD19"/>
  <c r="Y19" s="1"/>
  <c r="E19" s="1"/>
  <c r="K19"/>
  <c r="D19" s="1"/>
  <c r="AH11"/>
  <c r="AC11"/>
  <c r="K11"/>
  <c r="D11"/>
  <c r="BN11"/>
  <c r="H11"/>
  <c r="BI11"/>
  <c r="AP10"/>
  <c r="BM11"/>
  <c r="BL11"/>
  <c r="BH11"/>
  <c r="BG11"/>
  <c r="BF11"/>
  <c r="BE11"/>
  <c r="BA11"/>
  <c r="F11" s="1"/>
  <c r="BJ11"/>
  <c r="N10"/>
  <c r="BM12"/>
  <c r="BE12"/>
  <c r="BL14"/>
  <c r="AX10"/>
  <c r="BJ14"/>
  <c r="BN14"/>
  <c r="H14" s="1"/>
  <c r="AW10"/>
  <c r="BI13"/>
  <c r="BJ13"/>
  <c r="AT10"/>
  <c r="BK13"/>
  <c r="BH13"/>
  <c r="BL13"/>
  <c r="BN13"/>
  <c r="H13"/>
  <c r="BD12"/>
  <c r="BI12"/>
  <c r="BF12"/>
  <c r="BJ12"/>
  <c r="BN12"/>
  <c r="H12" s="1"/>
  <c r="AO10"/>
  <c r="BG10" s="1"/>
  <c r="BG12"/>
  <c r="BK12"/>
  <c r="BC12"/>
  <c r="BH12"/>
  <c r="BA12" s="1"/>
  <c r="F12" s="1"/>
  <c r="BL12"/>
  <c r="AZ15"/>
  <c r="BH60"/>
  <c r="BA60" s="1"/>
  <c r="F60" s="1"/>
  <c r="BL85"/>
  <c r="AB55"/>
  <c r="BJ82"/>
  <c r="BJ85"/>
  <c r="BJ107"/>
  <c r="BG94"/>
  <c r="BN107"/>
  <c r="H107"/>
  <c r="AK47"/>
  <c r="AB47"/>
  <c r="K47"/>
  <c r="BI59"/>
  <c r="BF73"/>
  <c r="BI82"/>
  <c r="BK85"/>
  <c r="BK107"/>
  <c r="AV105"/>
  <c r="BM82"/>
  <c r="BK19"/>
  <c r="AZ116"/>
  <c r="AL47"/>
  <c r="AD47"/>
  <c r="Y47" s="1"/>
  <c r="E47" s="1"/>
  <c r="BJ16"/>
  <c r="BG58"/>
  <c r="BE21"/>
  <c r="BJ59"/>
  <c r="BL107"/>
  <c r="BG19"/>
  <c r="BI85"/>
  <c r="BH59"/>
  <c r="BA59" s="1"/>
  <c r="BJ19"/>
  <c r="BM21"/>
  <c r="BJ17"/>
  <c r="AO91"/>
  <c r="BC91" s="1"/>
  <c r="AV15"/>
  <c r="BK82"/>
  <c r="BL16"/>
  <c r="BI19"/>
  <c r="BJ60"/>
  <c r="BG92"/>
  <c r="BN18"/>
  <c r="H18" s="1"/>
  <c r="BF21"/>
  <c r="BA21" s="1"/>
  <c r="BH21"/>
  <c r="BI21"/>
  <c r="BJ21"/>
  <c r="BN21"/>
  <c r="H21" s="1"/>
  <c r="BK21"/>
  <c r="BC21"/>
  <c r="BG21"/>
  <c r="BL21"/>
  <c r="BN20"/>
  <c r="H20"/>
  <c r="AW15"/>
  <c r="BK20"/>
  <c r="BH20"/>
  <c r="BA20" s="1"/>
  <c r="BL20"/>
  <c r="BM20"/>
  <c r="BI20"/>
  <c r="BJ20"/>
  <c r="BF19"/>
  <c r="BA19" s="1"/>
  <c r="AQ15"/>
  <c r="BH19"/>
  <c r="BL19"/>
  <c r="BD19"/>
  <c r="AO15"/>
  <c r="BI15" s="1"/>
  <c r="BM19"/>
  <c r="BE19"/>
  <c r="BN19"/>
  <c r="H19" s="1"/>
  <c r="BM18"/>
  <c r="AY15"/>
  <c r="BJ18"/>
  <c r="BK18"/>
  <c r="AT15"/>
  <c r="BH18"/>
  <c r="BA18" s="1"/>
  <c r="BL18"/>
  <c r="BI18"/>
  <c r="AX15"/>
  <c r="BI17"/>
  <c r="BM17"/>
  <c r="BN17"/>
  <c r="H17"/>
  <c r="BF17"/>
  <c r="BA17" s="1"/>
  <c r="BK16"/>
  <c r="BH16"/>
  <c r="BG16"/>
  <c r="BF16"/>
  <c r="BE16"/>
  <c r="BA16"/>
  <c r="BI16"/>
  <c r="BD16"/>
  <c r="BM16"/>
  <c r="AP15"/>
  <c r="AZ114"/>
  <c r="BD116"/>
  <c r="BC114"/>
  <c r="AG114"/>
  <c r="BN108"/>
  <c r="H108" s="1"/>
  <c r="AZ105"/>
  <c r="BN106"/>
  <c r="H106"/>
  <c r="BI108"/>
  <c r="BM108"/>
  <c r="AU105"/>
  <c r="BM92"/>
  <c r="AP93"/>
  <c r="BH94"/>
  <c r="BE94"/>
  <c r="BM94"/>
  <c r="BD94"/>
  <c r="BL94"/>
  <c r="BC94"/>
  <c r="BJ94"/>
  <c r="AO93"/>
  <c r="BM93" s="1"/>
  <c r="BN94"/>
  <c r="H94" s="1"/>
  <c r="BK94"/>
  <c r="BI94"/>
  <c r="BF94"/>
  <c r="BA94" s="1"/>
  <c r="F94" s="1"/>
  <c r="BK92"/>
  <c r="BI92"/>
  <c r="BL92"/>
  <c r="BE92"/>
  <c r="BJ92"/>
  <c r="BH92"/>
  <c r="BF92"/>
  <c r="BN92"/>
  <c r="H92" s="1"/>
  <c r="BD92"/>
  <c r="BM85"/>
  <c r="BN85"/>
  <c r="H85" s="1"/>
  <c r="BL86"/>
  <c r="AX83"/>
  <c r="BM86"/>
  <c r="BN76"/>
  <c r="H76" s="1"/>
  <c r="BH82"/>
  <c r="BL82"/>
  <c r="AT81"/>
  <c r="BI81" s="1"/>
  <c r="BN82"/>
  <c r="H82" s="1"/>
  <c r="BN73"/>
  <c r="H73" s="1"/>
  <c r="BH73"/>
  <c r="BM73"/>
  <c r="BL73"/>
  <c r="BI73"/>
  <c r="BG73"/>
  <c r="BK73"/>
  <c r="BJ73"/>
  <c r="BC72"/>
  <c r="BL76"/>
  <c r="AX74"/>
  <c r="BN75"/>
  <c r="H75" s="1"/>
  <c r="BM75"/>
  <c r="AA61"/>
  <c r="AI44"/>
  <c r="AA44"/>
  <c r="AE44"/>
  <c r="AF44"/>
  <c r="K43"/>
  <c r="D43" s="1"/>
  <c r="BL60"/>
  <c r="BK60"/>
  <c r="BN60"/>
  <c r="H60" s="1"/>
  <c r="BM60"/>
  <c r="AS55"/>
  <c r="BG59"/>
  <c r="BN59"/>
  <c r="H59" s="1"/>
  <c r="BK59"/>
  <c r="BL59"/>
  <c r="BM59"/>
  <c r="BM58"/>
  <c r="BJ58"/>
  <c r="BI58"/>
  <c r="BN58"/>
  <c r="H58" s="1"/>
  <c r="BH58"/>
  <c r="BL58"/>
  <c r="BK58"/>
  <c r="BK45"/>
  <c r="BN45"/>
  <c r="H45"/>
  <c r="BD45"/>
  <c r="BH44"/>
  <c r="K31"/>
  <c r="D31" s="1"/>
  <c r="AL31"/>
  <c r="AA31"/>
  <c r="K29"/>
  <c r="D29" s="1"/>
  <c r="AJ29"/>
  <c r="AB29"/>
  <c r="BN31"/>
  <c r="H31" s="1"/>
  <c r="BG31"/>
  <c r="BI31"/>
  <c r="BH31"/>
  <c r="BL31"/>
  <c r="BD31"/>
  <c r="BM31"/>
  <c r="BE31"/>
  <c r="BF31"/>
  <c r="D17"/>
  <c r="BC120"/>
  <c r="AG46"/>
  <c r="K105"/>
  <c r="AA105"/>
  <c r="AB116"/>
  <c r="AA74"/>
  <c r="K99"/>
  <c r="K140"/>
  <c r="AO121"/>
  <c r="AA91"/>
  <c r="AA114"/>
  <c r="K142"/>
  <c r="AD140"/>
  <c r="K114"/>
  <c r="D114" s="1"/>
  <c r="BC116"/>
  <c r="AC140"/>
  <c r="Y140"/>
  <c r="AE114"/>
  <c r="K91"/>
  <c r="D91" s="1"/>
  <c r="BC99"/>
  <c r="BE32"/>
  <c r="K15"/>
  <c r="AD15"/>
  <c r="AC15"/>
  <c r="BC10"/>
  <c r="K27"/>
  <c r="BG57"/>
  <c r="BH57"/>
  <c r="BF57"/>
  <c r="BI57"/>
  <c r="BE57"/>
  <c r="BM57"/>
  <c r="BJ57"/>
  <c r="BN57"/>
  <c r="H57" s="1"/>
  <c r="BK57"/>
  <c r="AQ55"/>
  <c r="BE55" s="1"/>
  <c r="BL57"/>
  <c r="BC122"/>
  <c r="BH122"/>
  <c r="AQ121"/>
  <c r="BK120"/>
  <c r="BK116"/>
  <c r="BG116"/>
  <c r="BK105"/>
  <c r="BD99"/>
  <c r="BC93"/>
  <c r="BE81"/>
  <c r="BD44"/>
  <c r="BK43"/>
  <c r="BJ43"/>
  <c r="BE44"/>
  <c r="BI45"/>
  <c r="BL43"/>
  <c r="BN43"/>
  <c r="H43" s="1"/>
  <c r="BC43"/>
  <c r="BF44"/>
  <c r="BH45"/>
  <c r="BM43"/>
  <c r="BJ44"/>
  <c r="BG45"/>
  <c r="BH43"/>
  <c r="BL45"/>
  <c r="BI43"/>
  <c r="BC44"/>
  <c r="BA44"/>
  <c r="F44" s="1"/>
  <c r="BF43"/>
  <c r="BA43" s="1"/>
  <c r="BM44"/>
  <c r="BG43"/>
  <c r="BE43"/>
  <c r="BI44"/>
  <c r="BJ45"/>
  <c r="BC32"/>
  <c r="BD27"/>
  <c r="BC15"/>
  <c r="BC41"/>
  <c r="G142"/>
  <c r="D21"/>
  <c r="D54"/>
  <c r="E35"/>
  <c r="I35" s="1"/>
  <c r="F29"/>
  <c r="E25"/>
  <c r="D47"/>
  <c r="AJ60"/>
  <c r="AG60"/>
  <c r="E118"/>
  <c r="AH60"/>
  <c r="AF60"/>
  <c r="P55"/>
  <c r="P123" s="1"/>
  <c r="D7"/>
  <c r="AK74"/>
  <c r="AH74"/>
  <c r="AL11"/>
  <c r="AF11"/>
  <c r="AI11"/>
  <c r="AF105"/>
  <c r="AB105"/>
  <c r="AB99"/>
  <c r="AB91"/>
  <c r="M41"/>
  <c r="BD122"/>
  <c r="BH116"/>
  <c r="BG32"/>
  <c r="BH32"/>
  <c r="AA46"/>
  <c r="BF40"/>
  <c r="BG40" s="1"/>
  <c r="BH40" s="1"/>
  <c r="BI40" s="1"/>
  <c r="BJ40"/>
  <c r="BK40" s="1"/>
  <c r="BL40" s="1"/>
  <c r="BM40" s="1"/>
  <c r="BN40" s="1"/>
  <c r="H40" s="1"/>
  <c r="AJ12"/>
  <c r="AF15"/>
  <c r="AD93"/>
  <c r="BL93"/>
  <c r="AA11"/>
  <c r="BC121"/>
  <c r="BE121"/>
  <c r="AB46"/>
  <c r="AB12"/>
  <c r="AF12"/>
  <c r="AH12"/>
  <c r="AL12"/>
  <c r="AK12"/>
  <c r="AA12"/>
  <c r="AE12"/>
  <c r="AI12"/>
  <c r="AC12"/>
  <c r="Y12"/>
  <c r="E12" s="1"/>
  <c r="AG12"/>
  <c r="BD93"/>
  <c r="BM10"/>
  <c r="K57"/>
  <c r="D57" s="1"/>
  <c r="O55"/>
  <c r="AD57"/>
  <c r="AL57"/>
  <c r="AG57"/>
  <c r="AK57"/>
  <c r="AF57"/>
  <c r="AE57"/>
  <c r="Y57" s="1"/>
  <c r="E57" s="1"/>
  <c r="AC57"/>
  <c r="K81"/>
  <c r="D81" s="1"/>
  <c r="BG41"/>
  <c r="AC114"/>
  <c r="AJ11"/>
  <c r="AD43"/>
  <c r="Y43" s="1"/>
  <c r="E43" s="1"/>
  <c r="AC43"/>
  <c r="AA43"/>
  <c r="AF43"/>
  <c r="AH43"/>
  <c r="AE43"/>
  <c r="AL43"/>
  <c r="AI43"/>
  <c r="AJ43"/>
  <c r="AD116"/>
  <c r="BE105"/>
  <c r="BJ105"/>
  <c r="BI105"/>
  <c r="BD105"/>
  <c r="BD46"/>
  <c r="BH46"/>
  <c r="BC46"/>
  <c r="AA141"/>
  <c r="AE46"/>
  <c r="F26"/>
  <c r="AK11"/>
  <c r="BN116"/>
  <c r="H116" s="1"/>
  <c r="K120"/>
  <c r="BH41"/>
  <c r="BI41"/>
  <c r="BM41"/>
  <c r="BE41"/>
  <c r="BL41"/>
  <c r="BK41"/>
  <c r="BK81"/>
  <c r="AJ15"/>
  <c r="AH15"/>
  <c r="AG15"/>
  <c r="AB114"/>
  <c r="AF114"/>
  <c r="AD120"/>
  <c r="AB120"/>
  <c r="BF120"/>
  <c r="BA120" s="1"/>
  <c r="AP121"/>
  <c r="BJ120"/>
  <c r="BL120"/>
  <c r="BD41"/>
  <c r="AK43"/>
  <c r="AX121"/>
  <c r="BK27"/>
  <c r="AB43"/>
  <c r="BL81"/>
  <c r="AD99"/>
  <c r="AE99"/>
  <c r="BC105"/>
  <c r="BF15"/>
  <c r="BG15"/>
  <c r="AD81"/>
  <c r="AB31"/>
  <c r="BE15"/>
  <c r="BH27"/>
  <c r="AB140"/>
  <c r="AB81"/>
  <c r="AH140"/>
  <c r="AJ31"/>
  <c r="BD15"/>
  <c r="BM27"/>
  <c r="AF81"/>
  <c r="BN15"/>
  <c r="H15" s="1"/>
  <c r="BJ15"/>
  <c r="BE27"/>
  <c r="AK41"/>
  <c r="BA35" l="1"/>
  <c r="F35" s="1"/>
  <c r="E34"/>
  <c r="BA34"/>
  <c r="BN32"/>
  <c r="H32" s="1"/>
  <c r="BA31"/>
  <c r="Y28"/>
  <c r="E28" s="1"/>
  <c r="I28" s="1"/>
  <c r="W123"/>
  <c r="Y30"/>
  <c r="E30" s="1"/>
  <c r="I30" s="1"/>
  <c r="Y15"/>
  <c r="E15" s="1"/>
  <c r="BM15"/>
  <c r="I19"/>
  <c r="AQ124"/>
  <c r="BH15"/>
  <c r="BA15"/>
  <c r="AL15"/>
  <c r="Y20"/>
  <c r="BA13"/>
  <c r="K10"/>
  <c r="BI10"/>
  <c r="D10"/>
  <c r="F13"/>
  <c r="K116"/>
  <c r="Y113"/>
  <c r="E113" s="1"/>
  <c r="I113" s="1"/>
  <c r="Y111"/>
  <c r="E111" s="1"/>
  <c r="I111" s="1"/>
  <c r="E109"/>
  <c r="E107"/>
  <c r="I107" s="1"/>
  <c r="AH105"/>
  <c r="AD105"/>
  <c r="Y105" s="1"/>
  <c r="BA108"/>
  <c r="BA107"/>
  <c r="BM105"/>
  <c r="AF99"/>
  <c r="Y99" s="1"/>
  <c r="E99" s="1"/>
  <c r="BA102"/>
  <c r="Y104"/>
  <c r="Y98"/>
  <c r="Y97"/>
  <c r="Y96"/>
  <c r="E96" s="1"/>
  <c r="BJ93"/>
  <c r="AE93"/>
  <c r="Y89"/>
  <c r="E89" s="1"/>
  <c r="I89" s="1"/>
  <c r="K83"/>
  <c r="D83" s="1"/>
  <c r="BA86"/>
  <c r="BA85"/>
  <c r="BL83"/>
  <c r="Y81"/>
  <c r="AH81"/>
  <c r="I82"/>
  <c r="BA82"/>
  <c r="BG81"/>
  <c r="Y80"/>
  <c r="Y78"/>
  <c r="AB74"/>
  <c r="BG74"/>
  <c r="K72"/>
  <c r="D72" s="1"/>
  <c r="BD72"/>
  <c r="BI72"/>
  <c r="Y71"/>
  <c r="Y70"/>
  <c r="Y67"/>
  <c r="Y63"/>
  <c r="Y62"/>
  <c r="E62" s="1"/>
  <c r="BA65"/>
  <c r="Y65"/>
  <c r="Y64"/>
  <c r="AT124"/>
  <c r="BA58"/>
  <c r="I62"/>
  <c r="Y60"/>
  <c r="Y52"/>
  <c r="E52" s="1"/>
  <c r="F7"/>
  <c r="G7" s="1"/>
  <c r="D38"/>
  <c r="D25"/>
  <c r="D8"/>
  <c r="E8"/>
  <c r="D28"/>
  <c r="D24"/>
  <c r="F33"/>
  <c r="D34"/>
  <c r="D42"/>
  <c r="F42"/>
  <c r="G42" s="1"/>
  <c r="D44"/>
  <c r="D50"/>
  <c r="D14"/>
  <c r="D16"/>
  <c r="F16"/>
  <c r="E16"/>
  <c r="D22"/>
  <c r="D59"/>
  <c r="D62"/>
  <c r="D66"/>
  <c r="D64"/>
  <c r="D78"/>
  <c r="D82"/>
  <c r="E84"/>
  <c r="D85"/>
  <c r="D86"/>
  <c r="D89"/>
  <c r="D94"/>
  <c r="D97"/>
  <c r="D103"/>
  <c r="E105"/>
  <c r="D109"/>
  <c r="D107"/>
  <c r="D112"/>
  <c r="D115"/>
  <c r="D117"/>
  <c r="D118"/>
  <c r="D26"/>
  <c r="D80"/>
  <c r="D98"/>
  <c r="F14"/>
  <c r="F22"/>
  <c r="F20"/>
  <c r="F18"/>
  <c r="F104"/>
  <c r="F102"/>
  <c r="F118"/>
  <c r="G118" s="1"/>
  <c r="E20"/>
  <c r="E18"/>
  <c r="E86"/>
  <c r="E108"/>
  <c r="I108" s="1"/>
  <c r="F54"/>
  <c r="F69"/>
  <c r="F70"/>
  <c r="F90"/>
  <c r="F112"/>
  <c r="G112" s="1"/>
  <c r="E13"/>
  <c r="I13" s="1"/>
  <c r="D133"/>
  <c r="D137"/>
  <c r="D140" s="1"/>
  <c r="F137"/>
  <c r="G137" s="1"/>
  <c r="D130"/>
  <c r="D135"/>
  <c r="D131"/>
  <c r="E130"/>
  <c r="E137"/>
  <c r="I137" s="1"/>
  <c r="D41"/>
  <c r="E54"/>
  <c r="BD91"/>
  <c r="E90"/>
  <c r="I90" s="1"/>
  <c r="AL74"/>
  <c r="E81"/>
  <c r="AD74"/>
  <c r="AC74"/>
  <c r="BA75"/>
  <c r="F75" s="1"/>
  <c r="BK72"/>
  <c r="BL72"/>
  <c r="AG61"/>
  <c r="E70"/>
  <c r="I70" s="1"/>
  <c r="AE55"/>
  <c r="BH55"/>
  <c r="AO123"/>
  <c r="BC123" s="1"/>
  <c r="Y56"/>
  <c r="E56" s="1"/>
  <c r="I56" s="1"/>
  <c r="V123"/>
  <c r="BA57"/>
  <c r="F57" s="1"/>
  <c r="Y79"/>
  <c r="E79" s="1"/>
  <c r="E78"/>
  <c r="E112"/>
  <c r="I112" s="1"/>
  <c r="Y85"/>
  <c r="E85" s="1"/>
  <c r="AK83"/>
  <c r="AE83"/>
  <c r="AB83"/>
  <c r="AJ83"/>
  <c r="S124"/>
  <c r="I86"/>
  <c r="AJ91"/>
  <c r="AE91"/>
  <c r="X123"/>
  <c r="BA92"/>
  <c r="F92" s="1"/>
  <c r="E98"/>
  <c r="G98" s="1"/>
  <c r="E92"/>
  <c r="I92" s="1"/>
  <c r="AR123"/>
  <c r="Y88"/>
  <c r="K121"/>
  <c r="Y69"/>
  <c r="E69" s="1"/>
  <c r="I69" s="1"/>
  <c r="AE74"/>
  <c r="E75"/>
  <c r="I75" s="1"/>
  <c r="K122"/>
  <c r="D71"/>
  <c r="AO124"/>
  <c r="BC124" s="1"/>
  <c r="BL74"/>
  <c r="K74"/>
  <c r="D74" s="1"/>
  <c r="AY123"/>
  <c r="BA73"/>
  <c r="F73" s="1"/>
  <c r="AV123"/>
  <c r="AW123"/>
  <c r="T123"/>
  <c r="AK72"/>
  <c r="AZ123"/>
  <c r="K61"/>
  <c r="D61" s="1"/>
  <c r="AF61"/>
  <c r="BG61"/>
  <c r="BA66"/>
  <c r="E73"/>
  <c r="I73" s="1"/>
  <c r="AU124"/>
  <c r="V124"/>
  <c r="U124"/>
  <c r="R124"/>
  <c r="Q124"/>
  <c r="F65"/>
  <c r="BA64"/>
  <c r="BJ61"/>
  <c r="BI61"/>
  <c r="BA62"/>
  <c r="F62" s="1"/>
  <c r="G62" s="1"/>
  <c r="AW124"/>
  <c r="AZ124"/>
  <c r="BC61"/>
  <c r="E64"/>
  <c r="AY124"/>
  <c r="P124"/>
  <c r="AJ61"/>
  <c r="Y59"/>
  <c r="E59" s="1"/>
  <c r="I59" s="1"/>
  <c r="K55"/>
  <c r="D55" s="1"/>
  <c r="G13"/>
  <c r="F30"/>
  <c r="G30" s="1"/>
  <c r="F78"/>
  <c r="D52"/>
  <c r="D65"/>
  <c r="F129"/>
  <c r="E50"/>
  <c r="F8"/>
  <c r="G8" s="1"/>
  <c r="D53"/>
  <c r="D45"/>
  <c r="D12"/>
  <c r="D67"/>
  <c r="D88"/>
  <c r="D101"/>
  <c r="F80"/>
  <c r="F64"/>
  <c r="F84"/>
  <c r="G84" s="1"/>
  <c r="F86"/>
  <c r="G86" s="1"/>
  <c r="F101"/>
  <c r="F108"/>
  <c r="G108" s="1"/>
  <c r="F82"/>
  <c r="G82" s="1"/>
  <c r="D20"/>
  <c r="F97"/>
  <c r="F9"/>
  <c r="G9" s="1"/>
  <c r="D18"/>
  <c r="I17"/>
  <c r="F21"/>
  <c r="G35"/>
  <c r="E80"/>
  <c r="I80" s="1"/>
  <c r="G28"/>
  <c r="D39"/>
  <c r="F103"/>
  <c r="F106"/>
  <c r="F109"/>
  <c r="G109" s="1"/>
  <c r="F107"/>
  <c r="G107" s="1"/>
  <c r="E76"/>
  <c r="I76" s="1"/>
  <c r="E100"/>
  <c r="I100" s="1"/>
  <c r="E103"/>
  <c r="I103" s="1"/>
  <c r="E115"/>
  <c r="I115" s="1"/>
  <c r="E131"/>
  <c r="I131" s="1"/>
  <c r="F40"/>
  <c r="E88"/>
  <c r="G88" s="1"/>
  <c r="E102"/>
  <c r="G102" s="1"/>
  <c r="E48"/>
  <c r="E104"/>
  <c r="G104" s="1"/>
  <c r="D75"/>
  <c r="F34"/>
  <c r="G34" s="1"/>
  <c r="F41"/>
  <c r="F17"/>
  <c r="G17" s="1"/>
  <c r="E71"/>
  <c r="I71" s="1"/>
  <c r="F67"/>
  <c r="D60"/>
  <c r="D63"/>
  <c r="D73"/>
  <c r="D76"/>
  <c r="D106"/>
  <c r="D111"/>
  <c r="F85"/>
  <c r="D32"/>
  <c r="E63"/>
  <c r="I63" s="1"/>
  <c r="E94"/>
  <c r="F43"/>
  <c r="G43" s="1"/>
  <c r="E49"/>
  <c r="I49" s="1"/>
  <c r="D84"/>
  <c r="I118"/>
  <c r="D99"/>
  <c r="D105"/>
  <c r="F31"/>
  <c r="F19"/>
  <c r="G19" s="1"/>
  <c r="F38"/>
  <c r="F66"/>
  <c r="E45"/>
  <c r="G45" s="1"/>
  <c r="E21"/>
  <c r="D69"/>
  <c r="D27"/>
  <c r="D30"/>
  <c r="F36"/>
  <c r="D48"/>
  <c r="E67"/>
  <c r="I67" s="1"/>
  <c r="D79"/>
  <c r="D102"/>
  <c r="D113"/>
  <c r="F100"/>
  <c r="G100" s="1"/>
  <c r="E117"/>
  <c r="G117" s="1"/>
  <c r="F24"/>
  <c r="G24" s="1"/>
  <c r="F53"/>
  <c r="E129"/>
  <c r="AL55"/>
  <c r="BI55"/>
  <c r="D56"/>
  <c r="E66"/>
  <c r="I66" s="1"/>
  <c r="Q123"/>
  <c r="D58"/>
  <c r="AU123"/>
  <c r="BJ55"/>
  <c r="U123"/>
  <c r="BG55"/>
  <c r="BD55"/>
  <c r="BN55"/>
  <c r="H55" s="1"/>
  <c r="G57"/>
  <c r="AG55"/>
  <c r="E60"/>
  <c r="I60" s="1"/>
  <c r="E65"/>
  <c r="I65" s="1"/>
  <c r="AX123"/>
  <c r="AQ123"/>
  <c r="E40"/>
  <c r="G40" s="1"/>
  <c r="E38"/>
  <c r="I38" s="1"/>
  <c r="G50"/>
  <c r="I50"/>
  <c r="BK121"/>
  <c r="BN121"/>
  <c r="G12"/>
  <c r="I12"/>
  <c r="BA25"/>
  <c r="F25" s="1"/>
  <c r="G25" s="1"/>
  <c r="BG25"/>
  <c r="BH25" s="1"/>
  <c r="BI25" s="1"/>
  <c r="BJ25" s="1"/>
  <c r="BK25" s="1"/>
  <c r="BL25" s="1"/>
  <c r="BM25" s="1"/>
  <c r="BN25" s="1"/>
  <c r="H25" s="1"/>
  <c r="H121" s="1"/>
  <c r="Y26"/>
  <c r="E26" s="1"/>
  <c r="AE26"/>
  <c r="AF26" s="1"/>
  <c r="AG26" s="1"/>
  <c r="AH26" s="1"/>
  <c r="AI26" s="1"/>
  <c r="AJ26" s="1"/>
  <c r="AK26" s="1"/>
  <c r="AL26" s="1"/>
  <c r="I20"/>
  <c r="G20"/>
  <c r="G44"/>
  <c r="I44"/>
  <c r="I45"/>
  <c r="I21"/>
  <c r="I34"/>
  <c r="I94"/>
  <c r="G94"/>
  <c r="I104"/>
  <c r="BL121"/>
  <c r="I18"/>
  <c r="BG39"/>
  <c r="BH39" s="1"/>
  <c r="BI39" s="1"/>
  <c r="BJ39" s="1"/>
  <c r="BK39" s="1"/>
  <c r="BL39" s="1"/>
  <c r="BM39" s="1"/>
  <c r="BN39" s="1"/>
  <c r="H39" s="1"/>
  <c r="BA39"/>
  <c r="F39" s="1"/>
  <c r="G39" s="1"/>
  <c r="I54"/>
  <c r="G54"/>
  <c r="G47"/>
  <c r="I47"/>
  <c r="G56"/>
  <c r="I96"/>
  <c r="G96"/>
  <c r="I78"/>
  <c r="G111"/>
  <c r="I48"/>
  <c r="G48"/>
  <c r="G49"/>
  <c r="I16"/>
  <c r="I39"/>
  <c r="BJ99"/>
  <c r="BH99"/>
  <c r="BF99"/>
  <c r="BA99" s="1"/>
  <c r="F99" s="1"/>
  <c r="BM99"/>
  <c r="BE99"/>
  <c r="AC142"/>
  <c r="AA142"/>
  <c r="AL142"/>
  <c r="AB142"/>
  <c r="AG142"/>
  <c r="AD142"/>
  <c r="Y142" s="1"/>
  <c r="BH91"/>
  <c r="BF91"/>
  <c r="BE91"/>
  <c r="BK91"/>
  <c r="AA41"/>
  <c r="AB41"/>
  <c r="AG41"/>
  <c r="BH121"/>
  <c r="BM121"/>
  <c r="BG121"/>
  <c r="BF121"/>
  <c r="BA121" s="1"/>
  <c r="BI121"/>
  <c r="AE120"/>
  <c r="AI120"/>
  <c r="AL120"/>
  <c r="AH120"/>
  <c r="AK120"/>
  <c r="AJ120"/>
  <c r="BM122"/>
  <c r="BK122"/>
  <c r="BG122"/>
  <c r="BL122"/>
  <c r="BF122"/>
  <c r="BA122" s="1"/>
  <c r="AE141"/>
  <c r="AG141"/>
  <c r="AB141"/>
  <c r="AL46"/>
  <c r="AD46"/>
  <c r="Y46" s="1"/>
  <c r="E46" s="1"/>
  <c r="AK46"/>
  <c r="AC46"/>
  <c r="AF46"/>
  <c r="AJ46"/>
  <c r="BJ114"/>
  <c r="BH114"/>
  <c r="BM114"/>
  <c r="BE114"/>
  <c r="BD114"/>
  <c r="BI114"/>
  <c r="BJ41"/>
  <c r="BN41"/>
  <c r="H41" s="1"/>
  <c r="BI32"/>
  <c r="BD32"/>
  <c r="BL32"/>
  <c r="BJ32"/>
  <c r="BF32"/>
  <c r="BA32" s="1"/>
  <c r="F32" s="1"/>
  <c r="AI31"/>
  <c r="AG31"/>
  <c r="AH31"/>
  <c r="AC31"/>
  <c r="AD31"/>
  <c r="AE31"/>
  <c r="AF31"/>
  <c r="AK31"/>
  <c r="I15"/>
  <c r="AI55"/>
  <c r="I57"/>
  <c r="AF41"/>
  <c r="AK93"/>
  <c r="AK142"/>
  <c r="BD61"/>
  <c r="AJ114"/>
  <c r="O123"/>
  <c r="BH74"/>
  <c r="BD74"/>
  <c r="BN10"/>
  <c r="H10" s="1"/>
  <c r="BK32"/>
  <c r="AC61"/>
  <c r="BM61"/>
  <c r="AC72"/>
  <c r="BH10"/>
  <c r="F58"/>
  <c r="X124"/>
  <c r="W124"/>
  <c r="T124"/>
  <c r="E101"/>
  <c r="AJ141"/>
  <c r="AK55"/>
  <c r="AL41"/>
  <c r="BN27"/>
  <c r="H27" s="1"/>
  <c r="AF142"/>
  <c r="AG120"/>
  <c r="BL61"/>
  <c r="BN91"/>
  <c r="H91" s="1"/>
  <c r="AJ72"/>
  <c r="AF116"/>
  <c r="Y116" s="1"/>
  <c r="E116" s="1"/>
  <c r="I116" s="1"/>
  <c r="BK99"/>
  <c r="O124"/>
  <c r="BI99"/>
  <c r="BK74"/>
  <c r="AG83"/>
  <c r="BD121"/>
  <c r="AI72"/>
  <c r="BM32"/>
  <c r="AI105"/>
  <c r="F140"/>
  <c r="D15"/>
  <c r="AF91"/>
  <c r="AI142"/>
  <c r="AC29"/>
  <c r="AB61"/>
  <c r="AG91"/>
  <c r="AH33"/>
  <c r="AF58"/>
  <c r="Y58" s="1"/>
  <c r="E58" s="1"/>
  <c r="I58" s="1"/>
  <c r="G38"/>
  <c r="N123"/>
  <c r="D96"/>
  <c r="E106"/>
  <c r="BN99"/>
  <c r="H99" s="1"/>
  <c r="BG91"/>
  <c r="I129"/>
  <c r="I130"/>
  <c r="AL54"/>
  <c r="BJ10"/>
  <c r="BK10"/>
  <c r="BD10"/>
  <c r="BE10"/>
  <c r="BF10"/>
  <c r="BA10" s="1"/>
  <c r="F10" s="1"/>
  <c r="AI74"/>
  <c r="AJ74"/>
  <c r="AF74"/>
  <c r="AG74"/>
  <c r="BM120"/>
  <c r="BH120"/>
  <c r="BE120"/>
  <c r="BG120"/>
  <c r="BI120"/>
  <c r="AJ55"/>
  <c r="AH55"/>
  <c r="AA55"/>
  <c r="BC81"/>
  <c r="BN81"/>
  <c r="H81" s="1"/>
  <c r="I81" s="1"/>
  <c r="BD81"/>
  <c r="BJ81"/>
  <c r="BN72"/>
  <c r="H72" s="1"/>
  <c r="BJ72"/>
  <c r="BH72"/>
  <c r="BG72"/>
  <c r="BE72"/>
  <c r="BF72"/>
  <c r="BM72"/>
  <c r="BJ27"/>
  <c r="BI27"/>
  <c r="BF27"/>
  <c r="BA27" s="1"/>
  <c r="F27" s="1"/>
  <c r="BE116"/>
  <c r="BM116"/>
  <c r="BI116"/>
  <c r="BL116"/>
  <c r="BF116"/>
  <c r="BA116" s="1"/>
  <c r="F116" s="1"/>
  <c r="BJ116"/>
  <c r="AJ142"/>
  <c r="AK15"/>
  <c r="AC93"/>
  <c r="AF141"/>
  <c r="AG81"/>
  <c r="BJ122"/>
  <c r="AH142"/>
  <c r="AG116"/>
  <c r="AL114"/>
  <c r="BJ74"/>
  <c r="BL114"/>
  <c r="AL105"/>
  <c r="AJ33"/>
  <c r="H142"/>
  <c r="I142" s="1"/>
  <c r="AT123"/>
  <c r="G130"/>
  <c r="AI41"/>
  <c r="BL27"/>
  <c r="AF93"/>
  <c r="Y93" s="1"/>
  <c r="E93" s="1"/>
  <c r="BM81"/>
  <c r="BK61"/>
  <c r="BE61"/>
  <c r="AH141"/>
  <c r="BD83"/>
  <c r="AP123"/>
  <c r="BI74"/>
  <c r="BF114"/>
  <c r="BA114" s="1"/>
  <c r="F114" s="1"/>
  <c r="AI46"/>
  <c r="I117"/>
  <c r="I109"/>
  <c r="BF83"/>
  <c r="BN114"/>
  <c r="H114" s="1"/>
  <c r="BE122"/>
  <c r="AL29"/>
  <c r="AC141"/>
  <c r="AB33"/>
  <c r="E97"/>
  <c r="I97" s="1"/>
  <c r="E53"/>
  <c r="D92"/>
  <c r="D40"/>
  <c r="D90"/>
  <c r="G89"/>
  <c r="AX124"/>
  <c r="D134"/>
  <c r="D141" s="1"/>
  <c r="D138"/>
  <c r="F71"/>
  <c r="D46"/>
  <c r="D116"/>
  <c r="AA99"/>
  <c r="AL99"/>
  <c r="AK99"/>
  <c r="AI99"/>
  <c r="AC99"/>
  <c r="AG99"/>
  <c r="BH83"/>
  <c r="BN83"/>
  <c r="H83" s="1"/>
  <c r="BG83"/>
  <c r="BJ83"/>
  <c r="BM83"/>
  <c r="BK83"/>
  <c r="AI33"/>
  <c r="AD33"/>
  <c r="Y33" s="1"/>
  <c r="E33" s="1"/>
  <c r="AK33"/>
  <c r="M32"/>
  <c r="AA33"/>
  <c r="AG33"/>
  <c r="I84"/>
  <c r="I9"/>
  <c r="I8"/>
  <c r="AI15"/>
  <c r="AE15"/>
  <c r="AB15"/>
  <c r="AI116"/>
  <c r="AK116"/>
  <c r="AC116"/>
  <c r="AE116"/>
  <c r="N124"/>
  <c r="AJ116"/>
  <c r="AH116"/>
  <c r="AI81"/>
  <c r="AL81"/>
  <c r="AC81"/>
  <c r="AJ81"/>
  <c r="AK81"/>
  <c r="BN105"/>
  <c r="H105" s="1"/>
  <c r="I105" s="1"/>
  <c r="BH105"/>
  <c r="BL105"/>
  <c r="BG105"/>
  <c r="BF105"/>
  <c r="BA105" s="1"/>
  <c r="F105" s="1"/>
  <c r="G105" s="1"/>
  <c r="BI93"/>
  <c r="BG93"/>
  <c r="BN93"/>
  <c r="H93" s="1"/>
  <c r="BF93"/>
  <c r="BH93"/>
  <c r="BE93"/>
  <c r="BF46"/>
  <c r="BA46" s="1"/>
  <c r="F46" s="1"/>
  <c r="BM46"/>
  <c r="BK46"/>
  <c r="BN46"/>
  <c r="H46" s="1"/>
  <c r="BG46"/>
  <c r="BL46"/>
  <c r="BE46"/>
  <c r="BM55"/>
  <c r="BL55"/>
  <c r="M10"/>
  <c r="AB11"/>
  <c r="AD11"/>
  <c r="Y11" s="1"/>
  <c r="E11" s="1"/>
  <c r="AG11"/>
  <c r="AD114"/>
  <c r="Y114" s="1"/>
  <c r="E114" s="1"/>
  <c r="AK114"/>
  <c r="G16"/>
  <c r="AH41"/>
  <c r="BI46"/>
  <c r="AL116"/>
  <c r="BE74"/>
  <c r="BM91"/>
  <c r="AV124"/>
  <c r="AP124"/>
  <c r="AD41"/>
  <c r="Y41" s="1"/>
  <c r="E41" s="1"/>
  <c r="G41" s="1"/>
  <c r="G18"/>
  <c r="BK15"/>
  <c r="AE61"/>
  <c r="I36"/>
  <c r="AA93"/>
  <c r="F52"/>
  <c r="G52" s="1"/>
  <c r="G22"/>
  <c r="BJ121"/>
  <c r="BF74"/>
  <c r="BA74" s="1"/>
  <c r="F74" s="1"/>
  <c r="G74" s="1"/>
  <c r="BG114"/>
  <c r="AS124"/>
  <c r="AJ99"/>
  <c r="I7"/>
  <c r="AL141"/>
  <c r="BE83"/>
  <c r="I52"/>
  <c r="F131"/>
  <c r="G131" s="1"/>
  <c r="AS123"/>
  <c r="AE72"/>
  <c r="AF72"/>
  <c r="AB72"/>
  <c r="AL72"/>
  <c r="AH72"/>
  <c r="AL93"/>
  <c r="AB93"/>
  <c r="AJ93"/>
  <c r="AK61"/>
  <c r="AI61"/>
  <c r="AL61"/>
  <c r="AH61"/>
  <c r="AF29"/>
  <c r="AK29"/>
  <c r="M27"/>
  <c r="AH29"/>
  <c r="AI29"/>
  <c r="AA29"/>
  <c r="AG29"/>
  <c r="AD29"/>
  <c r="Y29" s="1"/>
  <c r="E29" s="1"/>
  <c r="AI58"/>
  <c r="AH58"/>
  <c r="AG58"/>
  <c r="AK58"/>
  <c r="AC91"/>
  <c r="AL91"/>
  <c r="AD91"/>
  <c r="AE105"/>
  <c r="AJ105"/>
  <c r="AG105"/>
  <c r="AC105"/>
  <c r="AK105"/>
  <c r="AI83"/>
  <c r="AL83"/>
  <c r="AF83"/>
  <c r="AA83"/>
  <c r="AH83"/>
  <c r="AD83"/>
  <c r="Y83" s="1"/>
  <c r="E83" s="1"/>
  <c r="BM74"/>
  <c r="BN74"/>
  <c r="H74" s="1"/>
  <c r="BC74"/>
  <c r="BN61"/>
  <c r="H61" s="1"/>
  <c r="BF61"/>
  <c r="BH61"/>
  <c r="AA140"/>
  <c r="AG140"/>
  <c r="AI140"/>
  <c r="AE140"/>
  <c r="AL140"/>
  <c r="AK140"/>
  <c r="AF140"/>
  <c r="AJ140"/>
  <c r="AH47"/>
  <c r="AG47"/>
  <c r="AA47"/>
  <c r="AF47"/>
  <c r="AC47"/>
  <c r="AE47"/>
  <c r="AJ47"/>
  <c r="AC55"/>
  <c r="AG93"/>
  <c r="BK114"/>
  <c r="AD72"/>
  <c r="E133"/>
  <c r="AE41"/>
  <c r="AG72"/>
  <c r="BI83"/>
  <c r="BL15"/>
  <c r="AC83"/>
  <c r="BI91"/>
  <c r="R123"/>
  <c r="AD55"/>
  <c r="AJ41"/>
  <c r="G36"/>
  <c r="BF81"/>
  <c r="AK141"/>
  <c r="BC83"/>
  <c r="BG99"/>
  <c r="S123"/>
  <c r="AI93"/>
  <c r="AK91"/>
  <c r="AD141"/>
  <c r="Y141" s="1"/>
  <c r="AF55"/>
  <c r="I43"/>
  <c r="AH93"/>
  <c r="F15"/>
  <c r="G15" s="1"/>
  <c r="BJ91"/>
  <c r="AC120"/>
  <c r="AI114"/>
  <c r="BH81"/>
  <c r="O121"/>
  <c r="O122" s="1"/>
  <c r="AD61"/>
  <c r="AI141"/>
  <c r="AF120"/>
  <c r="BL10"/>
  <c r="BL99"/>
  <c r="AH91"/>
  <c r="AH99"/>
  <c r="AE142"/>
  <c r="AI91"/>
  <c r="AL33"/>
  <c r="E14"/>
  <c r="D70"/>
  <c r="AE81"/>
  <c r="D108"/>
  <c r="H120"/>
  <c r="BI122"/>
  <c r="F59"/>
  <c r="F115"/>
  <c r="G115" s="1"/>
  <c r="BD120"/>
  <c r="BG27"/>
  <c r="AR124"/>
  <c r="E134"/>
  <c r="BL91"/>
  <c r="AH114"/>
  <c r="BK55"/>
  <c r="M121"/>
  <c r="BF55"/>
  <c r="BA55" s="1"/>
  <c r="F55" s="1"/>
  <c r="BK93"/>
  <c r="M123" l="1"/>
  <c r="Y31"/>
  <c r="E31" s="1"/>
  <c r="I99"/>
  <c r="G99"/>
  <c r="BA93"/>
  <c r="F93" s="1"/>
  <c r="G93" s="1"/>
  <c r="I93"/>
  <c r="BA81"/>
  <c r="F81" s="1"/>
  <c r="Y74"/>
  <c r="E74" s="1"/>
  <c r="Y55"/>
  <c r="E55" s="1"/>
  <c r="G58"/>
  <c r="K123"/>
  <c r="Y120"/>
  <c r="D123"/>
  <c r="G21"/>
  <c r="G97"/>
  <c r="G80"/>
  <c r="G75"/>
  <c r="BA91"/>
  <c r="F91" s="1"/>
  <c r="G90"/>
  <c r="G81"/>
  <c r="G64"/>
  <c r="G70"/>
  <c r="G59"/>
  <c r="I79"/>
  <c r="G79"/>
  <c r="G78"/>
  <c r="G92"/>
  <c r="I83"/>
  <c r="BD124"/>
  <c r="BN124"/>
  <c r="BA83"/>
  <c r="F83" s="1"/>
  <c r="G83" s="1"/>
  <c r="I98"/>
  <c r="Y91"/>
  <c r="E91" s="1"/>
  <c r="I88"/>
  <c r="E120"/>
  <c r="E121" s="1"/>
  <c r="I121" s="1"/>
  <c r="G69"/>
  <c r="I74"/>
  <c r="G73"/>
  <c r="E122"/>
  <c r="I122" s="1"/>
  <c r="G76"/>
  <c r="BF124"/>
  <c r="BA72"/>
  <c r="F72" s="1"/>
  <c r="Y72"/>
  <c r="E72" s="1"/>
  <c r="I72" s="1"/>
  <c r="K124"/>
  <c r="Y61"/>
  <c r="E61" s="1"/>
  <c r="I61" s="1"/>
  <c r="BA61"/>
  <c r="F61" s="1"/>
  <c r="I64"/>
  <c r="BM124"/>
  <c r="G66"/>
  <c r="G60"/>
  <c r="I102"/>
  <c r="G71"/>
  <c r="G103"/>
  <c r="D120"/>
  <c r="D121" s="1"/>
  <c r="G67"/>
  <c r="I55"/>
  <c r="D122"/>
  <c r="G63"/>
  <c r="G129"/>
  <c r="G55"/>
  <c r="G65"/>
  <c r="BM123"/>
  <c r="I40"/>
  <c r="AJ123"/>
  <c r="AA123"/>
  <c r="AF123"/>
  <c r="AH123"/>
  <c r="AI123"/>
  <c r="AG123"/>
  <c r="AC123"/>
  <c r="AK123"/>
  <c r="AE123"/>
  <c r="AL123"/>
  <c r="AD123"/>
  <c r="AB123"/>
  <c r="AG121"/>
  <c r="AH121"/>
  <c r="AB121"/>
  <c r="M122"/>
  <c r="AJ121"/>
  <c r="AK121"/>
  <c r="AL121"/>
  <c r="AI121"/>
  <c r="AE121"/>
  <c r="AA121"/>
  <c r="AF121"/>
  <c r="AD121"/>
  <c r="AC121"/>
  <c r="G14"/>
  <c r="I14"/>
  <c r="G106"/>
  <c r="I106"/>
  <c r="G26"/>
  <c r="I26"/>
  <c r="BK124"/>
  <c r="I85"/>
  <c r="G85"/>
  <c r="I53"/>
  <c r="G53"/>
  <c r="G29"/>
  <c r="I29"/>
  <c r="AE10"/>
  <c r="AB10"/>
  <c r="AJ10"/>
  <c r="AH10"/>
  <c r="AF10"/>
  <c r="AG10"/>
  <c r="AI10"/>
  <c r="AA10"/>
  <c r="AD10"/>
  <c r="Y10" s="1"/>
  <c r="E10" s="1"/>
  <c r="AC10"/>
  <c r="AK10"/>
  <c r="AL10"/>
  <c r="AI32"/>
  <c r="AE32"/>
  <c r="AA32"/>
  <c r="AF32"/>
  <c r="AJ32"/>
  <c r="AL32"/>
  <c r="AH32"/>
  <c r="AG32"/>
  <c r="AB32"/>
  <c r="AC32"/>
  <c r="AD32"/>
  <c r="Y32" s="1"/>
  <c r="E32" s="1"/>
  <c r="I32" s="1"/>
  <c r="AK32"/>
  <c r="BI124"/>
  <c r="BL124"/>
  <c r="BJ124"/>
  <c r="BL123"/>
  <c r="BH123"/>
  <c r="BJ123"/>
  <c r="BF123"/>
  <c r="BN123"/>
  <c r="BD123"/>
  <c r="I101"/>
  <c r="G101"/>
  <c r="G11"/>
  <c r="I11"/>
  <c r="G33"/>
  <c r="I33"/>
  <c r="F120"/>
  <c r="I25"/>
  <c r="I41"/>
  <c r="BE123"/>
  <c r="I46"/>
  <c r="D124"/>
  <c r="G10"/>
  <c r="H123"/>
  <c r="I114"/>
  <c r="I133"/>
  <c r="E140"/>
  <c r="I140" s="1"/>
  <c r="F123"/>
  <c r="G114"/>
  <c r="G116"/>
  <c r="E141"/>
  <c r="I134"/>
  <c r="AG27"/>
  <c r="AK27"/>
  <c r="AB27"/>
  <c r="AF27"/>
  <c r="AL27"/>
  <c r="AH27"/>
  <c r="AE27"/>
  <c r="AA27"/>
  <c r="AC27"/>
  <c r="AJ27"/>
  <c r="AD27"/>
  <c r="Y27" s="1"/>
  <c r="E27" s="1"/>
  <c r="AI27"/>
  <c r="I31"/>
  <c r="G31"/>
  <c r="I10"/>
  <c r="G46"/>
  <c r="BE124"/>
  <c r="BH124"/>
  <c r="BI123"/>
  <c r="H124"/>
  <c r="BK123"/>
  <c r="BG123"/>
  <c r="M124"/>
  <c r="BG124"/>
  <c r="BA124" s="1"/>
  <c r="G32" l="1"/>
  <c r="G91"/>
  <c r="BA123"/>
  <c r="I91"/>
  <c r="I120"/>
  <c r="G120"/>
  <c r="G72"/>
  <c r="G122"/>
  <c r="E123"/>
  <c r="I123" s="1"/>
  <c r="Y121"/>
  <c r="G61"/>
  <c r="F124"/>
  <c r="Y123"/>
  <c r="G140"/>
  <c r="F121"/>
  <c r="G121" s="1"/>
  <c r="E124"/>
  <c r="I124" s="1"/>
  <c r="AD122"/>
  <c r="AE122"/>
  <c r="AB122"/>
  <c r="AK122"/>
  <c r="AI122"/>
  <c r="AJ122"/>
  <c r="AG122"/>
  <c r="AF122"/>
  <c r="AA122"/>
  <c r="AH122"/>
  <c r="AL122"/>
  <c r="AC122"/>
  <c r="G27"/>
  <c r="I141"/>
  <c r="G141"/>
  <c r="AJ124"/>
  <c r="AK124"/>
  <c r="AA124"/>
  <c r="AF124"/>
  <c r="AG124"/>
  <c r="AE124"/>
  <c r="AH124"/>
  <c r="AL124"/>
  <c r="AI124"/>
  <c r="AB124"/>
  <c r="AD124"/>
  <c r="AC124"/>
  <c r="I27"/>
  <c r="Y124" l="1"/>
  <c r="G124"/>
  <c r="G123"/>
  <c r="Y122"/>
</calcChain>
</file>

<file path=xl/sharedStrings.xml><?xml version="1.0" encoding="utf-8"?>
<sst xmlns="http://schemas.openxmlformats.org/spreadsheetml/2006/main" count="259" uniqueCount="81">
  <si>
    <t>Enrollment</t>
  </si>
  <si>
    <t>MTD</t>
  </si>
  <si>
    <t>YTD</t>
  </si>
  <si>
    <t>YTD Goal</t>
  </si>
  <si>
    <t>Annual Goal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</si>
  <si>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</si>
  <si>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</si>
  <si>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</si>
  <si>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</si>
  <si>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</si>
  <si>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</si>
  <si>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</si>
  <si>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</si>
  <si>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</si>
  <si>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</si>
  <si>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</si>
  <si>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</si>
  <si>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Program Attendance Rate</t>
  </si>
  <si>
    <r>
      <t>Project Ready - School Year</t>
    </r>
    <r>
      <rPr>
        <sz val="10"/>
        <rFont val="Arial"/>
      </rPr>
      <t xml:space="preserve"> (Sept 20-May14)</t>
    </r>
  </si>
  <si>
    <r>
      <t>Project Ready - Summer Reach</t>
    </r>
    <r>
      <rPr>
        <sz val="10"/>
        <rFont val="Arial"/>
      </rPr>
      <t xml:space="preserve"> (July 1-July31)</t>
    </r>
  </si>
  <si>
    <t>Benchmarks Achieved</t>
  </si>
  <si>
    <r>
      <t>Rising Fifth Graders - School Year</t>
    </r>
    <r>
      <rPr>
        <sz val="10"/>
        <rFont val="Arial"/>
      </rPr>
      <t xml:space="preserve"> (Oct 9-April 20)</t>
    </r>
  </si>
  <si>
    <t>Grade Level Gain in Reading</t>
  </si>
  <si>
    <t>Social Skill Development/Life Skills</t>
  </si>
  <si>
    <r>
      <t>Supplemental Education Services</t>
    </r>
    <r>
      <rPr>
        <sz val="10"/>
        <rFont val="Arial"/>
      </rPr>
      <t xml:space="preserve"> (Oct 17-June 30)</t>
    </r>
  </si>
  <si>
    <r>
      <t xml:space="preserve">Street Academy </t>
    </r>
    <r>
      <rPr>
        <sz val="10"/>
        <rFont val="Arial"/>
      </rPr>
      <t xml:space="preserve"> (Oct 9-April 20)</t>
    </r>
  </si>
  <si>
    <r>
      <t xml:space="preserve">Summer Youth Employment </t>
    </r>
    <r>
      <rPr>
        <sz val="10"/>
        <rFont val="Arial"/>
        <family val="2"/>
      </rPr>
      <t>(June 1 - September 30)</t>
    </r>
  </si>
  <si>
    <t>Louisville Urban League</t>
  </si>
  <si>
    <t>Youth Development &amp; Education (YDE)</t>
  </si>
  <si>
    <t>Program Services Report</t>
  </si>
  <si>
    <t xml:space="preserve">% </t>
  </si>
  <si>
    <t>%</t>
  </si>
  <si>
    <t>Fiscal Year: 2010-2011</t>
  </si>
  <si>
    <t>Direct Service Programs</t>
  </si>
  <si>
    <r>
      <t xml:space="preserve">Urban Youth Golf Program </t>
    </r>
    <r>
      <rPr>
        <sz val="10"/>
        <rFont val="Arial"/>
        <family val="2"/>
      </rPr>
      <t>(July 1 - June 30)</t>
    </r>
  </si>
  <si>
    <r>
      <t>Digital Connectors</t>
    </r>
    <r>
      <rPr>
        <sz val="10"/>
        <rFont val="Arial"/>
      </rPr>
      <t xml:space="preserve"> (Oct 18-June 30)</t>
    </r>
  </si>
  <si>
    <r>
      <t xml:space="preserve">Rising Fifth Graders - Summer </t>
    </r>
    <r>
      <rPr>
        <sz val="10"/>
        <rFont val="Arial"/>
      </rPr>
      <t>(June 1 - June 30)</t>
    </r>
  </si>
  <si>
    <t>Participant Satisfaction</t>
  </si>
  <si>
    <t>Golf Instruction</t>
  </si>
  <si>
    <t>Global/Cultural Awareness</t>
  </si>
  <si>
    <t>Outcomes Achieved</t>
  </si>
  <si>
    <t>Increased awareness of college/college options</t>
  </si>
  <si>
    <t>Improved academic performance</t>
  </si>
  <si>
    <t>Academic advancement/graduation</t>
  </si>
  <si>
    <t>Post-secondary enrollment</t>
  </si>
  <si>
    <t>Academic Enrichment</t>
  </si>
  <si>
    <t>Individual College Development Plan</t>
  </si>
  <si>
    <t>Financial Literacy Training</t>
  </si>
  <si>
    <t>Monthly Performance</t>
  </si>
  <si>
    <t>Year to Date Performance by Month</t>
  </si>
  <si>
    <t>Goals by Month</t>
  </si>
  <si>
    <t>Year to Date Goals by Month</t>
  </si>
  <si>
    <t>Direct Reading Instruction Lessons</t>
  </si>
  <si>
    <t>Month</t>
  </si>
  <si>
    <t>% of FY</t>
  </si>
  <si>
    <t>"1-6"</t>
  </si>
  <si>
    <t>"7-12"</t>
  </si>
  <si>
    <t>Days Worked</t>
  </si>
  <si>
    <t>Enhanced Social Development/Life Skills</t>
  </si>
  <si>
    <t>Enhanced Financial Literacy Skills</t>
  </si>
  <si>
    <t>Youth Advancement/Certification in Golf Skills</t>
  </si>
  <si>
    <t>Work Readiness Training</t>
  </si>
  <si>
    <t>Placement</t>
  </si>
  <si>
    <t>Increased Income</t>
  </si>
  <si>
    <t>Career Experienced Gained</t>
  </si>
  <si>
    <t>Leadership Development</t>
  </si>
  <si>
    <t>Media Literacy</t>
  </si>
  <si>
    <t>Financial Literacy Community Service</t>
  </si>
  <si>
    <t>Community Mapping</t>
  </si>
  <si>
    <t>Information Technology</t>
  </si>
  <si>
    <t>Community Service Project</t>
  </si>
  <si>
    <t>IT Skill Competency</t>
  </si>
  <si>
    <t>Community Engagement Programs</t>
  </si>
  <si>
    <r>
      <t>"Doing the Right Thing" Youth Expo</t>
    </r>
    <r>
      <rPr>
        <sz val="10"/>
        <rFont val="Arial"/>
        <family val="2"/>
      </rPr>
      <t xml:space="preserve"> (9/18/10)</t>
    </r>
  </si>
  <si>
    <t>Number Attending</t>
  </si>
  <si>
    <t xml:space="preserve">Vendor/Exhibitors </t>
  </si>
  <si>
    <r>
      <t xml:space="preserve">Eduction Summitt </t>
    </r>
    <r>
      <rPr>
        <sz val="10"/>
        <rFont val="Arial"/>
        <family val="2"/>
      </rPr>
      <t>(02/19/11)</t>
    </r>
  </si>
  <si>
    <r>
      <t xml:space="preserve">Golf Scramble </t>
    </r>
    <r>
      <rPr>
        <sz val="10"/>
        <rFont val="Arial"/>
        <family val="2"/>
      </rPr>
      <t>(06/03/11)</t>
    </r>
  </si>
  <si>
    <t>TOTALS - Direct Service Programs</t>
  </si>
  <si>
    <t>TOTALS - Community Engagement</t>
  </si>
  <si>
    <t>Period Ending 9/30/10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</si>
</sst>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Symbol"/>
      <family val="1"/>
      <charset val="2"/>
    </font>
    <font>
      <sz val="9"/>
      <name val="Courier New"/>
      <family val="3"/>
    </font>
    <font>
      <sz val="9"/>
      <color indexed="10"/>
      <name val="Courier New"/>
      <family val="3"/>
    </font>
    <font>
      <sz val="9"/>
      <color indexed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/>
    <xf numFmtId="9" fontId="0" fillId="2" borderId="1" xfId="2" applyFont="1" applyFill="1" applyBorder="1" applyAlignment="1"/>
    <xf numFmtId="0" fontId="0" fillId="3" borderId="0" xfId="0" applyFill="1" applyBorder="1"/>
    <xf numFmtId="0" fontId="0" fillId="3" borderId="1" xfId="0" applyFill="1" applyBorder="1" applyAlignment="1">
      <alignment horizontal="left" indent="2"/>
    </xf>
    <xf numFmtId="0" fontId="0" fillId="3" borderId="1" xfId="0" applyFill="1" applyBorder="1" applyAlignment="1"/>
    <xf numFmtId="9" fontId="0" fillId="3" borderId="1" xfId="2" applyFont="1" applyFill="1" applyBorder="1" applyAlignment="1"/>
    <xf numFmtId="0" fontId="3" fillId="0" borderId="0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/>
    <xf numFmtId="9" fontId="0" fillId="0" borderId="1" xfId="2" applyFont="1" applyFill="1" applyBorder="1" applyAlignment="1"/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164" fontId="0" fillId="0" borderId="0" xfId="2" applyNumberFormat="1" applyFont="1" applyFill="1"/>
    <xf numFmtId="0" fontId="3" fillId="0" borderId="0" xfId="0" applyFont="1" applyFill="1" applyAlignment="1"/>
    <xf numFmtId="14" fontId="0" fillId="0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9" fontId="0" fillId="0" borderId="0" xfId="2" applyFont="1" applyFill="1"/>
    <xf numFmtId="9" fontId="0" fillId="0" borderId="1" xfId="2" applyFont="1" applyFill="1" applyBorder="1"/>
    <xf numFmtId="0" fontId="3" fillId="0" borderId="1" xfId="0" applyFont="1" applyFill="1" applyBorder="1"/>
    <xf numFmtId="1" fontId="0" fillId="0" borderId="1" xfId="0" applyNumberForma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6" fillId="0" borderId="0" xfId="0" applyFont="1" applyFill="1"/>
    <xf numFmtId="0" fontId="7" fillId="0" borderId="0" xfId="0" applyFont="1" applyFill="1" applyAlignment="1">
      <alignment horizontal="left" indent="2"/>
    </xf>
    <xf numFmtId="0" fontId="8" fillId="0" borderId="0" xfId="0" applyFont="1" applyFill="1" applyAlignment="1">
      <alignment horizontal="left" indent="6"/>
    </xf>
    <xf numFmtId="0" fontId="9" fillId="0" borderId="0" xfId="0" applyFont="1" applyFill="1" applyAlignment="1">
      <alignment horizontal="left" indent="6"/>
    </xf>
    <xf numFmtId="0" fontId="5" fillId="0" borderId="0" xfId="0" applyFont="1" applyFill="1"/>
    <xf numFmtId="0" fontId="10" fillId="0" borderId="0" xfId="0" applyFont="1" applyFill="1" applyAlignment="1">
      <alignment horizontal="left" indent="2"/>
    </xf>
    <xf numFmtId="9" fontId="0" fillId="0" borderId="0" xfId="2" applyFont="1" applyFill="1" applyBorder="1"/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9" fontId="0" fillId="0" borderId="1" xfId="2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9" fontId="0" fillId="0" borderId="5" xfId="2" applyFont="1" applyFill="1" applyBorder="1"/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0" fillId="0" borderId="1" xfId="1" applyNumberFormat="1" applyFont="1" applyFill="1" applyBorder="1"/>
    <xf numFmtId="165" fontId="0" fillId="0" borderId="1" xfId="1" applyNumberFormat="1" applyFont="1" applyFill="1" applyBorder="1" applyAlignment="1"/>
    <xf numFmtId="165" fontId="0" fillId="0" borderId="1" xfId="1" applyNumberFormat="1" applyFont="1" applyFill="1" applyBorder="1" applyProtection="1">
      <protection locked="0"/>
    </xf>
    <xf numFmtId="9" fontId="0" fillId="0" borderId="4" xfId="2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" fontId="0" fillId="0" borderId="1" xfId="0" applyNumberForma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1" xfId="2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0" fillId="0" borderId="0" xfId="0" applyNumberFormat="1" applyFill="1"/>
    <xf numFmtId="1" fontId="3" fillId="0" borderId="0" xfId="0" applyNumberFormat="1" applyFont="1" applyFill="1"/>
    <xf numFmtId="1" fontId="0" fillId="0" borderId="1" xfId="1" applyNumberFormat="1" applyFont="1" applyFill="1" applyBorder="1" applyProtection="1">
      <protection locked="0"/>
    </xf>
    <xf numFmtId="1" fontId="0" fillId="2" borderId="1" xfId="0" applyNumberFormat="1" applyFill="1" applyBorder="1" applyAlignment="1"/>
    <xf numFmtId="0" fontId="4" fillId="3" borderId="1" xfId="0" applyFont="1" applyFill="1" applyBorder="1" applyProtection="1">
      <protection locked="0"/>
    </xf>
    <xf numFmtId="0" fontId="0" fillId="0" borderId="0" xfId="0" applyFill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8"/>
  <sheetViews>
    <sheetView tabSelected="1" workbookViewId="0">
      <pane xSplit="3" ySplit="5" topLeftCell="AN15" activePane="bottomRight" state="frozenSplit"/>
      <selection pane="topRight" activeCell="D1" sqref="D1"/>
      <selection pane="bottomLeft" activeCell="A5" sqref="A5"/>
      <selection pane="bottomRight" activeCell="AN20" sqref="AN20"/>
    </sheetView>
  </sheetViews>
  <sheetFormatPr defaultRowHeight="12.75" outlineLevelRow="1"/>
  <cols>
    <col min="1" max="1" width="2.7109375" style="14" customWidth="1"/>
    <col min="2" max="2" width="3.5703125" style="14" customWidth="1"/>
    <col min="3" max="3" width="43" style="14" customWidth="1"/>
    <col min="4" max="4" width="7.85546875" style="20" customWidth="1"/>
    <col min="5" max="5" width="7.42578125" style="20" customWidth="1"/>
    <col min="6" max="6" width="8" style="20" customWidth="1"/>
    <col min="7" max="7" width="7" style="20" customWidth="1"/>
    <col min="8" max="8" width="7.42578125" style="20" customWidth="1"/>
    <col min="9" max="9" width="6.85546875" style="20" customWidth="1"/>
    <col min="10" max="10" width="7.7109375" style="14" customWidth="1"/>
    <col min="11" max="12" width="9.140625" style="14"/>
    <col min="13" max="25" width="5.85546875" style="14" customWidth="1"/>
    <col min="26" max="26" width="6.140625" style="14" customWidth="1"/>
    <col min="27" max="38" width="5.85546875" style="14" customWidth="1"/>
    <col min="39" max="40" width="9.140625" style="14"/>
    <col min="41" max="51" width="5.85546875" style="14" customWidth="1"/>
    <col min="52" max="52" width="5" style="14" customWidth="1"/>
    <col min="53" max="54" width="9.140625" style="14"/>
    <col min="55" max="66" width="5.85546875" style="14" customWidth="1"/>
    <col min="67" max="16384" width="9.140625" style="14"/>
  </cols>
  <sheetData>
    <row r="1" spans="1:66">
      <c r="A1" s="19" t="s">
        <v>27</v>
      </c>
      <c r="E1" s="21" t="s">
        <v>29</v>
      </c>
      <c r="I1" s="20" t="s">
        <v>53</v>
      </c>
      <c r="J1" s="45">
        <v>6</v>
      </c>
      <c r="M1" s="14">
        <v>1</v>
      </c>
      <c r="N1" s="14">
        <v>2</v>
      </c>
      <c r="O1" s="14">
        <v>3</v>
      </c>
      <c r="P1" s="14">
        <v>4</v>
      </c>
      <c r="Q1" s="14">
        <v>5</v>
      </c>
      <c r="R1" s="14">
        <v>6</v>
      </c>
      <c r="S1" s="14">
        <v>7</v>
      </c>
      <c r="T1" s="14">
        <v>8</v>
      </c>
      <c r="U1" s="14">
        <v>9</v>
      </c>
      <c r="V1" s="14">
        <v>10</v>
      </c>
      <c r="W1" s="14">
        <v>11</v>
      </c>
      <c r="X1" s="14">
        <v>12</v>
      </c>
      <c r="AA1" s="14">
        <v>1</v>
      </c>
      <c r="AB1" s="14">
        <v>2</v>
      </c>
      <c r="AC1" s="14">
        <v>3</v>
      </c>
      <c r="AD1" s="14">
        <v>4</v>
      </c>
      <c r="AE1" s="14">
        <v>5</v>
      </c>
      <c r="AF1" s="14">
        <v>6</v>
      </c>
      <c r="AG1" s="14">
        <v>7</v>
      </c>
      <c r="AH1" s="14">
        <v>8</v>
      </c>
      <c r="AI1" s="14">
        <v>9</v>
      </c>
      <c r="AJ1" s="14">
        <v>10</v>
      </c>
      <c r="AK1" s="14">
        <v>11</v>
      </c>
      <c r="AL1" s="14">
        <v>12</v>
      </c>
      <c r="AO1" s="14">
        <v>1</v>
      </c>
      <c r="AP1" s="14">
        <v>2</v>
      </c>
      <c r="AQ1" s="14">
        <v>3</v>
      </c>
      <c r="AR1" s="14">
        <v>4</v>
      </c>
      <c r="AS1" s="14">
        <v>5</v>
      </c>
      <c r="AT1" s="14">
        <v>6</v>
      </c>
      <c r="AU1" s="14">
        <v>7</v>
      </c>
      <c r="AV1" s="14">
        <v>8</v>
      </c>
      <c r="AW1" s="14">
        <v>9</v>
      </c>
      <c r="AX1" s="14">
        <v>10</v>
      </c>
      <c r="AY1" s="14">
        <v>11</v>
      </c>
      <c r="AZ1" s="14">
        <v>12</v>
      </c>
      <c r="BC1" s="14">
        <v>1</v>
      </c>
      <c r="BD1" s="14">
        <v>2</v>
      </c>
      <c r="BE1" s="14">
        <v>3</v>
      </c>
      <c r="BF1" s="14">
        <v>4</v>
      </c>
      <c r="BG1" s="14">
        <v>5</v>
      </c>
      <c r="BH1" s="14">
        <v>6</v>
      </c>
      <c r="BI1" s="14">
        <v>7</v>
      </c>
      <c r="BJ1" s="14">
        <v>8</v>
      </c>
      <c r="BK1" s="14">
        <v>9</v>
      </c>
      <c r="BL1" s="14">
        <v>10</v>
      </c>
      <c r="BM1" s="14">
        <v>11</v>
      </c>
      <c r="BN1" s="14">
        <v>12</v>
      </c>
    </row>
    <row r="2" spans="1:66">
      <c r="A2" s="19" t="s">
        <v>28</v>
      </c>
      <c r="E2" s="44" t="s">
        <v>80</v>
      </c>
      <c r="I2" s="22" t="s">
        <v>54</v>
      </c>
      <c r="J2" s="23">
        <f>+J1/12</f>
        <v>0.5</v>
      </c>
    </row>
    <row r="3" spans="1:66">
      <c r="A3" s="24" t="s">
        <v>32</v>
      </c>
      <c r="D3" s="25"/>
    </row>
    <row r="4" spans="1:66" ht="13.5" thickBot="1">
      <c r="A4" s="19"/>
      <c r="M4" s="72" t="s">
        <v>48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20"/>
      <c r="AA4" s="69" t="s">
        <v>49</v>
      </c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O4" s="72" t="s">
        <v>50</v>
      </c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C4" s="69" t="s">
        <v>51</v>
      </c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</row>
    <row r="5" spans="1:66" ht="26.25" thickBot="1">
      <c r="A5" s="70" t="s">
        <v>33</v>
      </c>
      <c r="B5" s="71"/>
      <c r="C5" s="71"/>
      <c r="D5" s="26" t="s">
        <v>1</v>
      </c>
      <c r="E5" s="26" t="s">
        <v>2</v>
      </c>
      <c r="F5" s="26" t="s">
        <v>3</v>
      </c>
      <c r="G5" s="26" t="s">
        <v>30</v>
      </c>
      <c r="H5" s="26" t="s">
        <v>4</v>
      </c>
      <c r="I5" s="27" t="s">
        <v>31</v>
      </c>
      <c r="K5" s="13" t="s">
        <v>55</v>
      </c>
      <c r="L5" s="13" t="s">
        <v>56</v>
      </c>
      <c r="M5" s="19" t="s">
        <v>5</v>
      </c>
      <c r="N5" s="19" t="s">
        <v>6</v>
      </c>
      <c r="O5" s="19" t="s">
        <v>7</v>
      </c>
      <c r="P5" s="19" t="s">
        <v>8</v>
      </c>
      <c r="Q5" s="19" t="s">
        <v>9</v>
      </c>
      <c r="R5" s="19" t="s">
        <v>10</v>
      </c>
      <c r="S5" s="19" t="s">
        <v>11</v>
      </c>
      <c r="T5" s="19" t="s">
        <v>12</v>
      </c>
      <c r="U5" s="19" t="s">
        <v>13</v>
      </c>
      <c r="V5" s="19" t="s">
        <v>14</v>
      </c>
      <c r="W5" s="19" t="s">
        <v>15</v>
      </c>
      <c r="X5" s="19" t="s">
        <v>16</v>
      </c>
      <c r="AA5" s="14" t="s">
        <v>5</v>
      </c>
      <c r="AB5" s="14" t="s">
        <v>6</v>
      </c>
      <c r="AC5" s="14" t="s">
        <v>7</v>
      </c>
      <c r="AD5" s="14" t="s">
        <v>8</v>
      </c>
      <c r="AE5" s="14" t="s">
        <v>9</v>
      </c>
      <c r="AF5" s="14" t="s">
        <v>10</v>
      </c>
      <c r="AG5" s="14" t="s">
        <v>11</v>
      </c>
      <c r="AH5" s="14" t="s">
        <v>12</v>
      </c>
      <c r="AI5" s="14" t="s">
        <v>13</v>
      </c>
      <c r="AJ5" s="14" t="s">
        <v>14</v>
      </c>
      <c r="AK5" s="14" t="s">
        <v>15</v>
      </c>
      <c r="AL5" s="14" t="s">
        <v>16</v>
      </c>
      <c r="AO5" s="19" t="s">
        <v>5</v>
      </c>
      <c r="AP5" s="19" t="s">
        <v>6</v>
      </c>
      <c r="AQ5" s="19" t="s">
        <v>7</v>
      </c>
      <c r="AR5" s="19" t="s">
        <v>8</v>
      </c>
      <c r="AS5" s="19" t="s">
        <v>9</v>
      </c>
      <c r="AT5" s="19" t="s">
        <v>10</v>
      </c>
      <c r="AU5" s="19" t="s">
        <v>11</v>
      </c>
      <c r="AV5" s="19" t="s">
        <v>12</v>
      </c>
      <c r="AW5" s="19" t="s">
        <v>13</v>
      </c>
      <c r="AX5" s="19" t="s">
        <v>14</v>
      </c>
      <c r="AY5" s="19" t="s">
        <v>15</v>
      </c>
      <c r="AZ5" s="19" t="s">
        <v>16</v>
      </c>
      <c r="BC5" s="14" t="s">
        <v>5</v>
      </c>
      <c r="BD5" s="14" t="s">
        <v>6</v>
      </c>
      <c r="BE5" s="14" t="s">
        <v>7</v>
      </c>
      <c r="BF5" s="14" t="s">
        <v>8</v>
      </c>
      <c r="BG5" s="14" t="s">
        <v>9</v>
      </c>
      <c r="BH5" s="14" t="s">
        <v>10</v>
      </c>
      <c r="BI5" s="14" t="s">
        <v>11</v>
      </c>
      <c r="BJ5" s="14" t="s">
        <v>12</v>
      </c>
      <c r="BK5" s="14" t="s">
        <v>13</v>
      </c>
      <c r="BL5" s="14" t="s">
        <v>14</v>
      </c>
      <c r="BM5" s="14" t="s">
        <v>15</v>
      </c>
      <c r="BN5" s="14" t="s">
        <v>16</v>
      </c>
    </row>
    <row r="6" spans="1:66">
      <c r="A6" s="14">
        <v>1</v>
      </c>
      <c r="B6" s="28" t="s">
        <v>34</v>
      </c>
      <c r="C6" s="29"/>
      <c r="D6" s="30"/>
      <c r="E6" s="30"/>
      <c r="F6" s="30"/>
      <c r="G6" s="30"/>
      <c r="H6" s="30"/>
      <c r="I6" s="30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</row>
    <row r="7" spans="1:66">
      <c r="B7" s="15"/>
      <c r="C7" s="29" t="s">
        <v>0</v>
      </c>
      <c r="D7" s="17">
        <f t="shared" ref="D7:D16" si="0">SUM(K7:L7)</f>
        <v>0</v>
      </c>
      <c r="E7" s="17">
        <f t="shared" ref="E7:E16" si="1">SUM(Y7:Z7)</f>
        <v>220</v>
      </c>
      <c r="F7" s="17">
        <f t="shared" ref="F7:F16" si="2">SUM(BA7:BB7)</f>
        <v>200</v>
      </c>
      <c r="G7" s="18">
        <f>+E7/F7</f>
        <v>1.1000000000000001</v>
      </c>
      <c r="H7" s="17">
        <f t="shared" ref="H7:H16" si="3">+BN7</f>
        <v>250</v>
      </c>
      <c r="I7" s="18">
        <f>+E7/H7</f>
        <v>0.88</v>
      </c>
      <c r="K7" s="14">
        <f>IF($J$1=$M$1,M7,IF($J$1=$N$1,N7,IF($J$1=$O$1,O7,IF($J$1=$P$1,P7,IF($J$1=$Q$1,Q7,IF($J$1=$R$1,R7,0))))))</f>
        <v>0</v>
      </c>
      <c r="L7" s="14">
        <f>IF($J$1=$S$1,S7,IF($J$1=$T$1,T7,IF($J$1=$U$1,U7,IF($J$1=$V$1,V7,IF($J$1=$W$1,W7,IF($J$1=$X$1,X7,0))))))</f>
        <v>0</v>
      </c>
      <c r="M7" s="46">
        <v>220</v>
      </c>
      <c r="N7" s="46">
        <v>0</v>
      </c>
      <c r="O7" s="46">
        <v>0</v>
      </c>
      <c r="P7" s="46">
        <v>0</v>
      </c>
      <c r="Q7" s="46"/>
      <c r="R7" s="46"/>
      <c r="S7" s="46"/>
      <c r="T7" s="46"/>
      <c r="U7" s="46"/>
      <c r="V7" s="46"/>
      <c r="W7" s="46"/>
      <c r="X7" s="46"/>
      <c r="Y7" s="14">
        <f>IF($J$1=$AA$1,AA7,IF($J$1=$AB$1,AB7,IF($J$1=$AC$1,AC7,IF($J$1=$AD$1,AD7,IF($J$1=$AE$1,AE7,IF($J$1=$AF$1,AF7,0))))))</f>
        <v>220</v>
      </c>
      <c r="Z7" s="14">
        <f>IF($J$1=$AG$1,AG7,IF($J1=$AH$1,AH7,IF($J$1=$AI$1,AI7,IF($J$1=$AJ$1,AJ7,IF($J$1=$AK$1,AK7,IF($J$1=$AL$1,AL7,0))))))</f>
        <v>0</v>
      </c>
      <c r="AA7" s="16">
        <f t="shared" ref="AA7:AA23" si="4">+M7</f>
        <v>220</v>
      </c>
      <c r="AB7" s="16">
        <f>SUM(M7:N7)</f>
        <v>220</v>
      </c>
      <c r="AC7" s="16">
        <f>SUM(M7:O7)</f>
        <v>220</v>
      </c>
      <c r="AD7" s="16">
        <f>SUM(M7:P7)</f>
        <v>220</v>
      </c>
      <c r="AE7" s="16">
        <f>SUM(M7:Q7)</f>
        <v>220</v>
      </c>
      <c r="AF7" s="16">
        <f>SUM(M7:R7)</f>
        <v>220</v>
      </c>
      <c r="AG7" s="16">
        <f>SUM(M7:S7)</f>
        <v>220</v>
      </c>
      <c r="AH7" s="16">
        <f>SUM(M7:T7)</f>
        <v>220</v>
      </c>
      <c r="AI7" s="16">
        <f>SUM(M7:U7)</f>
        <v>220</v>
      </c>
      <c r="AJ7" s="16">
        <f>SUM(M7:V7)</f>
        <v>220</v>
      </c>
      <c r="AK7" s="16">
        <f>SUM(M7:W7)</f>
        <v>220</v>
      </c>
      <c r="AL7" s="16">
        <f>SUM(M7:X7)</f>
        <v>220</v>
      </c>
      <c r="AO7" s="61">
        <v>200</v>
      </c>
      <c r="AP7" s="61"/>
      <c r="AQ7" s="61"/>
      <c r="AR7" s="61"/>
      <c r="AS7" s="61"/>
      <c r="AT7" s="61"/>
      <c r="AU7" s="61"/>
      <c r="AV7" s="61"/>
      <c r="AW7" s="61"/>
      <c r="AX7" s="61">
        <v>50</v>
      </c>
      <c r="AY7" s="61"/>
      <c r="AZ7" s="61"/>
      <c r="BA7" s="14">
        <f>IF($J$1=$BC$1,BC7,IF($J$1=$BD$1,BD7,IF($J$1=$BE$1,BE7,IF($J$1=$BF$1,BF7,IF($J$1=$BG$1,BG7,IF($J$1=$BH$1,BH7,0))))))</f>
        <v>200</v>
      </c>
      <c r="BB7" s="14">
        <f>IF($J$1=$BI$1,BI7,IF($J$1=$BJ$1,BJ7,IF($J$1=$BK$1,BK7,IF($J$1=$BL$1,BL7,IF($J$1=$BM$1,BM7,IF($J$1=$BN$1,BN7,0))))))</f>
        <v>0</v>
      </c>
      <c r="BC7" s="16">
        <f t="shared" ref="BC7:BC88" si="5">+AO7</f>
        <v>200</v>
      </c>
      <c r="BD7" s="16">
        <f t="shared" ref="BD7:BD88" si="6">SUM(AO7:AP7)</f>
        <v>200</v>
      </c>
      <c r="BE7" s="16">
        <f t="shared" ref="BE7:BE88" si="7">SUM(AO7:AQ7)</f>
        <v>200</v>
      </c>
      <c r="BF7" s="16">
        <f t="shared" ref="BF7:BF88" si="8">SUM(AO7:AR7)</f>
        <v>200</v>
      </c>
      <c r="BG7" s="16">
        <f t="shared" ref="BG7:BG88" si="9">SUM(AO7:AS7)</f>
        <v>200</v>
      </c>
      <c r="BH7" s="16">
        <f t="shared" ref="BH7:BH88" si="10">SUM(AO7:AT7)</f>
        <v>200</v>
      </c>
      <c r="BI7" s="16">
        <f t="shared" ref="BI7:BI88" si="11">SUM(AO7:AU7)</f>
        <v>200</v>
      </c>
      <c r="BJ7" s="16">
        <f t="shared" ref="BJ7:BJ88" si="12">SUM(AO7:AV7)</f>
        <v>200</v>
      </c>
      <c r="BK7" s="16">
        <f t="shared" ref="BK7:BK88" si="13">SUM(AO7:AW7)</f>
        <v>200</v>
      </c>
      <c r="BL7" s="16">
        <f t="shared" ref="BL7:BL88" si="14">SUM(AO7:AX7)</f>
        <v>250</v>
      </c>
      <c r="BM7" s="16">
        <f t="shared" ref="BM7:BM88" si="15">SUM(AO7:AY7)</f>
        <v>250</v>
      </c>
      <c r="BN7" s="16">
        <f t="shared" ref="BN7:BN88" si="16">SUM(AO7:AZ7)</f>
        <v>250</v>
      </c>
    </row>
    <row r="8" spans="1:66" s="31" customFormat="1">
      <c r="B8" s="43"/>
      <c r="C8" s="32" t="s">
        <v>17</v>
      </c>
      <c r="D8" s="18">
        <f t="shared" si="0"/>
        <v>0</v>
      </c>
      <c r="E8" s="18">
        <f t="shared" si="1"/>
        <v>0.71250000000000002</v>
      </c>
      <c r="F8" s="18">
        <f t="shared" si="2"/>
        <v>0.75</v>
      </c>
      <c r="G8" s="18">
        <f>+E8/F8</f>
        <v>0.95000000000000007</v>
      </c>
      <c r="H8" s="18">
        <f t="shared" si="3"/>
        <v>0.75</v>
      </c>
      <c r="I8" s="18">
        <f>+E8/H8</f>
        <v>0.95000000000000007</v>
      </c>
      <c r="K8" s="31">
        <f t="shared" ref="K8:K71" si="17">IF($J$1=$M$1,M8,IF($J$1=$N$1,N8,IF($J$1=$O$1,O8,IF($J$1=$P$1,P8,IF($J$1=$Q$1,Q8,IF($J$1=$R$1,R8,0))))))</f>
        <v>0</v>
      </c>
      <c r="L8" s="31">
        <f t="shared" ref="L8:L71" si="18">IF($J$1=$S$1,S8,IF($J$1=$T$1,T8,IF($J$1=$U$1,U8,IF($J$1=$V$1,V8,IF($J$1=$W$1,W8,IF($J$1=$X$1,X8,0))))))</f>
        <v>0</v>
      </c>
      <c r="M8" s="47">
        <v>0.8</v>
      </c>
      <c r="N8" s="47">
        <v>0.78</v>
      </c>
      <c r="O8" s="47">
        <v>0.65</v>
      </c>
      <c r="P8" s="47">
        <v>0.62</v>
      </c>
      <c r="Q8" s="47"/>
      <c r="R8" s="47"/>
      <c r="S8" s="47"/>
      <c r="T8" s="47"/>
      <c r="U8" s="47"/>
      <c r="V8" s="47"/>
      <c r="W8" s="47"/>
      <c r="X8" s="47"/>
      <c r="Y8" s="31">
        <f t="shared" ref="Y8:Y71" si="19">IF($J$1=$AA$1,AA8,IF($J$1=$AB$1,AB8,IF($J$1=$AC$1,AC8,IF($J$1=$AD$1,AD8,IF($J$1=$AE$1,AE8,IF($J$1=$AF$1,AF8,0))))))</f>
        <v>0.71250000000000002</v>
      </c>
      <c r="Z8" s="31">
        <f t="shared" ref="Z8:Z71" si="20">IF($J$1=$AG$1,AG8,IF($J2=$AH$1,AH8,IF($J$1=$AI$1,AI8,IF($J$1=$AJ$1,AJ8,IF($J$1=$AK$1,AK8,IF($J$1=$AL$1,AL8,0))))))</f>
        <v>0</v>
      </c>
      <c r="AA8" s="32">
        <f t="shared" si="4"/>
        <v>0.8</v>
      </c>
      <c r="AB8" s="32">
        <f>AVERAGE(M8:N8)</f>
        <v>0.79</v>
      </c>
      <c r="AC8" s="32">
        <f>AVERAGE(M8:O8)</f>
        <v>0.74333333333333329</v>
      </c>
      <c r="AD8" s="32">
        <f>AVERAGE(M8:P8)</f>
        <v>0.71250000000000002</v>
      </c>
      <c r="AE8" s="32">
        <f>AVERAGE(M8:Q8)</f>
        <v>0.71250000000000002</v>
      </c>
      <c r="AF8" s="32">
        <f>AVERAGE(M8:R8)</f>
        <v>0.71250000000000002</v>
      </c>
      <c r="AG8" s="32">
        <f>AVERAGE(M8:S8)</f>
        <v>0.71250000000000002</v>
      </c>
      <c r="AH8" s="32">
        <f>AVERAGE(M8:T8)</f>
        <v>0.71250000000000002</v>
      </c>
      <c r="AI8" s="32">
        <f>AVERAGE(M8:U8)</f>
        <v>0.71250000000000002</v>
      </c>
      <c r="AJ8" s="32">
        <f>AVERAGE(M8:V8)</f>
        <v>0.71250000000000002</v>
      </c>
      <c r="AK8" s="32">
        <f>AVERAGE(M8:W8)</f>
        <v>0.71250000000000002</v>
      </c>
      <c r="AL8" s="32">
        <f>AVERAGE(M8:X8)</f>
        <v>0.71250000000000002</v>
      </c>
      <c r="AO8" s="47">
        <v>0.75</v>
      </c>
      <c r="AP8" s="47">
        <v>0.75</v>
      </c>
      <c r="AQ8" s="47">
        <v>0.75</v>
      </c>
      <c r="AR8" s="47">
        <v>0.75</v>
      </c>
      <c r="AS8" s="47">
        <v>0.75</v>
      </c>
      <c r="AT8" s="47">
        <v>0.75</v>
      </c>
      <c r="AU8" s="47">
        <v>0.75</v>
      </c>
      <c r="AV8" s="47">
        <v>0.75</v>
      </c>
      <c r="AW8" s="47">
        <v>0.75</v>
      </c>
      <c r="AX8" s="47">
        <v>0.75</v>
      </c>
      <c r="AY8" s="47">
        <v>0.75</v>
      </c>
      <c r="AZ8" s="47">
        <v>0.75</v>
      </c>
      <c r="BA8" s="31">
        <f t="shared" ref="BA8:BA71" si="21">IF($J$1=$BC$1,BC8,IF($J$1=$BD$1,BD8,IF($J$1=$BE$1,BE8,IF($J$1=$BF$1,BF8,IF($J$1=$BG$1,BG8,IF($J$1=$BH$1,BH8,0))))))</f>
        <v>0.75</v>
      </c>
      <c r="BB8" s="31">
        <f t="shared" ref="BB8:BB71" si="22">IF($J$1=$BI$1,BI8,IF($J$1=$BJ$1,BJ8,IF($J$1=$BK$1,BK8,IF($J$1=$BL$1,BL8,IF($J$1=$BM$1,BM8,IF($J$1=$BN$1,BN8,0))))))</f>
        <v>0</v>
      </c>
      <c r="BC8" s="32">
        <f>+AO8</f>
        <v>0.75</v>
      </c>
      <c r="BD8" s="32">
        <f>AVERAGE(AO8:AP8)</f>
        <v>0.75</v>
      </c>
      <c r="BE8" s="32">
        <f>AVERAGE(AO8:AQ8)</f>
        <v>0.75</v>
      </c>
      <c r="BF8" s="32">
        <f>AVERAGE(AO8:AR8)</f>
        <v>0.75</v>
      </c>
      <c r="BG8" s="32">
        <f>AVERAGE(AO8:AS8)</f>
        <v>0.75</v>
      </c>
      <c r="BH8" s="32">
        <f>AVERAGE(AO8:AT8)</f>
        <v>0.75</v>
      </c>
      <c r="BI8" s="32">
        <f>AVERAGE(AO8:AU8)</f>
        <v>0.75</v>
      </c>
      <c r="BJ8" s="32">
        <f>AVERAGE(AO8:AV8)</f>
        <v>0.75</v>
      </c>
      <c r="BK8" s="32">
        <f>AVERAGE(AO8:AW8)</f>
        <v>0.75</v>
      </c>
      <c r="BL8" s="32">
        <f>AVERAGE(AO8:AX8)</f>
        <v>0.75</v>
      </c>
      <c r="BM8" s="32">
        <f>AVERAGE(AO8:AY8)</f>
        <v>0.75</v>
      </c>
      <c r="BN8" s="32">
        <f>AVERAGE(AO8:AZ8)</f>
        <v>0.75</v>
      </c>
    </row>
    <row r="9" spans="1:66" s="31" customFormat="1">
      <c r="B9" s="43"/>
      <c r="C9" s="32" t="s">
        <v>37</v>
      </c>
      <c r="D9" s="18">
        <f t="shared" si="0"/>
        <v>0</v>
      </c>
      <c r="E9" s="18">
        <f t="shared" si="1"/>
        <v>0.90749999999999997</v>
      </c>
      <c r="F9" s="18">
        <f t="shared" si="2"/>
        <v>0.95000000000000007</v>
      </c>
      <c r="G9" s="18">
        <f>+E9/F9</f>
        <v>0.9552631578947367</v>
      </c>
      <c r="H9" s="18">
        <f t="shared" si="3"/>
        <v>0.94999999999999984</v>
      </c>
      <c r="I9" s="18">
        <f>+E9/H9</f>
        <v>0.95526315789473693</v>
      </c>
      <c r="K9" s="31">
        <f t="shared" si="17"/>
        <v>0</v>
      </c>
      <c r="L9" s="31">
        <f t="shared" si="18"/>
        <v>0</v>
      </c>
      <c r="M9" s="47">
        <v>0.85</v>
      </c>
      <c r="N9" s="47">
        <v>0.9</v>
      </c>
      <c r="O9" s="47">
        <v>0.92</v>
      </c>
      <c r="P9" s="47">
        <v>0.96</v>
      </c>
      <c r="Q9" s="47"/>
      <c r="R9" s="47"/>
      <c r="S9" s="47"/>
      <c r="T9" s="47"/>
      <c r="U9" s="47"/>
      <c r="V9" s="47"/>
      <c r="W9" s="47"/>
      <c r="X9" s="47"/>
      <c r="Y9" s="31">
        <f t="shared" si="19"/>
        <v>0.90749999999999997</v>
      </c>
      <c r="Z9" s="31">
        <f t="shared" si="20"/>
        <v>0</v>
      </c>
      <c r="AA9" s="32">
        <f t="shared" si="4"/>
        <v>0.85</v>
      </c>
      <c r="AB9" s="32">
        <f>AVERAGE(M9:N9)</f>
        <v>0.875</v>
      </c>
      <c r="AC9" s="32">
        <f>AVERAGE(M9:O9)</f>
        <v>0.89</v>
      </c>
      <c r="AD9" s="32">
        <f>AVERAGE(M9:P9)</f>
        <v>0.90749999999999997</v>
      </c>
      <c r="AE9" s="32">
        <f>AVERAGE(M9:Q9)</f>
        <v>0.90749999999999997</v>
      </c>
      <c r="AF9" s="32">
        <f>AVERAGE(M9:R9)</f>
        <v>0.90749999999999997</v>
      </c>
      <c r="AG9" s="32">
        <f>AVERAGE(M9:S9)</f>
        <v>0.90749999999999997</v>
      </c>
      <c r="AH9" s="32">
        <f>AVERAGE(M9:T9)</f>
        <v>0.90749999999999997</v>
      </c>
      <c r="AI9" s="32">
        <f>AVERAGE(M9:U9)</f>
        <v>0.90749999999999997</v>
      </c>
      <c r="AJ9" s="32">
        <f>AVERAGE(M9:V9)</f>
        <v>0.90749999999999997</v>
      </c>
      <c r="AK9" s="32">
        <f>AVERAGE(M9:W9)</f>
        <v>0.90749999999999997</v>
      </c>
      <c r="AL9" s="32">
        <f>AVERAGE(M9:X9)</f>
        <v>0.90749999999999997</v>
      </c>
      <c r="AO9" s="47">
        <v>0.95</v>
      </c>
      <c r="AP9" s="47">
        <v>0.95</v>
      </c>
      <c r="AQ9" s="47">
        <v>0.95</v>
      </c>
      <c r="AR9" s="47">
        <v>0.95</v>
      </c>
      <c r="AS9" s="47">
        <v>0.95</v>
      </c>
      <c r="AT9" s="47">
        <v>0.95</v>
      </c>
      <c r="AU9" s="47">
        <v>0.95</v>
      </c>
      <c r="AV9" s="47">
        <v>0.95</v>
      </c>
      <c r="AW9" s="47">
        <v>0.95</v>
      </c>
      <c r="AX9" s="47">
        <v>0.95</v>
      </c>
      <c r="AY9" s="47">
        <v>0.95</v>
      </c>
      <c r="AZ9" s="47">
        <v>0.95</v>
      </c>
      <c r="BA9" s="31">
        <f t="shared" si="21"/>
        <v>0.95000000000000007</v>
      </c>
      <c r="BB9" s="31">
        <f t="shared" si="22"/>
        <v>0</v>
      </c>
      <c r="BC9" s="32">
        <f>+AO9</f>
        <v>0.95</v>
      </c>
      <c r="BD9" s="32">
        <f>AVERAGE(AO9:AP9)</f>
        <v>0.95</v>
      </c>
      <c r="BE9" s="32">
        <f>AVERAGE(AO9:AQ9)</f>
        <v>0.94999999999999984</v>
      </c>
      <c r="BF9" s="32">
        <f>AVERAGE(AO9:AR9)</f>
        <v>0.95</v>
      </c>
      <c r="BG9" s="32">
        <f>AVERAGE(AO9:AS9)</f>
        <v>0.95</v>
      </c>
      <c r="BH9" s="32">
        <f>AVERAGE(AO9:AT9)</f>
        <v>0.95000000000000007</v>
      </c>
      <c r="BI9" s="32">
        <f>AVERAGE(AO9:AU9)</f>
        <v>0.95000000000000007</v>
      </c>
      <c r="BJ9" s="32">
        <f>AVERAGE(AO9:AV9)</f>
        <v>0.95000000000000007</v>
      </c>
      <c r="BK9" s="32">
        <f>AVERAGE(AO9:AW9)</f>
        <v>0.95000000000000007</v>
      </c>
      <c r="BL9" s="32">
        <f>AVERAGE(AO9:AX9)</f>
        <v>0.95</v>
      </c>
      <c r="BM9" s="32">
        <f>AVERAGE(AO9:AY9)</f>
        <v>0.95</v>
      </c>
      <c r="BN9" s="32">
        <f>AVERAGE(AO9:AZ9)</f>
        <v>0.94999999999999984</v>
      </c>
    </row>
    <row r="10" spans="1:66">
      <c r="B10" s="15"/>
      <c r="C10" s="16" t="s">
        <v>20</v>
      </c>
      <c r="D10" s="17">
        <f t="shared" si="0"/>
        <v>0</v>
      </c>
      <c r="E10" s="17">
        <f t="shared" si="1"/>
        <v>2453</v>
      </c>
      <c r="F10" s="17">
        <f t="shared" si="2"/>
        <v>3825</v>
      </c>
      <c r="G10" s="18">
        <f>IF(F10&lt;&gt;0,E10/F10,0)</f>
        <v>0.64130718954248367</v>
      </c>
      <c r="H10" s="34">
        <f t="shared" si="3"/>
        <v>6650.625</v>
      </c>
      <c r="I10" s="18">
        <f>IF(H10=0,0,E10/H10)</f>
        <v>0.36883751527112113</v>
      </c>
      <c r="K10" s="14">
        <f t="shared" si="17"/>
        <v>0</v>
      </c>
      <c r="L10" s="14">
        <f t="shared" si="18"/>
        <v>0</v>
      </c>
      <c r="M10" s="16">
        <f>SUM(M11:M14)</f>
        <v>880</v>
      </c>
      <c r="N10" s="59">
        <f t="shared" ref="N10:X10" si="23">SUM(N11:N14)</f>
        <v>858</v>
      </c>
      <c r="O10" s="16">
        <f t="shared" si="23"/>
        <v>715</v>
      </c>
      <c r="P10" s="16">
        <f t="shared" si="23"/>
        <v>0</v>
      </c>
      <c r="Q10" s="16">
        <f t="shared" si="23"/>
        <v>0</v>
      </c>
      <c r="R10" s="16">
        <f t="shared" si="23"/>
        <v>0</v>
      </c>
      <c r="S10" s="16">
        <f t="shared" si="23"/>
        <v>0</v>
      </c>
      <c r="T10" s="16">
        <f t="shared" si="23"/>
        <v>0</v>
      </c>
      <c r="U10" s="16">
        <f t="shared" si="23"/>
        <v>0</v>
      </c>
      <c r="V10" s="16">
        <f t="shared" si="23"/>
        <v>0</v>
      </c>
      <c r="W10" s="16">
        <f t="shared" si="23"/>
        <v>0</v>
      </c>
      <c r="X10" s="16">
        <f t="shared" si="23"/>
        <v>0</v>
      </c>
      <c r="Y10" s="14">
        <f t="shared" si="19"/>
        <v>2453</v>
      </c>
      <c r="Z10" s="14">
        <f t="shared" si="20"/>
        <v>0</v>
      </c>
      <c r="AA10" s="16">
        <f t="shared" si="4"/>
        <v>880</v>
      </c>
      <c r="AB10" s="16">
        <f t="shared" ref="AB10:AB41" si="24">SUM(M10:N10)</f>
        <v>1738</v>
      </c>
      <c r="AC10" s="16">
        <f t="shared" ref="AC10:AC41" si="25">SUM(M10:O10)</f>
        <v>2453</v>
      </c>
      <c r="AD10" s="16">
        <f t="shared" ref="AD10:AD41" si="26">SUM(M10:P10)</f>
        <v>2453</v>
      </c>
      <c r="AE10" s="16">
        <f t="shared" ref="AE10:AE41" si="27">SUM(M10:Q10)</f>
        <v>2453</v>
      </c>
      <c r="AF10" s="16">
        <f t="shared" ref="AF10:AF41" si="28">SUM(M10:R10)</f>
        <v>2453</v>
      </c>
      <c r="AG10" s="16">
        <f t="shared" ref="AG10:AG41" si="29">SUM(M10:S10)</f>
        <v>2453</v>
      </c>
      <c r="AH10" s="16">
        <f t="shared" ref="AH10:AH41" si="30">SUM(M10:T10)</f>
        <v>2453</v>
      </c>
      <c r="AI10" s="16">
        <f t="shared" ref="AI10:AI41" si="31">SUM(M10:U10)</f>
        <v>2453</v>
      </c>
      <c r="AJ10" s="16">
        <f t="shared" ref="AJ10:AJ41" si="32">SUM(M10:V10)</f>
        <v>2453</v>
      </c>
      <c r="AK10" s="16">
        <f t="shared" ref="AK10:AK41" si="33">SUM(M10:W10)</f>
        <v>2453</v>
      </c>
      <c r="AL10" s="16">
        <f t="shared" ref="AL10:AL41" si="34">SUM(M10:X10)</f>
        <v>2453</v>
      </c>
      <c r="AO10" s="59">
        <f t="shared" ref="AO10:AZ10" si="35">SUM(AO11:AO14)</f>
        <v>750</v>
      </c>
      <c r="AP10" s="59">
        <f t="shared" si="35"/>
        <v>750</v>
      </c>
      <c r="AQ10" s="59">
        <f t="shared" si="35"/>
        <v>750</v>
      </c>
      <c r="AR10" s="59">
        <f t="shared" si="35"/>
        <v>750</v>
      </c>
      <c r="AS10" s="59">
        <f t="shared" si="35"/>
        <v>450</v>
      </c>
      <c r="AT10" s="59">
        <f t="shared" si="35"/>
        <v>375</v>
      </c>
      <c r="AU10" s="59">
        <f t="shared" si="35"/>
        <v>187.5</v>
      </c>
      <c r="AV10" s="59">
        <f t="shared" si="35"/>
        <v>187.5</v>
      </c>
      <c r="AW10" s="59">
        <f t="shared" si="35"/>
        <v>360</v>
      </c>
      <c r="AX10" s="59">
        <f t="shared" si="35"/>
        <v>590.625</v>
      </c>
      <c r="AY10" s="59">
        <f t="shared" si="35"/>
        <v>750</v>
      </c>
      <c r="AZ10" s="59">
        <f t="shared" si="35"/>
        <v>750</v>
      </c>
      <c r="BA10" s="14">
        <f t="shared" si="21"/>
        <v>3825</v>
      </c>
      <c r="BB10" s="14">
        <f t="shared" si="22"/>
        <v>0</v>
      </c>
      <c r="BC10" s="16">
        <f t="shared" si="5"/>
        <v>750</v>
      </c>
      <c r="BD10" s="16">
        <f t="shared" si="6"/>
        <v>1500</v>
      </c>
      <c r="BE10" s="16">
        <f t="shared" si="7"/>
        <v>2250</v>
      </c>
      <c r="BF10" s="16">
        <f t="shared" si="8"/>
        <v>3000</v>
      </c>
      <c r="BG10" s="16">
        <f t="shared" si="9"/>
        <v>3450</v>
      </c>
      <c r="BH10" s="16">
        <f t="shared" si="10"/>
        <v>3825</v>
      </c>
      <c r="BI10" s="16">
        <f t="shared" si="11"/>
        <v>4012.5</v>
      </c>
      <c r="BJ10" s="16">
        <f t="shared" si="12"/>
        <v>4200</v>
      </c>
      <c r="BK10" s="16">
        <f t="shared" si="13"/>
        <v>4560</v>
      </c>
      <c r="BL10" s="16">
        <f t="shared" si="14"/>
        <v>5150.625</v>
      </c>
      <c r="BM10" s="16">
        <f t="shared" si="15"/>
        <v>5900.625</v>
      </c>
      <c r="BN10" s="16">
        <f t="shared" si="16"/>
        <v>6650.625</v>
      </c>
    </row>
    <row r="11" spans="1:66" s="1" customFormat="1" outlineLevel="1">
      <c r="B11" s="5"/>
      <c r="C11" s="6" t="s">
        <v>23</v>
      </c>
      <c r="D11" s="7">
        <f t="shared" si="0"/>
        <v>0</v>
      </c>
      <c r="E11" s="7">
        <f t="shared" si="1"/>
        <v>490.6</v>
      </c>
      <c r="F11" s="7">
        <f t="shared" si="2"/>
        <v>750</v>
      </c>
      <c r="G11" s="8">
        <f>+E11/F11</f>
        <v>0.65413333333333334</v>
      </c>
      <c r="H11" s="67">
        <f t="shared" si="3"/>
        <v>1297.5</v>
      </c>
      <c r="I11" s="8">
        <f>+E11/H11</f>
        <v>0.37811175337186897</v>
      </c>
      <c r="K11" s="14">
        <f t="shared" si="17"/>
        <v>0</v>
      </c>
      <c r="L11" s="14">
        <f t="shared" si="18"/>
        <v>0</v>
      </c>
      <c r="M11" s="60">
        <f>+M7*M8</f>
        <v>176</v>
      </c>
      <c r="N11" s="60">
        <v>171.6</v>
      </c>
      <c r="O11" s="60">
        <v>143</v>
      </c>
      <c r="P11" s="48"/>
      <c r="Q11" s="48"/>
      <c r="R11" s="48"/>
      <c r="S11" s="48"/>
      <c r="T11" s="48"/>
      <c r="U11" s="48"/>
      <c r="V11" s="48"/>
      <c r="W11" s="48"/>
      <c r="X11" s="48"/>
      <c r="Y11" s="14">
        <f t="shared" si="19"/>
        <v>490.6</v>
      </c>
      <c r="Z11" s="14">
        <f t="shared" si="20"/>
        <v>0</v>
      </c>
      <c r="AA11" s="2">
        <f t="shared" si="4"/>
        <v>176</v>
      </c>
      <c r="AB11" s="2">
        <f t="shared" si="24"/>
        <v>347.6</v>
      </c>
      <c r="AC11" s="2">
        <f t="shared" si="25"/>
        <v>490.6</v>
      </c>
      <c r="AD11" s="2">
        <f t="shared" si="26"/>
        <v>490.6</v>
      </c>
      <c r="AE11" s="2">
        <f t="shared" si="27"/>
        <v>490.6</v>
      </c>
      <c r="AF11" s="2">
        <f t="shared" si="28"/>
        <v>490.6</v>
      </c>
      <c r="AG11" s="2">
        <f t="shared" si="29"/>
        <v>490.6</v>
      </c>
      <c r="AH11" s="2">
        <f t="shared" si="30"/>
        <v>490.6</v>
      </c>
      <c r="AI11" s="2">
        <f t="shared" si="31"/>
        <v>490.6</v>
      </c>
      <c r="AJ11" s="2">
        <f t="shared" si="32"/>
        <v>490.6</v>
      </c>
      <c r="AK11" s="2">
        <f t="shared" si="33"/>
        <v>490.6</v>
      </c>
      <c r="AL11" s="2">
        <f t="shared" si="34"/>
        <v>490.6</v>
      </c>
      <c r="AO11" s="60">
        <v>150</v>
      </c>
      <c r="AP11" s="60">
        <v>150</v>
      </c>
      <c r="AQ11" s="60">
        <v>150</v>
      </c>
      <c r="AR11" s="60">
        <v>150</v>
      </c>
      <c r="AS11" s="60">
        <v>90</v>
      </c>
      <c r="AT11" s="60">
        <v>60</v>
      </c>
      <c r="AU11" s="60">
        <v>37.5</v>
      </c>
      <c r="AV11" s="60">
        <v>37.5</v>
      </c>
      <c r="AW11" s="60">
        <v>60</v>
      </c>
      <c r="AX11" s="60">
        <v>112.5</v>
      </c>
      <c r="AY11" s="60">
        <v>150</v>
      </c>
      <c r="AZ11" s="60">
        <v>150</v>
      </c>
      <c r="BA11" s="14">
        <f t="shared" si="21"/>
        <v>750</v>
      </c>
      <c r="BB11" s="14">
        <f t="shared" si="22"/>
        <v>0</v>
      </c>
      <c r="BC11" s="2">
        <f t="shared" si="5"/>
        <v>150</v>
      </c>
      <c r="BD11" s="2">
        <f t="shared" si="6"/>
        <v>300</v>
      </c>
      <c r="BE11" s="2">
        <f t="shared" si="7"/>
        <v>450</v>
      </c>
      <c r="BF11" s="2">
        <f t="shared" si="8"/>
        <v>600</v>
      </c>
      <c r="BG11" s="2">
        <f t="shared" si="9"/>
        <v>690</v>
      </c>
      <c r="BH11" s="2">
        <f t="shared" si="10"/>
        <v>750</v>
      </c>
      <c r="BI11" s="2">
        <f t="shared" si="11"/>
        <v>787.5</v>
      </c>
      <c r="BJ11" s="2">
        <f t="shared" si="12"/>
        <v>825</v>
      </c>
      <c r="BK11" s="2">
        <f t="shared" si="13"/>
        <v>885</v>
      </c>
      <c r="BL11" s="2">
        <f t="shared" si="14"/>
        <v>997.5</v>
      </c>
      <c r="BM11" s="2">
        <f t="shared" si="15"/>
        <v>1147.5</v>
      </c>
      <c r="BN11" s="2">
        <f t="shared" si="16"/>
        <v>1297.5</v>
      </c>
    </row>
    <row r="12" spans="1:66" s="1" customFormat="1" outlineLevel="1">
      <c r="B12" s="5"/>
      <c r="C12" s="6" t="s">
        <v>38</v>
      </c>
      <c r="D12" s="7">
        <f t="shared" si="0"/>
        <v>0</v>
      </c>
      <c r="E12" s="7">
        <f t="shared" si="1"/>
        <v>1962.4</v>
      </c>
      <c r="F12" s="7">
        <f t="shared" si="2"/>
        <v>3000</v>
      </c>
      <c r="G12" s="8">
        <f>+E12/F12</f>
        <v>0.65413333333333334</v>
      </c>
      <c r="H12" s="7">
        <f t="shared" si="3"/>
        <v>5190</v>
      </c>
      <c r="I12" s="8">
        <f>+E12/H12</f>
        <v>0.37811175337186897</v>
      </c>
      <c r="K12" s="14">
        <f t="shared" si="17"/>
        <v>0</v>
      </c>
      <c r="L12" s="14">
        <f t="shared" si="18"/>
        <v>0</v>
      </c>
      <c r="M12" s="48">
        <f>+M7*M8*4</f>
        <v>704</v>
      </c>
      <c r="N12" s="60">
        <v>686.4</v>
      </c>
      <c r="O12" s="60">
        <v>572</v>
      </c>
      <c r="P12" s="48"/>
      <c r="Q12" s="48"/>
      <c r="R12" s="48"/>
      <c r="S12" s="48"/>
      <c r="T12" s="48"/>
      <c r="U12" s="48"/>
      <c r="V12" s="48"/>
      <c r="W12" s="48"/>
      <c r="X12" s="48"/>
      <c r="Y12" s="14">
        <f t="shared" si="19"/>
        <v>1962.4</v>
      </c>
      <c r="Z12" s="14">
        <f t="shared" si="20"/>
        <v>0</v>
      </c>
      <c r="AA12" s="2">
        <f t="shared" si="4"/>
        <v>704</v>
      </c>
      <c r="AB12" s="2">
        <f t="shared" si="24"/>
        <v>1390.4</v>
      </c>
      <c r="AC12" s="2">
        <f t="shared" si="25"/>
        <v>1962.4</v>
      </c>
      <c r="AD12" s="2">
        <f t="shared" si="26"/>
        <v>1962.4</v>
      </c>
      <c r="AE12" s="2">
        <f t="shared" si="27"/>
        <v>1962.4</v>
      </c>
      <c r="AF12" s="2">
        <f t="shared" si="28"/>
        <v>1962.4</v>
      </c>
      <c r="AG12" s="2">
        <f t="shared" si="29"/>
        <v>1962.4</v>
      </c>
      <c r="AH12" s="2">
        <f t="shared" si="30"/>
        <v>1962.4</v>
      </c>
      <c r="AI12" s="2">
        <f t="shared" si="31"/>
        <v>1962.4</v>
      </c>
      <c r="AJ12" s="2">
        <f t="shared" si="32"/>
        <v>1962.4</v>
      </c>
      <c r="AK12" s="2">
        <f t="shared" si="33"/>
        <v>1962.4</v>
      </c>
      <c r="AL12" s="2">
        <f t="shared" si="34"/>
        <v>1962.4</v>
      </c>
      <c r="AO12" s="60">
        <v>600</v>
      </c>
      <c r="AP12" s="60">
        <v>600</v>
      </c>
      <c r="AQ12" s="60">
        <v>600</v>
      </c>
      <c r="AR12" s="60">
        <v>600</v>
      </c>
      <c r="AS12" s="60">
        <v>360</v>
      </c>
      <c r="AT12" s="60">
        <v>240</v>
      </c>
      <c r="AU12" s="60">
        <v>150</v>
      </c>
      <c r="AV12" s="60">
        <v>150</v>
      </c>
      <c r="AW12" s="60">
        <v>240</v>
      </c>
      <c r="AX12" s="60">
        <v>450</v>
      </c>
      <c r="AY12" s="60">
        <v>600</v>
      </c>
      <c r="AZ12" s="60">
        <v>600</v>
      </c>
      <c r="BA12" s="14">
        <f t="shared" si="21"/>
        <v>3000</v>
      </c>
      <c r="BB12" s="14">
        <f t="shared" si="22"/>
        <v>0</v>
      </c>
      <c r="BC12" s="2">
        <f>+AO12</f>
        <v>600</v>
      </c>
      <c r="BD12" s="2">
        <f>SUM(AO12:AP12)</f>
        <v>1200</v>
      </c>
      <c r="BE12" s="2">
        <f>SUM(AO12:AQ12)</f>
        <v>1800</v>
      </c>
      <c r="BF12" s="2">
        <f>SUM(AO12:AR12)</f>
        <v>2400</v>
      </c>
      <c r="BG12" s="2">
        <f>SUM(AO12:AS12)</f>
        <v>2760</v>
      </c>
      <c r="BH12" s="2">
        <f>SUM(AO12:AT12)</f>
        <v>3000</v>
      </c>
      <c r="BI12" s="2">
        <f>SUM(AO12:AU12)</f>
        <v>3150</v>
      </c>
      <c r="BJ12" s="2">
        <f>SUM(AO12:AV12)</f>
        <v>3300</v>
      </c>
      <c r="BK12" s="2">
        <f>SUM(AO12:AW12)</f>
        <v>3540</v>
      </c>
      <c r="BL12" s="2">
        <f>SUM(AO12:AX12)</f>
        <v>3990</v>
      </c>
      <c r="BM12" s="2">
        <f>SUM(AO12:AY12)</f>
        <v>4590</v>
      </c>
      <c r="BN12" s="2">
        <f>SUM(AO12:AZ12)</f>
        <v>5190</v>
      </c>
    </row>
    <row r="13" spans="1:66" s="1" customFormat="1" outlineLevel="1">
      <c r="B13" s="5"/>
      <c r="C13" s="6" t="s">
        <v>47</v>
      </c>
      <c r="D13" s="7">
        <f t="shared" si="0"/>
        <v>0</v>
      </c>
      <c r="E13" s="7">
        <f t="shared" si="1"/>
        <v>0</v>
      </c>
      <c r="F13" s="7">
        <f t="shared" si="2"/>
        <v>60</v>
      </c>
      <c r="G13" s="8">
        <f>+E13/F13</f>
        <v>0</v>
      </c>
      <c r="H13" s="7">
        <f t="shared" si="3"/>
        <v>120</v>
      </c>
      <c r="I13" s="8">
        <f>+E13/H13</f>
        <v>0</v>
      </c>
      <c r="K13" s="14">
        <f t="shared" si="17"/>
        <v>0</v>
      </c>
      <c r="L13" s="14">
        <f t="shared" si="18"/>
        <v>0</v>
      </c>
      <c r="M13" s="48">
        <v>0</v>
      </c>
      <c r="N13" s="48">
        <v>0</v>
      </c>
      <c r="O13" s="48">
        <v>0</v>
      </c>
      <c r="P13" s="48"/>
      <c r="Q13" s="48"/>
      <c r="R13" s="48"/>
      <c r="S13" s="48"/>
      <c r="T13" s="48"/>
      <c r="U13" s="48"/>
      <c r="V13" s="48"/>
      <c r="W13" s="48"/>
      <c r="X13" s="48"/>
      <c r="Y13" s="14">
        <f t="shared" si="19"/>
        <v>0</v>
      </c>
      <c r="Z13" s="14">
        <f t="shared" si="20"/>
        <v>0</v>
      </c>
      <c r="AA13" s="2">
        <f t="shared" si="4"/>
        <v>0</v>
      </c>
      <c r="AB13" s="2">
        <f t="shared" si="24"/>
        <v>0</v>
      </c>
      <c r="AC13" s="2">
        <f t="shared" si="25"/>
        <v>0</v>
      </c>
      <c r="AD13" s="2">
        <f t="shared" si="26"/>
        <v>0</v>
      </c>
      <c r="AE13" s="2">
        <f t="shared" si="27"/>
        <v>0</v>
      </c>
      <c r="AF13" s="2">
        <f t="shared" si="28"/>
        <v>0</v>
      </c>
      <c r="AG13" s="2">
        <f t="shared" si="29"/>
        <v>0</v>
      </c>
      <c r="AH13" s="2">
        <f t="shared" si="30"/>
        <v>0</v>
      </c>
      <c r="AI13" s="2">
        <f t="shared" si="31"/>
        <v>0</v>
      </c>
      <c r="AJ13" s="2">
        <f t="shared" si="32"/>
        <v>0</v>
      </c>
      <c r="AK13" s="2">
        <f t="shared" si="33"/>
        <v>0</v>
      </c>
      <c r="AL13" s="2">
        <f t="shared" si="34"/>
        <v>0</v>
      </c>
      <c r="AO13" s="60">
        <v>0</v>
      </c>
      <c r="AP13" s="60">
        <v>0</v>
      </c>
      <c r="AQ13" s="60">
        <v>0</v>
      </c>
      <c r="AR13" s="60">
        <v>0</v>
      </c>
      <c r="AS13" s="60">
        <v>0</v>
      </c>
      <c r="AT13" s="60">
        <v>60</v>
      </c>
      <c r="AU13" s="60">
        <v>0</v>
      </c>
      <c r="AV13" s="60">
        <v>0</v>
      </c>
      <c r="AW13" s="60">
        <v>60</v>
      </c>
      <c r="AX13" s="60">
        <v>0</v>
      </c>
      <c r="AY13" s="60">
        <v>0</v>
      </c>
      <c r="AZ13" s="60">
        <v>0</v>
      </c>
      <c r="BA13" s="14">
        <f t="shared" si="21"/>
        <v>60</v>
      </c>
      <c r="BB13" s="14">
        <f t="shared" si="22"/>
        <v>0</v>
      </c>
      <c r="BC13" s="2">
        <f>+AO13</f>
        <v>0</v>
      </c>
      <c r="BD13" s="2">
        <f>SUM(AO13:AP13)</f>
        <v>0</v>
      </c>
      <c r="BE13" s="2">
        <f>SUM(AO13:AQ13)</f>
        <v>0</v>
      </c>
      <c r="BF13" s="2">
        <f>SUM(AO13:AR13)</f>
        <v>0</v>
      </c>
      <c r="BG13" s="2">
        <f>SUM(AO13:AS13)</f>
        <v>0</v>
      </c>
      <c r="BH13" s="2">
        <f>SUM(AO13:AT13)</f>
        <v>60</v>
      </c>
      <c r="BI13" s="2">
        <f>SUM(AO13:AU13)</f>
        <v>60</v>
      </c>
      <c r="BJ13" s="2">
        <f>SUM(AO13:AV13)</f>
        <v>60</v>
      </c>
      <c r="BK13" s="2">
        <f>SUM(AO13:AW13)</f>
        <v>120</v>
      </c>
      <c r="BL13" s="2">
        <f>SUM(AO13:AX13)</f>
        <v>120</v>
      </c>
      <c r="BM13" s="2">
        <f>SUM(AO13:AY13)</f>
        <v>120</v>
      </c>
      <c r="BN13" s="2">
        <f>SUM(AO13:AZ13)</f>
        <v>120</v>
      </c>
    </row>
    <row r="14" spans="1:66" s="1" customFormat="1" outlineLevel="1">
      <c r="B14" s="5"/>
      <c r="C14" s="6" t="s">
        <v>39</v>
      </c>
      <c r="D14" s="7">
        <f t="shared" si="0"/>
        <v>0</v>
      </c>
      <c r="E14" s="7">
        <f t="shared" si="1"/>
        <v>0</v>
      </c>
      <c r="F14" s="7">
        <f t="shared" si="2"/>
        <v>15</v>
      </c>
      <c r="G14" s="8">
        <f>+E14/F14</f>
        <v>0</v>
      </c>
      <c r="H14" s="7">
        <f t="shared" si="3"/>
        <v>43.125</v>
      </c>
      <c r="I14" s="8">
        <f>+E14/H14</f>
        <v>0</v>
      </c>
      <c r="K14" s="14">
        <f t="shared" si="17"/>
        <v>0</v>
      </c>
      <c r="L14" s="14">
        <f t="shared" si="18"/>
        <v>0</v>
      </c>
      <c r="M14" s="48">
        <v>0</v>
      </c>
      <c r="N14" s="48">
        <v>0</v>
      </c>
      <c r="O14" s="48">
        <v>0</v>
      </c>
      <c r="P14" s="48"/>
      <c r="Q14" s="48"/>
      <c r="R14" s="48"/>
      <c r="S14" s="48"/>
      <c r="T14" s="48"/>
      <c r="U14" s="48"/>
      <c r="V14" s="48"/>
      <c r="W14" s="48"/>
      <c r="X14" s="48"/>
      <c r="Y14" s="14">
        <f t="shared" si="19"/>
        <v>0</v>
      </c>
      <c r="Z14" s="14">
        <f t="shared" si="20"/>
        <v>0</v>
      </c>
      <c r="AA14" s="2">
        <f t="shared" si="4"/>
        <v>0</v>
      </c>
      <c r="AB14" s="2">
        <f t="shared" si="24"/>
        <v>0</v>
      </c>
      <c r="AC14" s="2">
        <f t="shared" si="25"/>
        <v>0</v>
      </c>
      <c r="AD14" s="2">
        <f t="shared" si="26"/>
        <v>0</v>
      </c>
      <c r="AE14" s="2">
        <f t="shared" si="27"/>
        <v>0</v>
      </c>
      <c r="AF14" s="2">
        <f t="shared" si="28"/>
        <v>0</v>
      </c>
      <c r="AG14" s="2">
        <f t="shared" si="29"/>
        <v>0</v>
      </c>
      <c r="AH14" s="2">
        <f t="shared" si="30"/>
        <v>0</v>
      </c>
      <c r="AI14" s="2">
        <f t="shared" si="31"/>
        <v>0</v>
      </c>
      <c r="AJ14" s="2">
        <f t="shared" si="32"/>
        <v>0</v>
      </c>
      <c r="AK14" s="2">
        <f t="shared" si="33"/>
        <v>0</v>
      </c>
      <c r="AL14" s="2">
        <f t="shared" si="34"/>
        <v>0</v>
      </c>
      <c r="AO14" s="60">
        <v>0</v>
      </c>
      <c r="AP14" s="60">
        <v>0</v>
      </c>
      <c r="AQ14" s="60">
        <v>0</v>
      </c>
      <c r="AR14" s="60">
        <v>0</v>
      </c>
      <c r="AS14" s="60">
        <v>0</v>
      </c>
      <c r="AT14" s="60">
        <v>15</v>
      </c>
      <c r="AU14" s="60">
        <v>0</v>
      </c>
      <c r="AV14" s="60">
        <v>0</v>
      </c>
      <c r="AW14" s="60">
        <v>0</v>
      </c>
      <c r="AX14" s="60">
        <v>28.125</v>
      </c>
      <c r="AY14" s="60">
        <v>0</v>
      </c>
      <c r="AZ14" s="60">
        <v>0</v>
      </c>
      <c r="BA14" s="14">
        <f t="shared" si="21"/>
        <v>15</v>
      </c>
      <c r="BB14" s="14">
        <f t="shared" si="22"/>
        <v>0</v>
      </c>
      <c r="BC14" s="2">
        <f>+AO14</f>
        <v>0</v>
      </c>
      <c r="BD14" s="2">
        <f>SUM(AO14:AP14)</f>
        <v>0</v>
      </c>
      <c r="BE14" s="2">
        <f>SUM(AO14:AQ14)</f>
        <v>0</v>
      </c>
      <c r="BF14" s="2">
        <f>SUM(AO14:AR14)</f>
        <v>0</v>
      </c>
      <c r="BG14" s="2">
        <f>SUM(AO14:AS14)</f>
        <v>0</v>
      </c>
      <c r="BH14" s="2">
        <f>SUM(AO14:AT14)</f>
        <v>15</v>
      </c>
      <c r="BI14" s="2">
        <f>SUM(AO14:AU14)</f>
        <v>15</v>
      </c>
      <c r="BJ14" s="2">
        <f>SUM(AO14:AV14)</f>
        <v>15</v>
      </c>
      <c r="BK14" s="2">
        <f>SUM(AO14:AW14)</f>
        <v>15</v>
      </c>
      <c r="BL14" s="2">
        <f>SUM(AO14:AX14)</f>
        <v>43.125</v>
      </c>
      <c r="BM14" s="2">
        <f>SUM(AO14:AY14)</f>
        <v>43.125</v>
      </c>
      <c r="BN14" s="2">
        <f>SUM(AO14:AZ14)</f>
        <v>43.125</v>
      </c>
    </row>
    <row r="15" spans="1:66">
      <c r="B15" s="15"/>
      <c r="C15" s="16" t="s">
        <v>40</v>
      </c>
      <c r="D15" s="17">
        <f t="shared" si="0"/>
        <v>0</v>
      </c>
      <c r="E15" s="17">
        <f t="shared" si="1"/>
        <v>362</v>
      </c>
      <c r="F15" s="17">
        <f t="shared" si="2"/>
        <v>703</v>
      </c>
      <c r="G15" s="18">
        <f>IF(F15&lt;&gt;0,E15/F15,0)</f>
        <v>0.51493598862019918</v>
      </c>
      <c r="H15" s="17">
        <f t="shared" si="3"/>
        <v>1441</v>
      </c>
      <c r="I15" s="18">
        <f>IF(H15=0,0,E15/H15)</f>
        <v>0.25121443442054131</v>
      </c>
      <c r="K15" s="14">
        <f t="shared" si="17"/>
        <v>0</v>
      </c>
      <c r="L15" s="14">
        <f t="shared" si="18"/>
        <v>0</v>
      </c>
      <c r="M15" s="59">
        <f>SUM(M16:M22)</f>
        <v>132</v>
      </c>
      <c r="N15" s="59">
        <f t="shared" ref="N15:X15" si="36">SUM(N16:N22)</f>
        <v>134</v>
      </c>
      <c r="O15" s="16">
        <f t="shared" si="36"/>
        <v>96</v>
      </c>
      <c r="P15" s="16">
        <f t="shared" si="36"/>
        <v>0</v>
      </c>
      <c r="Q15" s="16">
        <f t="shared" si="36"/>
        <v>0</v>
      </c>
      <c r="R15" s="16">
        <f t="shared" si="36"/>
        <v>0</v>
      </c>
      <c r="S15" s="16">
        <f t="shared" si="36"/>
        <v>0</v>
      </c>
      <c r="T15" s="16">
        <f t="shared" si="36"/>
        <v>0</v>
      </c>
      <c r="U15" s="16">
        <f t="shared" si="36"/>
        <v>0</v>
      </c>
      <c r="V15" s="16">
        <f t="shared" si="36"/>
        <v>0</v>
      </c>
      <c r="W15" s="16">
        <f t="shared" si="36"/>
        <v>0</v>
      </c>
      <c r="X15" s="16">
        <f t="shared" si="36"/>
        <v>0</v>
      </c>
      <c r="Y15" s="14">
        <f t="shared" si="19"/>
        <v>362</v>
      </c>
      <c r="Z15" s="14">
        <f t="shared" si="20"/>
        <v>0</v>
      </c>
      <c r="AA15" s="16">
        <f t="shared" si="4"/>
        <v>132</v>
      </c>
      <c r="AB15" s="16">
        <f t="shared" si="24"/>
        <v>266</v>
      </c>
      <c r="AC15" s="16">
        <f t="shared" si="25"/>
        <v>362</v>
      </c>
      <c r="AD15" s="16">
        <f t="shared" si="26"/>
        <v>362</v>
      </c>
      <c r="AE15" s="16">
        <f t="shared" si="27"/>
        <v>362</v>
      </c>
      <c r="AF15" s="16">
        <f t="shared" si="28"/>
        <v>362</v>
      </c>
      <c r="AG15" s="16">
        <f t="shared" si="29"/>
        <v>362</v>
      </c>
      <c r="AH15" s="16">
        <f t="shared" si="30"/>
        <v>362</v>
      </c>
      <c r="AI15" s="16">
        <f t="shared" si="31"/>
        <v>362</v>
      </c>
      <c r="AJ15" s="16">
        <f t="shared" si="32"/>
        <v>362</v>
      </c>
      <c r="AK15" s="16">
        <f t="shared" si="33"/>
        <v>362</v>
      </c>
      <c r="AL15" s="16">
        <f t="shared" si="34"/>
        <v>362</v>
      </c>
      <c r="AO15" s="59">
        <f t="shared" ref="AO15:AZ15" si="37">SUM(AO16:AO22)</f>
        <v>120</v>
      </c>
      <c r="AP15" s="59">
        <f t="shared" si="37"/>
        <v>120</v>
      </c>
      <c r="AQ15" s="59">
        <f t="shared" si="37"/>
        <v>120</v>
      </c>
      <c r="AR15" s="59">
        <f t="shared" si="37"/>
        <v>170</v>
      </c>
      <c r="AS15" s="59">
        <f t="shared" si="37"/>
        <v>72</v>
      </c>
      <c r="AT15" s="59">
        <f t="shared" si="37"/>
        <v>101</v>
      </c>
      <c r="AU15" s="59">
        <f t="shared" si="37"/>
        <v>22.5</v>
      </c>
      <c r="AV15" s="59">
        <f t="shared" si="37"/>
        <v>35</v>
      </c>
      <c r="AW15" s="59">
        <f t="shared" si="37"/>
        <v>116</v>
      </c>
      <c r="AX15" s="59">
        <f t="shared" si="37"/>
        <v>127.5</v>
      </c>
      <c r="AY15" s="59">
        <f t="shared" si="37"/>
        <v>312.5</v>
      </c>
      <c r="AZ15" s="59">
        <f t="shared" si="37"/>
        <v>124.5</v>
      </c>
      <c r="BA15" s="14">
        <f t="shared" si="21"/>
        <v>703</v>
      </c>
      <c r="BB15" s="14">
        <f t="shared" si="22"/>
        <v>0</v>
      </c>
      <c r="BC15" s="16">
        <f t="shared" si="5"/>
        <v>120</v>
      </c>
      <c r="BD15" s="16">
        <f t="shared" si="6"/>
        <v>240</v>
      </c>
      <c r="BE15" s="16">
        <f t="shared" si="7"/>
        <v>360</v>
      </c>
      <c r="BF15" s="16">
        <f t="shared" si="8"/>
        <v>530</v>
      </c>
      <c r="BG15" s="16">
        <f t="shared" si="9"/>
        <v>602</v>
      </c>
      <c r="BH15" s="16">
        <f t="shared" si="10"/>
        <v>703</v>
      </c>
      <c r="BI15" s="16">
        <f t="shared" si="11"/>
        <v>725.5</v>
      </c>
      <c r="BJ15" s="16">
        <f t="shared" si="12"/>
        <v>760.5</v>
      </c>
      <c r="BK15" s="16">
        <f t="shared" si="13"/>
        <v>876.5</v>
      </c>
      <c r="BL15" s="16">
        <f t="shared" si="14"/>
        <v>1004</v>
      </c>
      <c r="BM15" s="16">
        <f t="shared" si="15"/>
        <v>1316.5</v>
      </c>
      <c r="BN15" s="16">
        <f t="shared" si="16"/>
        <v>1441</v>
      </c>
    </row>
    <row r="16" spans="1:66" s="3" customFormat="1" outlineLevel="1">
      <c r="B16" s="9"/>
      <c r="C16" s="10" t="s">
        <v>60</v>
      </c>
      <c r="D16" s="11">
        <f t="shared" si="0"/>
        <v>0</v>
      </c>
      <c r="E16" s="11">
        <f t="shared" si="1"/>
        <v>90</v>
      </c>
      <c r="F16" s="11">
        <f t="shared" si="2"/>
        <v>138</v>
      </c>
      <c r="G16" s="12">
        <f>+E16/F16</f>
        <v>0.65217391304347827</v>
      </c>
      <c r="H16" s="11">
        <f t="shared" si="3"/>
        <v>220.5</v>
      </c>
      <c r="I16" s="12">
        <f>+E16/H16</f>
        <v>0.40816326530612246</v>
      </c>
      <c r="K16" s="14">
        <f t="shared" si="17"/>
        <v>0</v>
      </c>
      <c r="L16" s="14">
        <f t="shared" si="18"/>
        <v>0</v>
      </c>
      <c r="M16" s="58">
        <v>30</v>
      </c>
      <c r="N16" s="58">
        <v>36</v>
      </c>
      <c r="O16" s="49">
        <v>24</v>
      </c>
      <c r="P16" s="49"/>
      <c r="Q16" s="49"/>
      <c r="R16" s="49"/>
      <c r="S16" s="49"/>
      <c r="T16" s="49"/>
      <c r="U16" s="49"/>
      <c r="V16" s="49"/>
      <c r="W16" s="49"/>
      <c r="X16" s="49"/>
      <c r="Y16" s="14">
        <f t="shared" si="19"/>
        <v>90</v>
      </c>
      <c r="Z16" s="14">
        <f t="shared" si="20"/>
        <v>0</v>
      </c>
      <c r="AA16" s="4">
        <f t="shared" si="4"/>
        <v>30</v>
      </c>
      <c r="AB16" s="4">
        <f t="shared" si="24"/>
        <v>66</v>
      </c>
      <c r="AC16" s="4">
        <f t="shared" si="25"/>
        <v>90</v>
      </c>
      <c r="AD16" s="4">
        <f t="shared" si="26"/>
        <v>90</v>
      </c>
      <c r="AE16" s="4">
        <f t="shared" si="27"/>
        <v>90</v>
      </c>
      <c r="AF16" s="4">
        <f t="shared" si="28"/>
        <v>90</v>
      </c>
      <c r="AG16" s="4">
        <f t="shared" si="29"/>
        <v>90</v>
      </c>
      <c r="AH16" s="4">
        <f t="shared" si="30"/>
        <v>90</v>
      </c>
      <c r="AI16" s="4">
        <f t="shared" si="31"/>
        <v>90</v>
      </c>
      <c r="AJ16" s="4">
        <f t="shared" si="32"/>
        <v>90</v>
      </c>
      <c r="AK16" s="4">
        <f t="shared" si="33"/>
        <v>90</v>
      </c>
      <c r="AL16" s="4">
        <f t="shared" si="34"/>
        <v>90</v>
      </c>
      <c r="AO16" s="58">
        <v>30</v>
      </c>
      <c r="AP16" s="58">
        <v>30</v>
      </c>
      <c r="AQ16" s="58">
        <v>30</v>
      </c>
      <c r="AR16" s="58">
        <v>30</v>
      </c>
      <c r="AS16" s="58">
        <v>18</v>
      </c>
      <c r="AT16" s="58">
        <v>0</v>
      </c>
      <c r="AU16" s="58">
        <v>0</v>
      </c>
      <c r="AV16" s="58">
        <v>0</v>
      </c>
      <c r="AW16" s="58">
        <v>0</v>
      </c>
      <c r="AX16" s="58">
        <v>22.5</v>
      </c>
      <c r="AY16" s="58">
        <v>30</v>
      </c>
      <c r="AZ16" s="58">
        <v>30</v>
      </c>
      <c r="BA16" s="14">
        <f t="shared" si="21"/>
        <v>138</v>
      </c>
      <c r="BB16" s="14">
        <f t="shared" si="22"/>
        <v>0</v>
      </c>
      <c r="BC16" s="4">
        <f t="shared" si="5"/>
        <v>30</v>
      </c>
      <c r="BD16" s="4">
        <f t="shared" si="6"/>
        <v>60</v>
      </c>
      <c r="BE16" s="4">
        <f t="shared" si="7"/>
        <v>90</v>
      </c>
      <c r="BF16" s="4">
        <f t="shared" si="8"/>
        <v>120</v>
      </c>
      <c r="BG16" s="4">
        <f t="shared" si="9"/>
        <v>138</v>
      </c>
      <c r="BH16" s="4">
        <f t="shared" si="10"/>
        <v>138</v>
      </c>
      <c r="BI16" s="4">
        <f t="shared" si="11"/>
        <v>138</v>
      </c>
      <c r="BJ16" s="4">
        <f t="shared" si="12"/>
        <v>138</v>
      </c>
      <c r="BK16" s="4">
        <f t="shared" si="13"/>
        <v>138</v>
      </c>
      <c r="BL16" s="4">
        <f t="shared" si="14"/>
        <v>160.5</v>
      </c>
      <c r="BM16" s="4">
        <f t="shared" si="15"/>
        <v>190.5</v>
      </c>
      <c r="BN16" s="4">
        <f t="shared" si="16"/>
        <v>220.5</v>
      </c>
    </row>
    <row r="17" spans="1:66" s="3" customFormat="1" outlineLevel="1">
      <c r="B17" s="9"/>
      <c r="C17" s="10" t="s">
        <v>41</v>
      </c>
      <c r="D17" s="11">
        <f t="shared" ref="D17:D22" si="38">SUM(K17:L17)</f>
        <v>0</v>
      </c>
      <c r="E17" s="11">
        <f t="shared" ref="E17:E22" si="39">SUM(Y17:Z17)</f>
        <v>0</v>
      </c>
      <c r="F17" s="11">
        <f t="shared" ref="F17:F22" si="40">SUM(BA17:BB17)</f>
        <v>50</v>
      </c>
      <c r="G17" s="12">
        <f t="shared" ref="G17:G22" si="41">+E17/F17</f>
        <v>0</v>
      </c>
      <c r="H17" s="11">
        <f t="shared" ref="H17:H22" si="42">+BN17</f>
        <v>100</v>
      </c>
      <c r="I17" s="12">
        <f t="shared" ref="I17:I22" si="43">+E17/H17</f>
        <v>0</v>
      </c>
      <c r="K17" s="14">
        <f t="shared" si="17"/>
        <v>0</v>
      </c>
      <c r="L17" s="14">
        <f t="shared" si="18"/>
        <v>0</v>
      </c>
      <c r="M17" s="58">
        <v>0</v>
      </c>
      <c r="N17" s="58">
        <v>0</v>
      </c>
      <c r="O17" s="49">
        <v>0</v>
      </c>
      <c r="P17" s="49"/>
      <c r="Q17" s="49"/>
      <c r="R17" s="49"/>
      <c r="S17" s="49"/>
      <c r="T17" s="49"/>
      <c r="U17" s="49"/>
      <c r="V17" s="49"/>
      <c r="W17" s="49"/>
      <c r="X17" s="49"/>
      <c r="Y17" s="14">
        <f t="shared" si="19"/>
        <v>0</v>
      </c>
      <c r="Z17" s="14">
        <f t="shared" si="20"/>
        <v>0</v>
      </c>
      <c r="AA17" s="4">
        <f t="shared" si="4"/>
        <v>0</v>
      </c>
      <c r="AB17" s="4">
        <f t="shared" si="24"/>
        <v>0</v>
      </c>
      <c r="AC17" s="4">
        <f t="shared" si="25"/>
        <v>0</v>
      </c>
      <c r="AD17" s="4">
        <f t="shared" si="26"/>
        <v>0</v>
      </c>
      <c r="AE17" s="4">
        <f t="shared" si="27"/>
        <v>0</v>
      </c>
      <c r="AF17" s="4">
        <f t="shared" si="28"/>
        <v>0</v>
      </c>
      <c r="AG17" s="4">
        <f t="shared" si="29"/>
        <v>0</v>
      </c>
      <c r="AH17" s="4">
        <f t="shared" si="30"/>
        <v>0</v>
      </c>
      <c r="AI17" s="4">
        <f t="shared" si="31"/>
        <v>0</v>
      </c>
      <c r="AJ17" s="4">
        <f t="shared" si="32"/>
        <v>0</v>
      </c>
      <c r="AK17" s="4">
        <f t="shared" si="33"/>
        <v>0</v>
      </c>
      <c r="AL17" s="4">
        <f t="shared" si="34"/>
        <v>0</v>
      </c>
      <c r="AO17" s="58">
        <v>0</v>
      </c>
      <c r="AP17" s="58">
        <v>0</v>
      </c>
      <c r="AQ17" s="58">
        <v>0</v>
      </c>
      <c r="AR17" s="58">
        <v>50</v>
      </c>
      <c r="AS17" s="58">
        <v>0</v>
      </c>
      <c r="AT17" s="58">
        <v>0</v>
      </c>
      <c r="AU17" s="58">
        <v>0</v>
      </c>
      <c r="AV17" s="58">
        <v>12.5</v>
      </c>
      <c r="AW17" s="58">
        <v>0</v>
      </c>
      <c r="AX17" s="58">
        <v>37.5</v>
      </c>
      <c r="AY17" s="58">
        <v>0</v>
      </c>
      <c r="AZ17" s="58">
        <v>0</v>
      </c>
      <c r="BA17" s="14">
        <f t="shared" si="21"/>
        <v>50</v>
      </c>
      <c r="BB17" s="14">
        <f t="shared" si="22"/>
        <v>0</v>
      </c>
      <c r="BC17" s="4">
        <f t="shared" ref="BC17:BC22" si="44">+AO17</f>
        <v>0</v>
      </c>
      <c r="BD17" s="4">
        <f t="shared" ref="BD17:BD22" si="45">SUM(AO17:AP17)</f>
        <v>0</v>
      </c>
      <c r="BE17" s="4">
        <f t="shared" ref="BE17:BE22" si="46">SUM(AO17:AQ17)</f>
        <v>0</v>
      </c>
      <c r="BF17" s="4">
        <f t="shared" ref="BF17:BF22" si="47">SUM(AO17:AR17)</f>
        <v>50</v>
      </c>
      <c r="BG17" s="4">
        <f t="shared" ref="BG17:BG22" si="48">SUM(AO17:AS17)</f>
        <v>50</v>
      </c>
      <c r="BH17" s="4">
        <f t="shared" ref="BH17:BH22" si="49">SUM(AO17:AT17)</f>
        <v>50</v>
      </c>
      <c r="BI17" s="4">
        <f t="shared" ref="BI17:BI22" si="50">SUM(AO17:AU17)</f>
        <v>50</v>
      </c>
      <c r="BJ17" s="4">
        <f t="shared" ref="BJ17:BJ22" si="51">SUM(AO17:AV17)</f>
        <v>62.5</v>
      </c>
      <c r="BK17" s="4">
        <f t="shared" ref="BK17:BK22" si="52">SUM(AO17:AW17)</f>
        <v>62.5</v>
      </c>
      <c r="BL17" s="4">
        <f t="shared" ref="BL17:BL22" si="53">SUM(AO17:AX17)</f>
        <v>100</v>
      </c>
      <c r="BM17" s="4">
        <f t="shared" ref="BM17:BM22" si="54">SUM(AO17:AY17)</f>
        <v>100</v>
      </c>
      <c r="BN17" s="4">
        <f t="shared" ref="BN17:BN22" si="55">SUM(AO17:AZ17)</f>
        <v>100</v>
      </c>
    </row>
    <row r="18" spans="1:66" s="3" customFormat="1" outlineLevel="1">
      <c r="B18" s="9"/>
      <c r="C18" s="10" t="s">
        <v>42</v>
      </c>
      <c r="D18" s="11">
        <f t="shared" si="38"/>
        <v>0</v>
      </c>
      <c r="E18" s="11">
        <f t="shared" si="39"/>
        <v>0</v>
      </c>
      <c r="F18" s="11">
        <f t="shared" si="40"/>
        <v>20</v>
      </c>
      <c r="G18" s="12">
        <f t="shared" si="41"/>
        <v>0</v>
      </c>
      <c r="H18" s="11">
        <f t="shared" si="42"/>
        <v>90</v>
      </c>
      <c r="I18" s="12">
        <f t="shared" si="43"/>
        <v>0</v>
      </c>
      <c r="K18" s="14">
        <f t="shared" si="17"/>
        <v>0</v>
      </c>
      <c r="L18" s="14">
        <f t="shared" si="18"/>
        <v>0</v>
      </c>
      <c r="M18" s="58">
        <v>0</v>
      </c>
      <c r="N18" s="58">
        <v>0</v>
      </c>
      <c r="O18" s="49">
        <v>0</v>
      </c>
      <c r="P18" s="49"/>
      <c r="Q18" s="49"/>
      <c r="R18" s="49"/>
      <c r="S18" s="49"/>
      <c r="T18" s="49"/>
      <c r="U18" s="49"/>
      <c r="V18" s="49"/>
      <c r="W18" s="49"/>
      <c r="X18" s="49"/>
      <c r="Y18" s="14">
        <f t="shared" si="19"/>
        <v>0</v>
      </c>
      <c r="Z18" s="14">
        <f t="shared" si="20"/>
        <v>0</v>
      </c>
      <c r="AA18" s="4">
        <f t="shared" si="4"/>
        <v>0</v>
      </c>
      <c r="AB18" s="4">
        <f t="shared" si="24"/>
        <v>0</v>
      </c>
      <c r="AC18" s="4">
        <f t="shared" si="25"/>
        <v>0</v>
      </c>
      <c r="AD18" s="4">
        <f t="shared" si="26"/>
        <v>0</v>
      </c>
      <c r="AE18" s="4">
        <f t="shared" si="27"/>
        <v>0</v>
      </c>
      <c r="AF18" s="4">
        <f t="shared" si="28"/>
        <v>0</v>
      </c>
      <c r="AG18" s="4">
        <f t="shared" si="29"/>
        <v>0</v>
      </c>
      <c r="AH18" s="4">
        <f t="shared" si="30"/>
        <v>0</v>
      </c>
      <c r="AI18" s="4">
        <f t="shared" si="31"/>
        <v>0</v>
      </c>
      <c r="AJ18" s="4">
        <f t="shared" si="32"/>
        <v>0</v>
      </c>
      <c r="AK18" s="4">
        <f t="shared" si="33"/>
        <v>0</v>
      </c>
      <c r="AL18" s="4">
        <f t="shared" si="34"/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20</v>
      </c>
      <c r="AU18" s="58">
        <v>0</v>
      </c>
      <c r="AV18" s="58">
        <v>0</v>
      </c>
      <c r="AW18" s="58">
        <v>20</v>
      </c>
      <c r="AX18" s="58">
        <v>0</v>
      </c>
      <c r="AY18" s="58">
        <v>50</v>
      </c>
      <c r="AZ18" s="58">
        <v>0</v>
      </c>
      <c r="BA18" s="14">
        <f t="shared" si="21"/>
        <v>20</v>
      </c>
      <c r="BB18" s="14">
        <f t="shared" si="22"/>
        <v>0</v>
      </c>
      <c r="BC18" s="4">
        <f t="shared" si="44"/>
        <v>0</v>
      </c>
      <c r="BD18" s="4">
        <f t="shared" si="45"/>
        <v>0</v>
      </c>
      <c r="BE18" s="4">
        <f t="shared" si="46"/>
        <v>0</v>
      </c>
      <c r="BF18" s="4">
        <f t="shared" si="47"/>
        <v>0</v>
      </c>
      <c r="BG18" s="4">
        <f t="shared" si="48"/>
        <v>0</v>
      </c>
      <c r="BH18" s="4">
        <f t="shared" si="49"/>
        <v>20</v>
      </c>
      <c r="BI18" s="4">
        <f t="shared" si="50"/>
        <v>20</v>
      </c>
      <c r="BJ18" s="4">
        <f t="shared" si="51"/>
        <v>20</v>
      </c>
      <c r="BK18" s="4">
        <f t="shared" si="52"/>
        <v>40</v>
      </c>
      <c r="BL18" s="4">
        <f t="shared" si="53"/>
        <v>40</v>
      </c>
      <c r="BM18" s="4">
        <f t="shared" si="54"/>
        <v>90</v>
      </c>
      <c r="BN18" s="4">
        <f t="shared" si="55"/>
        <v>90</v>
      </c>
    </row>
    <row r="19" spans="1:66" s="3" customFormat="1" outlineLevel="1">
      <c r="B19" s="9"/>
      <c r="C19" s="10" t="s">
        <v>58</v>
      </c>
      <c r="D19" s="11">
        <f t="shared" si="38"/>
        <v>0</v>
      </c>
      <c r="E19" s="11">
        <f t="shared" si="39"/>
        <v>272</v>
      </c>
      <c r="F19" s="11">
        <f t="shared" si="40"/>
        <v>450</v>
      </c>
      <c r="G19" s="12">
        <f t="shared" si="41"/>
        <v>0.60444444444444445</v>
      </c>
      <c r="H19" s="11">
        <f t="shared" si="42"/>
        <v>778.5</v>
      </c>
      <c r="I19" s="12">
        <f t="shared" si="43"/>
        <v>0.34938985228002567</v>
      </c>
      <c r="K19" s="14">
        <f t="shared" si="17"/>
        <v>0</v>
      </c>
      <c r="L19" s="14">
        <f t="shared" si="18"/>
        <v>0</v>
      </c>
      <c r="M19" s="58">
        <v>102</v>
      </c>
      <c r="N19" s="58">
        <v>98</v>
      </c>
      <c r="O19" s="49">
        <v>72</v>
      </c>
      <c r="P19" s="49"/>
      <c r="Q19" s="49"/>
      <c r="R19" s="49"/>
      <c r="S19" s="49"/>
      <c r="T19" s="49"/>
      <c r="U19" s="49"/>
      <c r="V19" s="49"/>
      <c r="W19" s="49"/>
      <c r="X19" s="49"/>
      <c r="Y19" s="14">
        <f t="shared" si="19"/>
        <v>272</v>
      </c>
      <c r="Z19" s="14">
        <f t="shared" si="20"/>
        <v>0</v>
      </c>
      <c r="AA19" s="4">
        <f t="shared" si="4"/>
        <v>102</v>
      </c>
      <c r="AB19" s="4">
        <f t="shared" si="24"/>
        <v>200</v>
      </c>
      <c r="AC19" s="4">
        <f t="shared" si="25"/>
        <v>272</v>
      </c>
      <c r="AD19" s="4">
        <f t="shared" si="26"/>
        <v>272</v>
      </c>
      <c r="AE19" s="4">
        <f t="shared" si="27"/>
        <v>272</v>
      </c>
      <c r="AF19" s="4">
        <f t="shared" si="28"/>
        <v>272</v>
      </c>
      <c r="AG19" s="4">
        <f t="shared" si="29"/>
        <v>272</v>
      </c>
      <c r="AH19" s="4">
        <f t="shared" si="30"/>
        <v>272</v>
      </c>
      <c r="AI19" s="4">
        <f t="shared" si="31"/>
        <v>272</v>
      </c>
      <c r="AJ19" s="4">
        <f t="shared" si="32"/>
        <v>272</v>
      </c>
      <c r="AK19" s="4">
        <f t="shared" si="33"/>
        <v>272</v>
      </c>
      <c r="AL19" s="4">
        <f t="shared" si="34"/>
        <v>272</v>
      </c>
      <c r="AO19" s="58">
        <v>90</v>
      </c>
      <c r="AP19" s="58">
        <v>90</v>
      </c>
      <c r="AQ19" s="58">
        <v>90</v>
      </c>
      <c r="AR19" s="58">
        <v>90</v>
      </c>
      <c r="AS19" s="58">
        <v>54</v>
      </c>
      <c r="AT19" s="58">
        <v>36</v>
      </c>
      <c r="AU19" s="58">
        <v>22.5</v>
      </c>
      <c r="AV19" s="58">
        <v>22.5</v>
      </c>
      <c r="AW19" s="58">
        <v>36</v>
      </c>
      <c r="AX19" s="58">
        <v>67.5</v>
      </c>
      <c r="AY19" s="58">
        <v>90</v>
      </c>
      <c r="AZ19" s="58">
        <v>90</v>
      </c>
      <c r="BA19" s="14">
        <f t="shared" si="21"/>
        <v>450</v>
      </c>
      <c r="BB19" s="14">
        <f t="shared" si="22"/>
        <v>0</v>
      </c>
      <c r="BC19" s="4">
        <f t="shared" si="44"/>
        <v>90</v>
      </c>
      <c r="BD19" s="4">
        <f t="shared" si="45"/>
        <v>180</v>
      </c>
      <c r="BE19" s="4">
        <f t="shared" si="46"/>
        <v>270</v>
      </c>
      <c r="BF19" s="4">
        <f t="shared" si="47"/>
        <v>360</v>
      </c>
      <c r="BG19" s="4">
        <f t="shared" si="48"/>
        <v>414</v>
      </c>
      <c r="BH19" s="4">
        <f t="shared" si="49"/>
        <v>450</v>
      </c>
      <c r="BI19" s="4">
        <f t="shared" si="50"/>
        <v>472.5</v>
      </c>
      <c r="BJ19" s="4">
        <f t="shared" si="51"/>
        <v>495</v>
      </c>
      <c r="BK19" s="4">
        <f t="shared" si="52"/>
        <v>531</v>
      </c>
      <c r="BL19" s="4">
        <f t="shared" si="53"/>
        <v>598.5</v>
      </c>
      <c r="BM19" s="4">
        <f t="shared" si="54"/>
        <v>688.5</v>
      </c>
      <c r="BN19" s="4">
        <f t="shared" si="55"/>
        <v>778.5</v>
      </c>
    </row>
    <row r="20" spans="1:66" s="3" customFormat="1" outlineLevel="1">
      <c r="B20" s="9"/>
      <c r="C20" s="10" t="s">
        <v>59</v>
      </c>
      <c r="D20" s="11">
        <f t="shared" si="38"/>
        <v>0</v>
      </c>
      <c r="E20" s="11">
        <f t="shared" si="39"/>
        <v>0</v>
      </c>
      <c r="F20" s="11">
        <f t="shared" si="40"/>
        <v>45</v>
      </c>
      <c r="G20" s="12">
        <f t="shared" si="41"/>
        <v>0</v>
      </c>
      <c r="H20" s="11">
        <f t="shared" si="42"/>
        <v>105</v>
      </c>
      <c r="I20" s="12">
        <f t="shared" si="43"/>
        <v>0</v>
      </c>
      <c r="K20" s="14">
        <f t="shared" si="17"/>
        <v>0</v>
      </c>
      <c r="L20" s="14">
        <f t="shared" si="18"/>
        <v>0</v>
      </c>
      <c r="M20" s="58">
        <v>0</v>
      </c>
      <c r="N20" s="58">
        <v>0</v>
      </c>
      <c r="O20" s="49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14">
        <f t="shared" si="19"/>
        <v>0</v>
      </c>
      <c r="Z20" s="14">
        <f t="shared" si="20"/>
        <v>0</v>
      </c>
      <c r="AA20" s="4">
        <f t="shared" si="4"/>
        <v>0</v>
      </c>
      <c r="AB20" s="4">
        <f t="shared" si="24"/>
        <v>0</v>
      </c>
      <c r="AC20" s="4">
        <f t="shared" si="25"/>
        <v>0</v>
      </c>
      <c r="AD20" s="4">
        <f t="shared" si="26"/>
        <v>0</v>
      </c>
      <c r="AE20" s="4">
        <f t="shared" si="27"/>
        <v>0</v>
      </c>
      <c r="AF20" s="4">
        <f t="shared" si="28"/>
        <v>0</v>
      </c>
      <c r="AG20" s="4">
        <f t="shared" si="29"/>
        <v>0</v>
      </c>
      <c r="AH20" s="4">
        <f t="shared" si="30"/>
        <v>0</v>
      </c>
      <c r="AI20" s="4">
        <f t="shared" si="31"/>
        <v>0</v>
      </c>
      <c r="AJ20" s="4">
        <f t="shared" si="32"/>
        <v>0</v>
      </c>
      <c r="AK20" s="4">
        <f t="shared" si="33"/>
        <v>0</v>
      </c>
      <c r="AL20" s="4">
        <f t="shared" si="34"/>
        <v>0</v>
      </c>
      <c r="AO20" s="58">
        <v>0</v>
      </c>
      <c r="AP20" s="58">
        <v>0</v>
      </c>
      <c r="AQ20" s="58">
        <v>0</v>
      </c>
      <c r="AR20" s="58">
        <v>0</v>
      </c>
      <c r="AS20" s="58">
        <v>0</v>
      </c>
      <c r="AT20" s="58">
        <v>45</v>
      </c>
      <c r="AU20" s="58">
        <v>0</v>
      </c>
      <c r="AV20" s="58">
        <v>0</v>
      </c>
      <c r="AW20" s="58">
        <v>60</v>
      </c>
      <c r="AX20" s="58">
        <v>0</v>
      </c>
      <c r="AY20" s="58">
        <v>0</v>
      </c>
      <c r="AZ20" s="58">
        <v>0</v>
      </c>
      <c r="BA20" s="14">
        <f t="shared" si="21"/>
        <v>45</v>
      </c>
      <c r="BB20" s="14">
        <f t="shared" si="22"/>
        <v>0</v>
      </c>
      <c r="BC20" s="4">
        <f t="shared" si="44"/>
        <v>0</v>
      </c>
      <c r="BD20" s="4">
        <f t="shared" si="45"/>
        <v>0</v>
      </c>
      <c r="BE20" s="4">
        <f t="shared" si="46"/>
        <v>0</v>
      </c>
      <c r="BF20" s="4">
        <f t="shared" si="47"/>
        <v>0</v>
      </c>
      <c r="BG20" s="4">
        <f t="shared" si="48"/>
        <v>0</v>
      </c>
      <c r="BH20" s="4">
        <f t="shared" si="49"/>
        <v>45</v>
      </c>
      <c r="BI20" s="4">
        <f t="shared" si="50"/>
        <v>45</v>
      </c>
      <c r="BJ20" s="4">
        <f t="shared" si="51"/>
        <v>45</v>
      </c>
      <c r="BK20" s="4">
        <f t="shared" si="52"/>
        <v>105</v>
      </c>
      <c r="BL20" s="4">
        <f t="shared" si="53"/>
        <v>105</v>
      </c>
      <c r="BM20" s="4">
        <f t="shared" si="54"/>
        <v>105</v>
      </c>
      <c r="BN20" s="4">
        <f t="shared" si="55"/>
        <v>105</v>
      </c>
    </row>
    <row r="21" spans="1:66" s="3" customFormat="1" outlineLevel="1">
      <c r="B21" s="9"/>
      <c r="C21" s="10" t="s">
        <v>43</v>
      </c>
      <c r="D21" s="11">
        <f t="shared" si="38"/>
        <v>0</v>
      </c>
      <c r="E21" s="11">
        <f t="shared" si="39"/>
        <v>0</v>
      </c>
      <c r="F21" s="11">
        <f t="shared" si="40"/>
        <v>0</v>
      </c>
      <c r="G21" s="12" t="e">
        <f t="shared" si="41"/>
        <v>#DIV/0!</v>
      </c>
      <c r="H21" s="11">
        <f t="shared" si="42"/>
        <v>142.5</v>
      </c>
      <c r="I21" s="12">
        <f t="shared" si="43"/>
        <v>0</v>
      </c>
      <c r="K21" s="14">
        <f t="shared" si="17"/>
        <v>0</v>
      </c>
      <c r="L21" s="14">
        <f t="shared" si="18"/>
        <v>0</v>
      </c>
      <c r="M21" s="58">
        <v>0</v>
      </c>
      <c r="N21" s="58">
        <v>0</v>
      </c>
      <c r="O21" s="49">
        <v>0</v>
      </c>
      <c r="P21" s="49"/>
      <c r="Q21" s="49"/>
      <c r="R21" s="49"/>
      <c r="S21" s="49"/>
      <c r="T21" s="49"/>
      <c r="U21" s="49"/>
      <c r="V21" s="49"/>
      <c r="W21" s="49"/>
      <c r="X21" s="49"/>
      <c r="Y21" s="14">
        <f t="shared" si="19"/>
        <v>0</v>
      </c>
      <c r="Z21" s="14">
        <f t="shared" si="20"/>
        <v>0</v>
      </c>
      <c r="AA21" s="4">
        <f t="shared" si="4"/>
        <v>0</v>
      </c>
      <c r="AB21" s="4">
        <f t="shared" si="24"/>
        <v>0</v>
      </c>
      <c r="AC21" s="4">
        <f t="shared" si="25"/>
        <v>0</v>
      </c>
      <c r="AD21" s="4">
        <f t="shared" si="26"/>
        <v>0</v>
      </c>
      <c r="AE21" s="4">
        <f t="shared" si="27"/>
        <v>0</v>
      </c>
      <c r="AF21" s="4">
        <f t="shared" si="28"/>
        <v>0</v>
      </c>
      <c r="AG21" s="4">
        <f t="shared" si="29"/>
        <v>0</v>
      </c>
      <c r="AH21" s="4">
        <f t="shared" si="30"/>
        <v>0</v>
      </c>
      <c r="AI21" s="4">
        <f t="shared" si="31"/>
        <v>0</v>
      </c>
      <c r="AJ21" s="4">
        <f t="shared" si="32"/>
        <v>0</v>
      </c>
      <c r="AK21" s="4">
        <f t="shared" si="33"/>
        <v>0</v>
      </c>
      <c r="AL21" s="4">
        <f t="shared" si="34"/>
        <v>0</v>
      </c>
      <c r="AO21" s="58">
        <v>0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142.5</v>
      </c>
      <c r="AZ21" s="58"/>
      <c r="BA21" s="14">
        <f t="shared" si="21"/>
        <v>0</v>
      </c>
      <c r="BB21" s="14">
        <f t="shared" si="22"/>
        <v>0</v>
      </c>
      <c r="BC21" s="4">
        <f>+AO21</f>
        <v>0</v>
      </c>
      <c r="BD21" s="4">
        <f t="shared" si="45"/>
        <v>0</v>
      </c>
      <c r="BE21" s="4">
        <f t="shared" si="46"/>
        <v>0</v>
      </c>
      <c r="BF21" s="4">
        <f t="shared" si="47"/>
        <v>0</v>
      </c>
      <c r="BG21" s="4">
        <f t="shared" si="48"/>
        <v>0</v>
      </c>
      <c r="BH21" s="4">
        <f t="shared" si="49"/>
        <v>0</v>
      </c>
      <c r="BI21" s="4">
        <f t="shared" si="50"/>
        <v>0</v>
      </c>
      <c r="BJ21" s="4">
        <f t="shared" si="51"/>
        <v>0</v>
      </c>
      <c r="BK21" s="4">
        <f t="shared" si="52"/>
        <v>0</v>
      </c>
      <c r="BL21" s="4">
        <f t="shared" si="53"/>
        <v>0</v>
      </c>
      <c r="BM21" s="4">
        <f>SUM(AO21:AY21)</f>
        <v>142.5</v>
      </c>
      <c r="BN21" s="4">
        <f>SUM(AO21:AZ21)</f>
        <v>142.5</v>
      </c>
    </row>
    <row r="22" spans="1:66" s="3" customFormat="1" outlineLevel="1">
      <c r="B22" s="9"/>
      <c r="C22" s="10" t="s">
        <v>44</v>
      </c>
      <c r="D22" s="11">
        <f t="shared" si="38"/>
        <v>0</v>
      </c>
      <c r="E22" s="11">
        <f t="shared" si="39"/>
        <v>0</v>
      </c>
      <c r="F22" s="11">
        <f t="shared" si="40"/>
        <v>0</v>
      </c>
      <c r="G22" s="12" t="e">
        <f t="shared" si="41"/>
        <v>#DIV/0!</v>
      </c>
      <c r="H22" s="11">
        <f t="shared" si="42"/>
        <v>4.5</v>
      </c>
      <c r="I22" s="12">
        <f t="shared" si="43"/>
        <v>0</v>
      </c>
      <c r="K22" s="14">
        <f t="shared" si="17"/>
        <v>0</v>
      </c>
      <c r="L22" s="14">
        <f t="shared" si="18"/>
        <v>0</v>
      </c>
      <c r="M22" s="58">
        <v>0</v>
      </c>
      <c r="N22" s="58">
        <v>0</v>
      </c>
      <c r="O22" s="49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14">
        <f t="shared" si="19"/>
        <v>0</v>
      </c>
      <c r="Z22" s="14">
        <f t="shared" si="20"/>
        <v>0</v>
      </c>
      <c r="AA22" s="4">
        <f t="shared" si="4"/>
        <v>0</v>
      </c>
      <c r="AB22" s="4">
        <f t="shared" si="24"/>
        <v>0</v>
      </c>
      <c r="AC22" s="4">
        <f t="shared" si="25"/>
        <v>0</v>
      </c>
      <c r="AD22" s="4">
        <f t="shared" si="26"/>
        <v>0</v>
      </c>
      <c r="AE22" s="4">
        <f t="shared" si="27"/>
        <v>0</v>
      </c>
      <c r="AF22" s="4">
        <f t="shared" si="28"/>
        <v>0</v>
      </c>
      <c r="AG22" s="4">
        <f t="shared" si="29"/>
        <v>0</v>
      </c>
      <c r="AH22" s="4">
        <f t="shared" si="30"/>
        <v>0</v>
      </c>
      <c r="AI22" s="4">
        <f t="shared" si="31"/>
        <v>0</v>
      </c>
      <c r="AJ22" s="4">
        <f t="shared" si="32"/>
        <v>0</v>
      </c>
      <c r="AK22" s="4">
        <f t="shared" si="33"/>
        <v>0</v>
      </c>
      <c r="AL22" s="4">
        <f t="shared" si="34"/>
        <v>0</v>
      </c>
      <c r="AO22" s="58">
        <v>0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4.5</v>
      </c>
      <c r="BA22" s="14">
        <f t="shared" si="21"/>
        <v>0</v>
      </c>
      <c r="BB22" s="14">
        <f t="shared" si="22"/>
        <v>0</v>
      </c>
      <c r="BC22" s="4">
        <f t="shared" si="44"/>
        <v>0</v>
      </c>
      <c r="BD22" s="4">
        <f t="shared" si="45"/>
        <v>0</v>
      </c>
      <c r="BE22" s="4">
        <f t="shared" si="46"/>
        <v>0</v>
      </c>
      <c r="BF22" s="4">
        <f t="shared" si="47"/>
        <v>0</v>
      </c>
      <c r="BG22" s="4">
        <f t="shared" si="48"/>
        <v>0</v>
      </c>
      <c r="BH22" s="4">
        <f t="shared" si="49"/>
        <v>0</v>
      </c>
      <c r="BI22" s="4">
        <f t="shared" si="50"/>
        <v>0</v>
      </c>
      <c r="BJ22" s="4">
        <f t="shared" si="51"/>
        <v>0</v>
      </c>
      <c r="BK22" s="4">
        <f t="shared" si="52"/>
        <v>0</v>
      </c>
      <c r="BL22" s="4">
        <f t="shared" si="53"/>
        <v>0</v>
      </c>
      <c r="BM22" s="4">
        <f t="shared" si="54"/>
        <v>0</v>
      </c>
      <c r="BN22" s="4">
        <f t="shared" si="55"/>
        <v>4.5</v>
      </c>
    </row>
    <row r="23" spans="1:66">
      <c r="A23" s="14">
        <v>2</v>
      </c>
      <c r="B23" s="33" t="s">
        <v>26</v>
      </c>
      <c r="C23" s="16"/>
      <c r="D23" s="17"/>
      <c r="E23" s="17"/>
      <c r="F23" s="17"/>
      <c r="G23" s="17"/>
      <c r="H23" s="17"/>
      <c r="I23" s="17"/>
      <c r="K23" s="14">
        <f t="shared" si="17"/>
        <v>0</v>
      </c>
      <c r="L23" s="14">
        <f t="shared" si="18"/>
        <v>0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14">
        <f t="shared" si="19"/>
        <v>0</v>
      </c>
      <c r="Z23" s="14">
        <f t="shared" si="20"/>
        <v>0</v>
      </c>
      <c r="AA23" s="16">
        <f t="shared" si="4"/>
        <v>0</v>
      </c>
      <c r="AB23" s="16">
        <f t="shared" si="24"/>
        <v>0</v>
      </c>
      <c r="AC23" s="16">
        <f t="shared" si="25"/>
        <v>0</v>
      </c>
      <c r="AD23" s="16">
        <f t="shared" si="26"/>
        <v>0</v>
      </c>
      <c r="AE23" s="16">
        <f t="shared" si="27"/>
        <v>0</v>
      </c>
      <c r="AF23" s="16">
        <f t="shared" si="28"/>
        <v>0</v>
      </c>
      <c r="AG23" s="16">
        <f t="shared" si="29"/>
        <v>0</v>
      </c>
      <c r="AH23" s="16">
        <f t="shared" si="30"/>
        <v>0</v>
      </c>
      <c r="AI23" s="16">
        <f t="shared" si="31"/>
        <v>0</v>
      </c>
      <c r="AJ23" s="16">
        <f t="shared" si="32"/>
        <v>0</v>
      </c>
      <c r="AK23" s="16">
        <f t="shared" si="33"/>
        <v>0</v>
      </c>
      <c r="AL23" s="16">
        <f t="shared" si="34"/>
        <v>0</v>
      </c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4">
        <f t="shared" si="21"/>
        <v>0</v>
      </c>
      <c r="BB23" s="14">
        <f t="shared" si="22"/>
        <v>0</v>
      </c>
      <c r="BC23" s="16">
        <f t="shared" si="5"/>
        <v>0</v>
      </c>
      <c r="BD23" s="16">
        <f t="shared" si="6"/>
        <v>0</v>
      </c>
      <c r="BE23" s="16">
        <f t="shared" si="7"/>
        <v>0</v>
      </c>
      <c r="BF23" s="16">
        <f t="shared" si="8"/>
        <v>0</v>
      </c>
      <c r="BG23" s="16">
        <f t="shared" si="9"/>
        <v>0</v>
      </c>
      <c r="BH23" s="16">
        <f t="shared" si="10"/>
        <v>0</v>
      </c>
      <c r="BI23" s="16">
        <f t="shared" si="11"/>
        <v>0</v>
      </c>
      <c r="BJ23" s="16">
        <f t="shared" si="12"/>
        <v>0</v>
      </c>
      <c r="BK23" s="16">
        <f t="shared" si="13"/>
        <v>0</v>
      </c>
      <c r="BL23" s="16">
        <f t="shared" si="14"/>
        <v>0</v>
      </c>
      <c r="BM23" s="16">
        <f t="shared" si="15"/>
        <v>0</v>
      </c>
      <c r="BN23" s="16">
        <f t="shared" si="16"/>
        <v>0</v>
      </c>
    </row>
    <row r="24" spans="1:66">
      <c r="B24" s="15"/>
      <c r="C24" s="29" t="s">
        <v>0</v>
      </c>
      <c r="D24" s="17">
        <f t="shared" ref="D24:D36" si="56">SUM(K24:L24)</f>
        <v>0</v>
      </c>
      <c r="E24" s="17">
        <f t="shared" ref="E24:E36" si="57">SUM(Y24:Z24)</f>
        <v>65</v>
      </c>
      <c r="F24" s="17">
        <f t="shared" ref="F24:F36" si="58">SUM(BA24:BB24)</f>
        <v>65</v>
      </c>
      <c r="G24" s="18">
        <f>+E24/F24</f>
        <v>1</v>
      </c>
      <c r="H24" s="17">
        <f t="shared" ref="H24:H36" si="59">+BN24</f>
        <v>115</v>
      </c>
      <c r="I24" s="18"/>
      <c r="K24" s="14">
        <f t="shared" si="17"/>
        <v>0</v>
      </c>
      <c r="L24" s="14">
        <f t="shared" si="18"/>
        <v>0</v>
      </c>
      <c r="M24" s="46">
        <v>64</v>
      </c>
      <c r="N24" s="46">
        <v>1</v>
      </c>
      <c r="O24" s="46">
        <v>0</v>
      </c>
      <c r="P24" s="46">
        <v>0</v>
      </c>
      <c r="Q24" s="46">
        <v>0</v>
      </c>
      <c r="R24" s="46"/>
      <c r="S24" s="46"/>
      <c r="T24" s="46"/>
      <c r="U24" s="46"/>
      <c r="V24" s="46"/>
      <c r="W24" s="46"/>
      <c r="X24" s="46"/>
      <c r="Y24" s="14">
        <f t="shared" si="19"/>
        <v>65</v>
      </c>
      <c r="Z24" s="14">
        <f t="shared" si="20"/>
        <v>0</v>
      </c>
      <c r="AA24" s="16">
        <v>0</v>
      </c>
      <c r="AB24" s="16">
        <f t="shared" si="24"/>
        <v>65</v>
      </c>
      <c r="AC24" s="16">
        <f t="shared" si="25"/>
        <v>65</v>
      </c>
      <c r="AD24" s="16">
        <f t="shared" si="26"/>
        <v>65</v>
      </c>
      <c r="AE24" s="16">
        <f t="shared" si="27"/>
        <v>65</v>
      </c>
      <c r="AF24" s="16">
        <f t="shared" si="28"/>
        <v>65</v>
      </c>
      <c r="AG24" s="16">
        <f t="shared" si="29"/>
        <v>65</v>
      </c>
      <c r="AH24" s="16">
        <f t="shared" si="30"/>
        <v>65</v>
      </c>
      <c r="AI24" s="16">
        <f t="shared" si="31"/>
        <v>65</v>
      </c>
      <c r="AJ24" s="16">
        <f t="shared" si="32"/>
        <v>65</v>
      </c>
      <c r="AK24" s="16">
        <f t="shared" si="33"/>
        <v>65</v>
      </c>
      <c r="AL24" s="16">
        <f t="shared" si="34"/>
        <v>65</v>
      </c>
      <c r="AO24" s="61">
        <v>65</v>
      </c>
      <c r="AP24" s="61">
        <v>0</v>
      </c>
      <c r="AQ24" s="61">
        <v>0</v>
      </c>
      <c r="AR24" s="61">
        <v>0</v>
      </c>
      <c r="AS24" s="61">
        <v>0</v>
      </c>
      <c r="AT24" s="61">
        <v>0</v>
      </c>
      <c r="AU24" s="61">
        <v>0</v>
      </c>
      <c r="AV24" s="61">
        <v>0</v>
      </c>
      <c r="AW24" s="61">
        <v>0</v>
      </c>
      <c r="AX24" s="61">
        <v>0</v>
      </c>
      <c r="AY24" s="61">
        <v>0</v>
      </c>
      <c r="AZ24" s="61">
        <v>50</v>
      </c>
      <c r="BA24" s="14">
        <f t="shared" si="21"/>
        <v>65</v>
      </c>
      <c r="BB24" s="14">
        <f t="shared" si="22"/>
        <v>0</v>
      </c>
      <c r="BC24" s="16">
        <f t="shared" si="5"/>
        <v>65</v>
      </c>
      <c r="BD24" s="16">
        <f t="shared" si="6"/>
        <v>65</v>
      </c>
      <c r="BE24" s="16">
        <f t="shared" si="7"/>
        <v>65</v>
      </c>
      <c r="BF24" s="16">
        <f t="shared" si="8"/>
        <v>65</v>
      </c>
      <c r="BG24" s="16">
        <f t="shared" si="9"/>
        <v>65</v>
      </c>
      <c r="BH24" s="16">
        <f t="shared" si="10"/>
        <v>65</v>
      </c>
      <c r="BI24" s="16">
        <f t="shared" si="11"/>
        <v>65</v>
      </c>
      <c r="BJ24" s="16">
        <f t="shared" si="12"/>
        <v>65</v>
      </c>
      <c r="BK24" s="16">
        <f t="shared" si="13"/>
        <v>65</v>
      </c>
      <c r="BL24" s="16">
        <f t="shared" si="14"/>
        <v>65</v>
      </c>
      <c r="BM24" s="16">
        <f t="shared" si="15"/>
        <v>65</v>
      </c>
      <c r="BN24" s="16">
        <f t="shared" si="16"/>
        <v>115</v>
      </c>
    </row>
    <row r="25" spans="1:66" s="31" customFormat="1">
      <c r="B25" s="43"/>
      <c r="C25" s="32" t="s">
        <v>17</v>
      </c>
      <c r="D25" s="18">
        <f t="shared" si="56"/>
        <v>0</v>
      </c>
      <c r="E25" s="18">
        <f t="shared" si="57"/>
        <v>0.86333333333333329</v>
      </c>
      <c r="F25" s="18">
        <f t="shared" si="58"/>
        <v>0.8</v>
      </c>
      <c r="G25" s="18">
        <f>+E25/F25</f>
        <v>1.0791666666666666</v>
      </c>
      <c r="H25" s="18">
        <f t="shared" si="59"/>
        <v>0.8</v>
      </c>
      <c r="I25" s="18">
        <f>+E25/H25</f>
        <v>1.0791666666666666</v>
      </c>
      <c r="K25" s="31">
        <f t="shared" si="17"/>
        <v>0</v>
      </c>
      <c r="L25" s="31">
        <f t="shared" si="18"/>
        <v>0</v>
      </c>
      <c r="M25" s="47">
        <v>0.92</v>
      </c>
      <c r="N25" s="47">
        <v>0.87</v>
      </c>
      <c r="O25" s="47">
        <v>0.8</v>
      </c>
      <c r="P25" s="47">
        <v>0</v>
      </c>
      <c r="Q25" s="47">
        <v>0</v>
      </c>
      <c r="R25" s="47"/>
      <c r="S25" s="47"/>
      <c r="T25" s="47"/>
      <c r="U25" s="47"/>
      <c r="V25" s="47"/>
      <c r="W25" s="47"/>
      <c r="X25" s="47"/>
      <c r="Y25" s="31">
        <f t="shared" si="19"/>
        <v>0.86333333333333329</v>
      </c>
      <c r="Z25" s="31">
        <f t="shared" si="20"/>
        <v>0</v>
      </c>
      <c r="AA25" s="32">
        <f t="shared" ref="AA25:AA56" si="60">+M25</f>
        <v>0.92</v>
      </c>
      <c r="AB25" s="32">
        <f>AVERAGE(M25:N25)</f>
        <v>0.89500000000000002</v>
      </c>
      <c r="AC25" s="32">
        <f>AVERAGE(M25:O25)</f>
        <v>0.86333333333333329</v>
      </c>
      <c r="AD25" s="32">
        <f>+AC25</f>
        <v>0.86333333333333329</v>
      </c>
      <c r="AE25" s="32">
        <f t="shared" ref="AE25:AL26" si="61">+AD25</f>
        <v>0.86333333333333329</v>
      </c>
      <c r="AF25" s="32">
        <f t="shared" si="61"/>
        <v>0.86333333333333329</v>
      </c>
      <c r="AG25" s="32">
        <f t="shared" si="61"/>
        <v>0.86333333333333329</v>
      </c>
      <c r="AH25" s="32">
        <f t="shared" si="61"/>
        <v>0.86333333333333329</v>
      </c>
      <c r="AI25" s="32">
        <f t="shared" si="61"/>
        <v>0.86333333333333329</v>
      </c>
      <c r="AJ25" s="32">
        <f t="shared" si="61"/>
        <v>0.86333333333333329</v>
      </c>
      <c r="AK25" s="32">
        <f t="shared" si="61"/>
        <v>0.86333333333333329</v>
      </c>
      <c r="AL25" s="32">
        <f t="shared" si="61"/>
        <v>0.86333333333333329</v>
      </c>
      <c r="AO25" s="47">
        <v>0.8</v>
      </c>
      <c r="AP25" s="47">
        <v>0.8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0.8</v>
      </c>
      <c r="BA25" s="31">
        <f t="shared" si="21"/>
        <v>0.8</v>
      </c>
      <c r="BB25" s="31">
        <f t="shared" si="22"/>
        <v>0</v>
      </c>
      <c r="BC25" s="32">
        <f>+AO25</f>
        <v>0.8</v>
      </c>
      <c r="BD25" s="32">
        <f>+BC25</f>
        <v>0.8</v>
      </c>
      <c r="BE25" s="32">
        <f t="shared" ref="BE25:BN26" si="62">+BD25</f>
        <v>0.8</v>
      </c>
      <c r="BF25" s="32">
        <f t="shared" si="62"/>
        <v>0.8</v>
      </c>
      <c r="BG25" s="32">
        <f t="shared" si="62"/>
        <v>0.8</v>
      </c>
      <c r="BH25" s="32">
        <f t="shared" si="62"/>
        <v>0.8</v>
      </c>
      <c r="BI25" s="32">
        <f t="shared" si="62"/>
        <v>0.8</v>
      </c>
      <c r="BJ25" s="32">
        <f t="shared" si="62"/>
        <v>0.8</v>
      </c>
      <c r="BK25" s="32">
        <f t="shared" si="62"/>
        <v>0.8</v>
      </c>
      <c r="BL25" s="32">
        <f t="shared" si="62"/>
        <v>0.8</v>
      </c>
      <c r="BM25" s="32">
        <f t="shared" si="62"/>
        <v>0.8</v>
      </c>
      <c r="BN25" s="32">
        <f t="shared" si="62"/>
        <v>0.8</v>
      </c>
    </row>
    <row r="26" spans="1:66" s="31" customFormat="1">
      <c r="B26" s="43"/>
      <c r="C26" s="32" t="s">
        <v>37</v>
      </c>
      <c r="D26" s="18">
        <f t="shared" si="56"/>
        <v>0</v>
      </c>
      <c r="E26" s="18">
        <f t="shared" si="57"/>
        <v>0.87000000000000011</v>
      </c>
      <c r="F26" s="18">
        <f t="shared" si="58"/>
        <v>0.95</v>
      </c>
      <c r="G26" s="18">
        <f>+E26/F26</f>
        <v>0.91578947368421071</v>
      </c>
      <c r="H26" s="18">
        <f t="shared" si="59"/>
        <v>0.95</v>
      </c>
      <c r="I26" s="18">
        <f>+E26/H26</f>
        <v>0.91578947368421071</v>
      </c>
      <c r="K26" s="31">
        <f t="shared" si="17"/>
        <v>0</v>
      </c>
      <c r="L26" s="31">
        <f t="shared" si="18"/>
        <v>0</v>
      </c>
      <c r="M26" s="47">
        <v>0.93</v>
      </c>
      <c r="N26" s="47">
        <v>0.88</v>
      </c>
      <c r="O26" s="47">
        <v>0.8</v>
      </c>
      <c r="P26" s="47">
        <v>0</v>
      </c>
      <c r="Q26" s="47">
        <v>0</v>
      </c>
      <c r="R26" s="47"/>
      <c r="S26" s="47"/>
      <c r="T26" s="47"/>
      <c r="U26" s="47"/>
      <c r="V26" s="47"/>
      <c r="W26" s="47"/>
      <c r="X26" s="47"/>
      <c r="Y26" s="31">
        <f t="shared" si="19"/>
        <v>0.87000000000000011</v>
      </c>
      <c r="Z26" s="31">
        <f t="shared" si="20"/>
        <v>0</v>
      </c>
      <c r="AA26" s="32">
        <f>+M26</f>
        <v>0.93</v>
      </c>
      <c r="AB26" s="32">
        <f>AVERAGE(M26:N26)</f>
        <v>0.90500000000000003</v>
      </c>
      <c r="AC26" s="32">
        <f>AVERAGE(M26:O26)</f>
        <v>0.87000000000000011</v>
      </c>
      <c r="AD26" s="32">
        <f>+AC26</f>
        <v>0.87000000000000011</v>
      </c>
      <c r="AE26" s="32">
        <f t="shared" si="61"/>
        <v>0.87000000000000011</v>
      </c>
      <c r="AF26" s="32">
        <f t="shared" si="61"/>
        <v>0.87000000000000011</v>
      </c>
      <c r="AG26" s="32">
        <f t="shared" si="61"/>
        <v>0.87000000000000011</v>
      </c>
      <c r="AH26" s="32">
        <f t="shared" si="61"/>
        <v>0.87000000000000011</v>
      </c>
      <c r="AI26" s="32">
        <f t="shared" si="61"/>
        <v>0.87000000000000011</v>
      </c>
      <c r="AJ26" s="32">
        <f t="shared" si="61"/>
        <v>0.87000000000000011</v>
      </c>
      <c r="AK26" s="32">
        <f t="shared" si="61"/>
        <v>0.87000000000000011</v>
      </c>
      <c r="AL26" s="32">
        <f t="shared" si="61"/>
        <v>0.87000000000000011</v>
      </c>
      <c r="AO26" s="47">
        <v>0.95</v>
      </c>
      <c r="AP26" s="47">
        <v>0.95</v>
      </c>
      <c r="AQ26" s="47">
        <v>0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0.95</v>
      </c>
      <c r="BA26" s="31">
        <f t="shared" si="21"/>
        <v>0.95</v>
      </c>
      <c r="BB26" s="31">
        <f t="shared" si="22"/>
        <v>0</v>
      </c>
      <c r="BC26" s="32">
        <f>+AO26</f>
        <v>0.95</v>
      </c>
      <c r="BD26" s="32">
        <f>+BC26</f>
        <v>0.95</v>
      </c>
      <c r="BE26" s="32">
        <f t="shared" si="62"/>
        <v>0.95</v>
      </c>
      <c r="BF26" s="32">
        <f t="shared" si="62"/>
        <v>0.95</v>
      </c>
      <c r="BG26" s="32">
        <f t="shared" si="62"/>
        <v>0.95</v>
      </c>
      <c r="BH26" s="32">
        <f t="shared" si="62"/>
        <v>0.95</v>
      </c>
      <c r="BI26" s="32">
        <f t="shared" si="62"/>
        <v>0.95</v>
      </c>
      <c r="BJ26" s="32">
        <f t="shared" si="62"/>
        <v>0.95</v>
      </c>
      <c r="BK26" s="32">
        <f t="shared" si="62"/>
        <v>0.95</v>
      </c>
      <c r="BL26" s="32">
        <f t="shared" si="62"/>
        <v>0.95</v>
      </c>
      <c r="BM26" s="32">
        <f t="shared" si="62"/>
        <v>0.95</v>
      </c>
      <c r="BN26" s="32">
        <f t="shared" si="62"/>
        <v>0.95</v>
      </c>
    </row>
    <row r="27" spans="1:66">
      <c r="B27" s="15"/>
      <c r="C27" s="16" t="s">
        <v>20</v>
      </c>
      <c r="D27" s="17">
        <f t="shared" si="56"/>
        <v>0</v>
      </c>
      <c r="E27" s="17">
        <f t="shared" si="57"/>
        <v>2440</v>
      </c>
      <c r="F27" s="17">
        <f t="shared" si="58"/>
        <v>1735</v>
      </c>
      <c r="G27" s="18">
        <f>IF(F27&lt;&gt;0,E27/F27,0)</f>
        <v>1.4063400576368876</v>
      </c>
      <c r="H27" s="17">
        <f t="shared" si="59"/>
        <v>2435</v>
      </c>
      <c r="I27" s="18">
        <f>IF(H27=0,0,E27/H27)</f>
        <v>1.0020533880903491</v>
      </c>
      <c r="K27" s="14">
        <f t="shared" si="17"/>
        <v>0</v>
      </c>
      <c r="L27" s="14">
        <f t="shared" si="18"/>
        <v>0</v>
      </c>
      <c r="M27" s="16">
        <f>SUM(M28:M31)</f>
        <v>1224</v>
      </c>
      <c r="N27" s="16">
        <f t="shared" ref="N27:X27" si="63">SUM(N28:N31)</f>
        <v>1162</v>
      </c>
      <c r="O27" s="16">
        <f t="shared" si="63"/>
        <v>54</v>
      </c>
      <c r="P27" s="16">
        <f t="shared" si="63"/>
        <v>0</v>
      </c>
      <c r="Q27" s="16">
        <f t="shared" si="63"/>
        <v>0</v>
      </c>
      <c r="R27" s="16">
        <f t="shared" si="63"/>
        <v>0</v>
      </c>
      <c r="S27" s="16">
        <f t="shared" si="63"/>
        <v>0</v>
      </c>
      <c r="T27" s="16">
        <f t="shared" si="63"/>
        <v>0</v>
      </c>
      <c r="U27" s="16">
        <f t="shared" si="63"/>
        <v>0</v>
      </c>
      <c r="V27" s="16">
        <f t="shared" si="63"/>
        <v>0</v>
      </c>
      <c r="W27" s="16">
        <f t="shared" si="63"/>
        <v>0</v>
      </c>
      <c r="X27" s="16">
        <f t="shared" si="63"/>
        <v>0</v>
      </c>
      <c r="Y27" s="14">
        <f t="shared" si="19"/>
        <v>2440</v>
      </c>
      <c r="Z27" s="14">
        <f t="shared" si="20"/>
        <v>0</v>
      </c>
      <c r="AA27" s="16">
        <f t="shared" si="60"/>
        <v>1224</v>
      </c>
      <c r="AB27" s="16">
        <f t="shared" si="24"/>
        <v>2386</v>
      </c>
      <c r="AC27" s="16">
        <f t="shared" si="25"/>
        <v>2440</v>
      </c>
      <c r="AD27" s="16">
        <f t="shared" si="26"/>
        <v>2440</v>
      </c>
      <c r="AE27" s="16">
        <f t="shared" si="27"/>
        <v>2440</v>
      </c>
      <c r="AF27" s="16">
        <f t="shared" si="28"/>
        <v>2440</v>
      </c>
      <c r="AG27" s="16">
        <f t="shared" si="29"/>
        <v>2440</v>
      </c>
      <c r="AH27" s="16">
        <f t="shared" si="30"/>
        <v>2440</v>
      </c>
      <c r="AI27" s="16">
        <f t="shared" si="31"/>
        <v>2440</v>
      </c>
      <c r="AJ27" s="16">
        <f t="shared" si="32"/>
        <v>2440</v>
      </c>
      <c r="AK27" s="16">
        <f t="shared" si="33"/>
        <v>2440</v>
      </c>
      <c r="AL27" s="16">
        <f t="shared" si="34"/>
        <v>2440</v>
      </c>
      <c r="AO27" s="59">
        <f t="shared" ref="AO27:AZ27" si="64">SUM(AO28:AO31)</f>
        <v>1255</v>
      </c>
      <c r="AP27" s="59">
        <f t="shared" si="64"/>
        <v>480</v>
      </c>
      <c r="AQ27" s="59">
        <f t="shared" si="64"/>
        <v>0</v>
      </c>
      <c r="AR27" s="59">
        <f t="shared" si="64"/>
        <v>0</v>
      </c>
      <c r="AS27" s="59">
        <f t="shared" si="64"/>
        <v>0</v>
      </c>
      <c r="AT27" s="59">
        <f t="shared" si="64"/>
        <v>0</v>
      </c>
      <c r="AU27" s="59">
        <f t="shared" si="64"/>
        <v>0</v>
      </c>
      <c r="AV27" s="59">
        <f t="shared" si="64"/>
        <v>0</v>
      </c>
      <c r="AW27" s="59">
        <f t="shared" si="64"/>
        <v>0</v>
      </c>
      <c r="AX27" s="59">
        <f t="shared" si="64"/>
        <v>0</v>
      </c>
      <c r="AY27" s="59">
        <f t="shared" si="64"/>
        <v>0</v>
      </c>
      <c r="AZ27" s="59">
        <f t="shared" si="64"/>
        <v>700</v>
      </c>
      <c r="BA27" s="14">
        <f t="shared" si="21"/>
        <v>1735</v>
      </c>
      <c r="BB27" s="14">
        <f t="shared" si="22"/>
        <v>0</v>
      </c>
      <c r="BC27" s="16">
        <f t="shared" si="5"/>
        <v>1255</v>
      </c>
      <c r="BD27" s="16">
        <f t="shared" si="6"/>
        <v>1735</v>
      </c>
      <c r="BE27" s="16">
        <f t="shared" si="7"/>
        <v>1735</v>
      </c>
      <c r="BF27" s="16">
        <f t="shared" si="8"/>
        <v>1735</v>
      </c>
      <c r="BG27" s="16">
        <f t="shared" si="9"/>
        <v>1735</v>
      </c>
      <c r="BH27" s="16">
        <f t="shared" si="10"/>
        <v>1735</v>
      </c>
      <c r="BI27" s="16">
        <f t="shared" si="11"/>
        <v>1735</v>
      </c>
      <c r="BJ27" s="16">
        <f t="shared" si="12"/>
        <v>1735</v>
      </c>
      <c r="BK27" s="16">
        <f t="shared" si="13"/>
        <v>1735</v>
      </c>
      <c r="BL27" s="16">
        <f t="shared" si="14"/>
        <v>1735</v>
      </c>
      <c r="BM27" s="16">
        <f t="shared" si="15"/>
        <v>1735</v>
      </c>
      <c r="BN27" s="16">
        <f t="shared" si="16"/>
        <v>2435</v>
      </c>
    </row>
    <row r="28" spans="1:66" s="1" customFormat="1" outlineLevel="1">
      <c r="B28" s="5"/>
      <c r="C28" s="6" t="s">
        <v>61</v>
      </c>
      <c r="D28" s="7">
        <f t="shared" si="56"/>
        <v>0</v>
      </c>
      <c r="E28" s="7">
        <f t="shared" si="57"/>
        <v>14</v>
      </c>
      <c r="F28" s="7">
        <f t="shared" si="58"/>
        <v>15</v>
      </c>
      <c r="G28" s="8">
        <f>+E28/F28</f>
        <v>0.93333333333333335</v>
      </c>
      <c r="H28" s="7">
        <f t="shared" si="59"/>
        <v>65</v>
      </c>
      <c r="I28" s="8">
        <f>+E28/H28</f>
        <v>0.2153846153846154</v>
      </c>
      <c r="K28" s="14">
        <f t="shared" si="17"/>
        <v>0</v>
      </c>
      <c r="L28" s="14">
        <f t="shared" si="18"/>
        <v>0</v>
      </c>
      <c r="M28" s="48">
        <v>12</v>
      </c>
      <c r="N28" s="48">
        <v>2</v>
      </c>
      <c r="O28" s="48">
        <v>0</v>
      </c>
      <c r="P28" s="48"/>
      <c r="Q28" s="48"/>
      <c r="R28" s="48"/>
      <c r="S28" s="48"/>
      <c r="T28" s="48"/>
      <c r="U28" s="48"/>
      <c r="V28" s="48"/>
      <c r="W28" s="48"/>
      <c r="X28" s="48"/>
      <c r="Y28" s="14">
        <f t="shared" si="19"/>
        <v>14</v>
      </c>
      <c r="Z28" s="14">
        <f t="shared" si="20"/>
        <v>0</v>
      </c>
      <c r="AA28" s="2">
        <f t="shared" si="60"/>
        <v>12</v>
      </c>
      <c r="AB28" s="2">
        <f t="shared" si="24"/>
        <v>14</v>
      </c>
      <c r="AC28" s="2">
        <f t="shared" si="25"/>
        <v>14</v>
      </c>
      <c r="AD28" s="2">
        <f t="shared" si="26"/>
        <v>14</v>
      </c>
      <c r="AE28" s="2">
        <f t="shared" si="27"/>
        <v>14</v>
      </c>
      <c r="AF28" s="2">
        <f t="shared" si="28"/>
        <v>14</v>
      </c>
      <c r="AG28" s="2">
        <f t="shared" si="29"/>
        <v>14</v>
      </c>
      <c r="AH28" s="2">
        <f t="shared" si="30"/>
        <v>14</v>
      </c>
      <c r="AI28" s="2">
        <f t="shared" si="31"/>
        <v>14</v>
      </c>
      <c r="AJ28" s="2">
        <f t="shared" si="32"/>
        <v>14</v>
      </c>
      <c r="AK28" s="2">
        <f t="shared" si="33"/>
        <v>14</v>
      </c>
      <c r="AL28" s="2">
        <f t="shared" si="34"/>
        <v>14</v>
      </c>
      <c r="AO28" s="60">
        <v>15</v>
      </c>
      <c r="AP28" s="60">
        <v>0</v>
      </c>
      <c r="AQ28" s="60">
        <v>0</v>
      </c>
      <c r="AR28" s="60">
        <v>0</v>
      </c>
      <c r="AS28" s="60">
        <v>0</v>
      </c>
      <c r="AT28" s="60">
        <v>0</v>
      </c>
      <c r="AU28" s="60">
        <v>0</v>
      </c>
      <c r="AV28" s="60">
        <v>0</v>
      </c>
      <c r="AW28" s="60">
        <v>0</v>
      </c>
      <c r="AX28" s="60">
        <v>0</v>
      </c>
      <c r="AY28" s="60">
        <v>0</v>
      </c>
      <c r="AZ28" s="60">
        <v>50</v>
      </c>
      <c r="BA28" s="14">
        <f t="shared" si="21"/>
        <v>15</v>
      </c>
      <c r="BB28" s="14">
        <f t="shared" si="22"/>
        <v>0</v>
      </c>
      <c r="BC28" s="2">
        <f t="shared" si="5"/>
        <v>15</v>
      </c>
      <c r="BD28" s="2">
        <f t="shared" si="6"/>
        <v>15</v>
      </c>
      <c r="BE28" s="2">
        <f t="shared" si="7"/>
        <v>15</v>
      </c>
      <c r="BF28" s="2">
        <f t="shared" si="8"/>
        <v>15</v>
      </c>
      <c r="BG28" s="2">
        <f t="shared" si="9"/>
        <v>15</v>
      </c>
      <c r="BH28" s="2">
        <f t="shared" si="10"/>
        <v>15</v>
      </c>
      <c r="BI28" s="2">
        <f t="shared" si="11"/>
        <v>15</v>
      </c>
      <c r="BJ28" s="2">
        <f t="shared" si="12"/>
        <v>15</v>
      </c>
      <c r="BK28" s="2">
        <f t="shared" si="13"/>
        <v>15</v>
      </c>
      <c r="BL28" s="2">
        <f t="shared" si="14"/>
        <v>15</v>
      </c>
      <c r="BM28" s="2">
        <f t="shared" si="15"/>
        <v>15</v>
      </c>
      <c r="BN28" s="2">
        <f t="shared" si="16"/>
        <v>65</v>
      </c>
    </row>
    <row r="29" spans="1:66" s="1" customFormat="1" outlineLevel="1">
      <c r="B29" s="5"/>
      <c r="C29" s="6" t="s">
        <v>47</v>
      </c>
      <c r="D29" s="7">
        <f t="shared" si="56"/>
        <v>0</v>
      </c>
      <c r="E29" s="7">
        <f t="shared" si="57"/>
        <v>232</v>
      </c>
      <c r="F29" s="7">
        <f t="shared" si="58"/>
        <v>200</v>
      </c>
      <c r="G29" s="8">
        <f>+E29/F29</f>
        <v>1.1599999999999999</v>
      </c>
      <c r="H29" s="7">
        <f t="shared" si="59"/>
        <v>300</v>
      </c>
      <c r="I29" s="8">
        <f>+E29/H29</f>
        <v>0.77333333333333332</v>
      </c>
      <c r="K29" s="14">
        <f t="shared" si="17"/>
        <v>0</v>
      </c>
      <c r="L29" s="14">
        <f t="shared" si="18"/>
        <v>0</v>
      </c>
      <c r="M29" s="48">
        <f>4*58</f>
        <v>232</v>
      </c>
      <c r="N29" s="48">
        <v>0</v>
      </c>
      <c r="O29" s="48">
        <v>0</v>
      </c>
      <c r="P29" s="48"/>
      <c r="Q29" s="48"/>
      <c r="R29" s="48"/>
      <c r="S29" s="48"/>
      <c r="T29" s="48"/>
      <c r="U29" s="48"/>
      <c r="V29" s="48"/>
      <c r="W29" s="48"/>
      <c r="X29" s="48"/>
      <c r="Y29" s="14">
        <f t="shared" si="19"/>
        <v>232</v>
      </c>
      <c r="Z29" s="14">
        <f t="shared" si="20"/>
        <v>0</v>
      </c>
      <c r="AA29" s="2">
        <f t="shared" si="60"/>
        <v>232</v>
      </c>
      <c r="AB29" s="2">
        <f t="shared" si="24"/>
        <v>232</v>
      </c>
      <c r="AC29" s="2">
        <f t="shared" si="25"/>
        <v>232</v>
      </c>
      <c r="AD29" s="2">
        <f t="shared" si="26"/>
        <v>232</v>
      </c>
      <c r="AE29" s="2">
        <f t="shared" si="27"/>
        <v>232</v>
      </c>
      <c r="AF29" s="2">
        <f t="shared" si="28"/>
        <v>232</v>
      </c>
      <c r="AG29" s="2">
        <f t="shared" si="29"/>
        <v>232</v>
      </c>
      <c r="AH29" s="2">
        <f t="shared" si="30"/>
        <v>232</v>
      </c>
      <c r="AI29" s="2">
        <f t="shared" si="31"/>
        <v>232</v>
      </c>
      <c r="AJ29" s="2">
        <f t="shared" si="32"/>
        <v>232</v>
      </c>
      <c r="AK29" s="2">
        <f t="shared" si="33"/>
        <v>232</v>
      </c>
      <c r="AL29" s="2">
        <f t="shared" si="34"/>
        <v>232</v>
      </c>
      <c r="AO29" s="60">
        <v>200</v>
      </c>
      <c r="AP29" s="60">
        <v>0</v>
      </c>
      <c r="AQ29" s="60">
        <v>0</v>
      </c>
      <c r="AR29" s="60">
        <v>0</v>
      </c>
      <c r="AS29" s="60">
        <v>0</v>
      </c>
      <c r="AT29" s="60">
        <v>0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100</v>
      </c>
      <c r="BA29" s="14">
        <f t="shared" si="21"/>
        <v>200</v>
      </c>
      <c r="BB29" s="14">
        <f t="shared" si="22"/>
        <v>0</v>
      </c>
      <c r="BC29" s="2">
        <f>+AO29</f>
        <v>200</v>
      </c>
      <c r="BD29" s="2">
        <f>SUM(AO29:AP29)</f>
        <v>200</v>
      </c>
      <c r="BE29" s="2">
        <f>SUM(AO29:AQ29)</f>
        <v>200</v>
      </c>
      <c r="BF29" s="2">
        <f>SUM(AO29:AR29)</f>
        <v>200</v>
      </c>
      <c r="BG29" s="2">
        <f>SUM(AO29:AS29)</f>
        <v>200</v>
      </c>
      <c r="BH29" s="2">
        <f>SUM(AO29:AT29)</f>
        <v>200</v>
      </c>
      <c r="BI29" s="2">
        <f>SUM(AO29:AU29)</f>
        <v>200</v>
      </c>
      <c r="BJ29" s="2">
        <f>SUM(AO29:AV29)</f>
        <v>200</v>
      </c>
      <c r="BK29" s="2">
        <f>SUM(AO29:AW29)</f>
        <v>200</v>
      </c>
      <c r="BL29" s="2">
        <f>SUM(AO29:AX29)</f>
        <v>200</v>
      </c>
      <c r="BM29" s="2">
        <f>SUM(AO29:AY29)</f>
        <v>200</v>
      </c>
      <c r="BN29" s="2">
        <f>SUM(AO29:AZ29)</f>
        <v>300</v>
      </c>
    </row>
    <row r="30" spans="1:66" s="1" customFormat="1" outlineLevel="1">
      <c r="B30" s="5"/>
      <c r="C30" s="6" t="s">
        <v>62</v>
      </c>
      <c r="D30" s="7">
        <f t="shared" si="56"/>
        <v>0</v>
      </c>
      <c r="E30" s="7">
        <f t="shared" si="57"/>
        <v>65</v>
      </c>
      <c r="F30" s="7">
        <f t="shared" si="58"/>
        <v>65</v>
      </c>
      <c r="G30" s="8">
        <f>+E30/F30</f>
        <v>1</v>
      </c>
      <c r="H30" s="7">
        <f t="shared" si="59"/>
        <v>115</v>
      </c>
      <c r="I30" s="8">
        <f>+E30/H30</f>
        <v>0.56521739130434778</v>
      </c>
      <c r="K30" s="14">
        <f t="shared" si="17"/>
        <v>0</v>
      </c>
      <c r="L30" s="14">
        <f t="shared" si="18"/>
        <v>0</v>
      </c>
      <c r="M30" s="48">
        <v>65</v>
      </c>
      <c r="N30" s="48">
        <v>0</v>
      </c>
      <c r="O30" s="48">
        <v>0</v>
      </c>
      <c r="P30" s="48"/>
      <c r="Q30" s="48"/>
      <c r="R30" s="48"/>
      <c r="S30" s="48"/>
      <c r="T30" s="48"/>
      <c r="U30" s="48"/>
      <c r="V30" s="48"/>
      <c r="W30" s="48"/>
      <c r="X30" s="48"/>
      <c r="Y30" s="14">
        <f t="shared" si="19"/>
        <v>65</v>
      </c>
      <c r="Z30" s="14">
        <f t="shared" si="20"/>
        <v>0</v>
      </c>
      <c r="AA30" s="2">
        <f t="shared" si="60"/>
        <v>65</v>
      </c>
      <c r="AB30" s="2">
        <f t="shared" si="24"/>
        <v>65</v>
      </c>
      <c r="AC30" s="2">
        <f t="shared" si="25"/>
        <v>65</v>
      </c>
      <c r="AD30" s="2">
        <f t="shared" si="26"/>
        <v>65</v>
      </c>
      <c r="AE30" s="2">
        <f t="shared" si="27"/>
        <v>65</v>
      </c>
      <c r="AF30" s="2">
        <f t="shared" si="28"/>
        <v>65</v>
      </c>
      <c r="AG30" s="2">
        <f t="shared" si="29"/>
        <v>65</v>
      </c>
      <c r="AH30" s="2">
        <f t="shared" si="30"/>
        <v>65</v>
      </c>
      <c r="AI30" s="2">
        <f t="shared" si="31"/>
        <v>65</v>
      </c>
      <c r="AJ30" s="2">
        <f t="shared" si="32"/>
        <v>65</v>
      </c>
      <c r="AK30" s="2">
        <f t="shared" si="33"/>
        <v>65</v>
      </c>
      <c r="AL30" s="2">
        <f t="shared" si="34"/>
        <v>65</v>
      </c>
      <c r="AO30" s="60">
        <v>65</v>
      </c>
      <c r="AP30" s="60">
        <v>0</v>
      </c>
      <c r="AQ30" s="60">
        <v>0</v>
      </c>
      <c r="AR30" s="60">
        <v>0</v>
      </c>
      <c r="AS30" s="60">
        <v>0</v>
      </c>
      <c r="AT30" s="60">
        <v>0</v>
      </c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60">
        <v>50</v>
      </c>
      <c r="BA30" s="14">
        <f t="shared" si="21"/>
        <v>65</v>
      </c>
      <c r="BB30" s="14">
        <f t="shared" si="22"/>
        <v>0</v>
      </c>
      <c r="BC30" s="2">
        <f>+AO30</f>
        <v>65</v>
      </c>
      <c r="BD30" s="2">
        <f>SUM(AO30:AP30)</f>
        <v>65</v>
      </c>
      <c r="BE30" s="2">
        <f>SUM(AO30:AQ30)</f>
        <v>65</v>
      </c>
      <c r="BF30" s="2">
        <f>SUM(AO30:AR30)</f>
        <v>65</v>
      </c>
      <c r="BG30" s="2">
        <f>SUM(AO30:AS30)</f>
        <v>65</v>
      </c>
      <c r="BH30" s="2">
        <f>SUM(AO30:AT30)</f>
        <v>65</v>
      </c>
      <c r="BI30" s="2">
        <f>SUM(AO30:AU30)</f>
        <v>65</v>
      </c>
      <c r="BJ30" s="2">
        <f>SUM(AO30:AV30)</f>
        <v>65</v>
      </c>
      <c r="BK30" s="2">
        <f>SUM(AO30:AW30)</f>
        <v>65</v>
      </c>
      <c r="BL30" s="2">
        <f>SUM(AO30:AX30)</f>
        <v>65</v>
      </c>
      <c r="BM30" s="2">
        <f>SUM(AO30:AY30)</f>
        <v>65</v>
      </c>
      <c r="BN30" s="2">
        <f>SUM(AO30:AZ30)</f>
        <v>115</v>
      </c>
    </row>
    <row r="31" spans="1:66" s="1" customFormat="1" outlineLevel="1">
      <c r="B31" s="5"/>
      <c r="C31" s="6" t="s">
        <v>57</v>
      </c>
      <c r="D31" s="7">
        <f t="shared" si="56"/>
        <v>0</v>
      </c>
      <c r="E31" s="7">
        <f t="shared" si="57"/>
        <v>2129</v>
      </c>
      <c r="F31" s="7">
        <f t="shared" si="58"/>
        <v>1455</v>
      </c>
      <c r="G31" s="8">
        <f>+E31/F31</f>
        <v>1.4632302405498281</v>
      </c>
      <c r="H31" s="7">
        <f t="shared" si="59"/>
        <v>1955</v>
      </c>
      <c r="I31" s="8">
        <f>+E31/H31</f>
        <v>1.0890025575447571</v>
      </c>
      <c r="K31" s="14">
        <f t="shared" si="17"/>
        <v>0</v>
      </c>
      <c r="L31" s="14">
        <f t="shared" si="18"/>
        <v>0</v>
      </c>
      <c r="M31" s="48">
        <f>61*15</f>
        <v>915</v>
      </c>
      <c r="N31" s="48">
        <f>58*20</f>
        <v>1160</v>
      </c>
      <c r="O31" s="48">
        <v>54</v>
      </c>
      <c r="P31" s="48"/>
      <c r="Q31" s="48"/>
      <c r="R31" s="48"/>
      <c r="S31" s="48"/>
      <c r="T31" s="48"/>
      <c r="U31" s="48"/>
      <c r="V31" s="48"/>
      <c r="W31" s="48"/>
      <c r="X31" s="48"/>
      <c r="Y31" s="14">
        <f t="shared" si="19"/>
        <v>2129</v>
      </c>
      <c r="Z31" s="14">
        <f t="shared" si="20"/>
        <v>0</v>
      </c>
      <c r="AA31" s="2">
        <f t="shared" si="60"/>
        <v>915</v>
      </c>
      <c r="AB31" s="2">
        <f t="shared" si="24"/>
        <v>2075</v>
      </c>
      <c r="AC31" s="2">
        <f t="shared" si="25"/>
        <v>2129</v>
      </c>
      <c r="AD31" s="2">
        <f t="shared" si="26"/>
        <v>2129</v>
      </c>
      <c r="AE31" s="2">
        <f t="shared" si="27"/>
        <v>2129</v>
      </c>
      <c r="AF31" s="2">
        <f t="shared" si="28"/>
        <v>2129</v>
      </c>
      <c r="AG31" s="2">
        <f t="shared" si="29"/>
        <v>2129</v>
      </c>
      <c r="AH31" s="2">
        <f t="shared" si="30"/>
        <v>2129</v>
      </c>
      <c r="AI31" s="2">
        <f t="shared" si="31"/>
        <v>2129</v>
      </c>
      <c r="AJ31" s="2">
        <f t="shared" si="32"/>
        <v>2129</v>
      </c>
      <c r="AK31" s="2">
        <f t="shared" si="33"/>
        <v>2129</v>
      </c>
      <c r="AL31" s="2">
        <f t="shared" si="34"/>
        <v>2129</v>
      </c>
      <c r="AO31" s="63">
        <v>975</v>
      </c>
      <c r="AP31" s="60">
        <v>480</v>
      </c>
      <c r="AQ31" s="60">
        <v>0</v>
      </c>
      <c r="AR31" s="60">
        <v>0</v>
      </c>
      <c r="AS31" s="60">
        <v>0</v>
      </c>
      <c r="AT31" s="60">
        <v>0</v>
      </c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500</v>
      </c>
      <c r="BA31" s="14">
        <f t="shared" si="21"/>
        <v>1455</v>
      </c>
      <c r="BB31" s="14">
        <f t="shared" si="22"/>
        <v>0</v>
      </c>
      <c r="BC31" s="2">
        <f>+AO31</f>
        <v>975</v>
      </c>
      <c r="BD31" s="2">
        <f>SUM(AO31:AP31)</f>
        <v>1455</v>
      </c>
      <c r="BE31" s="2">
        <f>SUM(AO31:AQ31)</f>
        <v>1455</v>
      </c>
      <c r="BF31" s="2">
        <f>SUM(AO31:AR31)</f>
        <v>1455</v>
      </c>
      <c r="BG31" s="2">
        <f>SUM(AO31:AS31)</f>
        <v>1455</v>
      </c>
      <c r="BH31" s="2">
        <f>SUM(AO31:AT31)</f>
        <v>1455</v>
      </c>
      <c r="BI31" s="2">
        <f>SUM(AO31:AU31)</f>
        <v>1455</v>
      </c>
      <c r="BJ31" s="2">
        <f>SUM(AO31:AV31)</f>
        <v>1455</v>
      </c>
      <c r="BK31" s="2">
        <f>SUM(AO31:AW31)</f>
        <v>1455</v>
      </c>
      <c r="BL31" s="2">
        <f>SUM(AO31:AX31)</f>
        <v>1455</v>
      </c>
      <c r="BM31" s="2">
        <f>SUM(AO31:AY31)</f>
        <v>1455</v>
      </c>
      <c r="BN31" s="2">
        <f>SUM(AO31:AZ31)</f>
        <v>1955</v>
      </c>
    </row>
    <row r="32" spans="1:66">
      <c r="B32" s="15"/>
      <c r="C32" s="16" t="s">
        <v>40</v>
      </c>
      <c r="D32" s="17">
        <f t="shared" si="56"/>
        <v>0</v>
      </c>
      <c r="E32" s="17">
        <f t="shared" si="57"/>
        <v>286</v>
      </c>
      <c r="F32" s="34">
        <f t="shared" si="58"/>
        <v>344.5</v>
      </c>
      <c r="G32" s="18">
        <f>IF(F32&lt;&gt;0,E32/F32,0)</f>
        <v>0.83018867924528306</v>
      </c>
      <c r="H32" s="17">
        <f t="shared" si="59"/>
        <v>492</v>
      </c>
      <c r="I32" s="18">
        <f>IF(H32=0,0,E32/H32)</f>
        <v>0.58130081300813008</v>
      </c>
      <c r="K32" s="14">
        <f t="shared" si="17"/>
        <v>0</v>
      </c>
      <c r="L32" s="14">
        <f t="shared" si="18"/>
        <v>0</v>
      </c>
      <c r="M32" s="16">
        <f>SUM(M33:M36)</f>
        <v>187</v>
      </c>
      <c r="N32" s="16">
        <f t="shared" ref="N32:X32" si="65">SUM(N33:N36)</f>
        <v>89</v>
      </c>
      <c r="O32" s="16">
        <f t="shared" si="65"/>
        <v>10</v>
      </c>
      <c r="P32" s="16">
        <f t="shared" si="65"/>
        <v>0</v>
      </c>
      <c r="Q32" s="16">
        <f t="shared" si="65"/>
        <v>0</v>
      </c>
      <c r="R32" s="16">
        <f t="shared" si="65"/>
        <v>0</v>
      </c>
      <c r="S32" s="16">
        <f t="shared" si="65"/>
        <v>0</v>
      </c>
      <c r="T32" s="16">
        <f t="shared" si="65"/>
        <v>0</v>
      </c>
      <c r="U32" s="16">
        <f t="shared" si="65"/>
        <v>0</v>
      </c>
      <c r="V32" s="16">
        <f t="shared" si="65"/>
        <v>0</v>
      </c>
      <c r="W32" s="16">
        <f t="shared" si="65"/>
        <v>0</v>
      </c>
      <c r="X32" s="16">
        <f t="shared" si="65"/>
        <v>0</v>
      </c>
      <c r="Y32" s="14">
        <f t="shared" si="19"/>
        <v>286</v>
      </c>
      <c r="Z32" s="14">
        <f t="shared" si="20"/>
        <v>0</v>
      </c>
      <c r="AA32" s="16">
        <f t="shared" si="60"/>
        <v>187</v>
      </c>
      <c r="AB32" s="16">
        <f t="shared" si="24"/>
        <v>276</v>
      </c>
      <c r="AC32" s="16">
        <f t="shared" si="25"/>
        <v>286</v>
      </c>
      <c r="AD32" s="16">
        <f t="shared" si="26"/>
        <v>286</v>
      </c>
      <c r="AE32" s="16">
        <f t="shared" si="27"/>
        <v>286</v>
      </c>
      <c r="AF32" s="16">
        <f t="shared" si="28"/>
        <v>286</v>
      </c>
      <c r="AG32" s="16">
        <f t="shared" si="29"/>
        <v>286</v>
      </c>
      <c r="AH32" s="16">
        <f t="shared" si="30"/>
        <v>286</v>
      </c>
      <c r="AI32" s="16">
        <f t="shared" si="31"/>
        <v>286</v>
      </c>
      <c r="AJ32" s="16">
        <f t="shared" si="32"/>
        <v>286</v>
      </c>
      <c r="AK32" s="16">
        <f t="shared" si="33"/>
        <v>286</v>
      </c>
      <c r="AL32" s="16">
        <f t="shared" si="34"/>
        <v>286</v>
      </c>
      <c r="AO32" s="59">
        <f t="shared" ref="AO32:AZ32" si="66">SUM(AO33:AO36)</f>
        <v>191.75</v>
      </c>
      <c r="AP32" s="59">
        <f t="shared" si="66"/>
        <v>152.75</v>
      </c>
      <c r="AQ32" s="59">
        <f t="shared" si="66"/>
        <v>0</v>
      </c>
      <c r="AR32" s="59">
        <f t="shared" si="66"/>
        <v>0</v>
      </c>
      <c r="AS32" s="59">
        <f t="shared" si="66"/>
        <v>0</v>
      </c>
      <c r="AT32" s="59">
        <f t="shared" si="66"/>
        <v>0</v>
      </c>
      <c r="AU32" s="59">
        <f t="shared" si="66"/>
        <v>0</v>
      </c>
      <c r="AV32" s="59">
        <f t="shared" si="66"/>
        <v>0</v>
      </c>
      <c r="AW32" s="59">
        <f t="shared" si="66"/>
        <v>0</v>
      </c>
      <c r="AX32" s="59">
        <f t="shared" si="66"/>
        <v>0</v>
      </c>
      <c r="AY32" s="59">
        <f t="shared" si="66"/>
        <v>0</v>
      </c>
      <c r="AZ32" s="59">
        <f t="shared" si="66"/>
        <v>147.5</v>
      </c>
      <c r="BA32" s="14">
        <f t="shared" si="21"/>
        <v>344.5</v>
      </c>
      <c r="BB32" s="14">
        <f t="shared" si="22"/>
        <v>0</v>
      </c>
      <c r="BC32" s="16">
        <f t="shared" si="5"/>
        <v>191.75</v>
      </c>
      <c r="BD32" s="16">
        <f t="shared" si="6"/>
        <v>344.5</v>
      </c>
      <c r="BE32" s="16">
        <f t="shared" si="7"/>
        <v>344.5</v>
      </c>
      <c r="BF32" s="16">
        <f t="shared" si="8"/>
        <v>344.5</v>
      </c>
      <c r="BG32" s="16">
        <f t="shared" si="9"/>
        <v>344.5</v>
      </c>
      <c r="BH32" s="16">
        <f t="shared" si="10"/>
        <v>344.5</v>
      </c>
      <c r="BI32" s="16">
        <f t="shared" si="11"/>
        <v>344.5</v>
      </c>
      <c r="BJ32" s="16">
        <f t="shared" si="12"/>
        <v>344.5</v>
      </c>
      <c r="BK32" s="16">
        <f t="shared" si="13"/>
        <v>344.5</v>
      </c>
      <c r="BL32" s="16">
        <f t="shared" si="14"/>
        <v>344.5</v>
      </c>
      <c r="BM32" s="16">
        <f t="shared" si="15"/>
        <v>344.5</v>
      </c>
      <c r="BN32" s="16">
        <f t="shared" si="16"/>
        <v>492</v>
      </c>
    </row>
    <row r="33" spans="1:66" s="3" customFormat="1" outlineLevel="1">
      <c r="B33" s="9"/>
      <c r="C33" s="10" t="s">
        <v>63</v>
      </c>
      <c r="D33" s="11">
        <f t="shared" si="56"/>
        <v>0</v>
      </c>
      <c r="E33" s="11">
        <f t="shared" si="57"/>
        <v>70</v>
      </c>
      <c r="F33" s="11">
        <f t="shared" si="58"/>
        <v>130</v>
      </c>
      <c r="G33" s="12">
        <f>+E33/F33</f>
        <v>0.53846153846153844</v>
      </c>
      <c r="H33" s="11">
        <f t="shared" si="59"/>
        <v>180</v>
      </c>
      <c r="I33" s="12">
        <f>+E33/H33</f>
        <v>0.3888888888888889</v>
      </c>
      <c r="K33" s="14">
        <f t="shared" si="17"/>
        <v>0</v>
      </c>
      <c r="L33" s="14">
        <f t="shared" si="18"/>
        <v>0</v>
      </c>
      <c r="M33" s="58">
        <f>+M24</f>
        <v>64</v>
      </c>
      <c r="N33" s="58">
        <f>+N24</f>
        <v>1</v>
      </c>
      <c r="O33" s="49">
        <v>5</v>
      </c>
      <c r="P33" s="49"/>
      <c r="Q33" s="49"/>
      <c r="R33" s="49"/>
      <c r="S33" s="49"/>
      <c r="T33" s="49"/>
      <c r="U33" s="49"/>
      <c r="V33" s="49"/>
      <c r="W33" s="49"/>
      <c r="X33" s="49"/>
      <c r="Y33" s="14">
        <f t="shared" si="19"/>
        <v>70</v>
      </c>
      <c r="Z33" s="14">
        <f t="shared" si="20"/>
        <v>0</v>
      </c>
      <c r="AA33" s="4">
        <f t="shared" si="60"/>
        <v>64</v>
      </c>
      <c r="AB33" s="4">
        <f t="shared" si="24"/>
        <v>65</v>
      </c>
      <c r="AC33" s="4">
        <f t="shared" si="25"/>
        <v>70</v>
      </c>
      <c r="AD33" s="4">
        <f t="shared" si="26"/>
        <v>70</v>
      </c>
      <c r="AE33" s="4">
        <f t="shared" si="27"/>
        <v>70</v>
      </c>
      <c r="AF33" s="4">
        <f t="shared" si="28"/>
        <v>70</v>
      </c>
      <c r="AG33" s="4">
        <f t="shared" si="29"/>
        <v>70</v>
      </c>
      <c r="AH33" s="4">
        <f t="shared" si="30"/>
        <v>70</v>
      </c>
      <c r="AI33" s="4">
        <f t="shared" si="31"/>
        <v>70</v>
      </c>
      <c r="AJ33" s="4">
        <f t="shared" si="32"/>
        <v>70</v>
      </c>
      <c r="AK33" s="4">
        <f t="shared" si="33"/>
        <v>70</v>
      </c>
      <c r="AL33" s="4">
        <f t="shared" si="34"/>
        <v>70</v>
      </c>
      <c r="AO33" s="58">
        <v>65</v>
      </c>
      <c r="AP33" s="58">
        <v>65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8">
        <v>0</v>
      </c>
      <c r="AW33" s="58">
        <v>0</v>
      </c>
      <c r="AX33" s="58">
        <v>0</v>
      </c>
      <c r="AY33" s="58">
        <v>0</v>
      </c>
      <c r="AZ33" s="58">
        <v>50</v>
      </c>
      <c r="BA33" s="14">
        <f t="shared" si="21"/>
        <v>130</v>
      </c>
      <c r="BB33" s="14">
        <f t="shared" si="22"/>
        <v>0</v>
      </c>
      <c r="BC33" s="4">
        <f t="shared" si="5"/>
        <v>65</v>
      </c>
      <c r="BD33" s="4">
        <f t="shared" si="6"/>
        <v>130</v>
      </c>
      <c r="BE33" s="4">
        <f t="shared" si="7"/>
        <v>130</v>
      </c>
      <c r="BF33" s="4">
        <f t="shared" si="8"/>
        <v>130</v>
      </c>
      <c r="BG33" s="4">
        <f t="shared" si="9"/>
        <v>130</v>
      </c>
      <c r="BH33" s="4">
        <f t="shared" si="10"/>
        <v>130</v>
      </c>
      <c r="BI33" s="4">
        <f t="shared" si="11"/>
        <v>130</v>
      </c>
      <c r="BJ33" s="4">
        <f t="shared" si="12"/>
        <v>130</v>
      </c>
      <c r="BK33" s="4">
        <f t="shared" si="13"/>
        <v>130</v>
      </c>
      <c r="BL33" s="4">
        <f t="shared" si="14"/>
        <v>130</v>
      </c>
      <c r="BM33" s="4">
        <f t="shared" si="15"/>
        <v>130</v>
      </c>
      <c r="BN33" s="4">
        <f t="shared" si="16"/>
        <v>180</v>
      </c>
    </row>
    <row r="34" spans="1:66" s="3" customFormat="1" outlineLevel="1">
      <c r="B34" s="9"/>
      <c r="C34" s="10" t="s">
        <v>64</v>
      </c>
      <c r="D34" s="11">
        <f t="shared" si="56"/>
        <v>0</v>
      </c>
      <c r="E34" s="11">
        <f t="shared" si="57"/>
        <v>81</v>
      </c>
      <c r="F34" s="11">
        <f t="shared" si="58"/>
        <v>78</v>
      </c>
      <c r="G34" s="12">
        <f>+E34/F34</f>
        <v>1.0384615384615385</v>
      </c>
      <c r="H34" s="11">
        <f t="shared" si="59"/>
        <v>108</v>
      </c>
      <c r="I34" s="12">
        <f>+E34/H34</f>
        <v>0.75</v>
      </c>
      <c r="K34" s="14">
        <f t="shared" si="17"/>
        <v>0</v>
      </c>
      <c r="L34" s="14">
        <f t="shared" si="18"/>
        <v>0</v>
      </c>
      <c r="M34" s="58">
        <v>37</v>
      </c>
      <c r="N34" s="58">
        <v>39</v>
      </c>
      <c r="O34" s="49">
        <v>5</v>
      </c>
      <c r="P34" s="49"/>
      <c r="Q34" s="49"/>
      <c r="R34" s="49"/>
      <c r="S34" s="49"/>
      <c r="T34" s="49"/>
      <c r="U34" s="49"/>
      <c r="V34" s="49"/>
      <c r="W34" s="49"/>
      <c r="X34" s="49"/>
      <c r="Y34" s="14">
        <f t="shared" si="19"/>
        <v>81</v>
      </c>
      <c r="Z34" s="14">
        <f t="shared" si="20"/>
        <v>0</v>
      </c>
      <c r="AA34" s="4">
        <f t="shared" si="60"/>
        <v>37</v>
      </c>
      <c r="AB34" s="4">
        <f t="shared" si="24"/>
        <v>76</v>
      </c>
      <c r="AC34" s="4">
        <f t="shared" si="25"/>
        <v>81</v>
      </c>
      <c r="AD34" s="4">
        <f t="shared" si="26"/>
        <v>81</v>
      </c>
      <c r="AE34" s="4">
        <f t="shared" si="27"/>
        <v>81</v>
      </c>
      <c r="AF34" s="4">
        <f t="shared" si="28"/>
        <v>81</v>
      </c>
      <c r="AG34" s="4">
        <f t="shared" si="29"/>
        <v>81</v>
      </c>
      <c r="AH34" s="4">
        <f t="shared" si="30"/>
        <v>81</v>
      </c>
      <c r="AI34" s="4">
        <f t="shared" si="31"/>
        <v>81</v>
      </c>
      <c r="AJ34" s="4">
        <f t="shared" si="32"/>
        <v>81</v>
      </c>
      <c r="AK34" s="4">
        <f t="shared" si="33"/>
        <v>81</v>
      </c>
      <c r="AL34" s="4">
        <f t="shared" si="34"/>
        <v>81</v>
      </c>
      <c r="AO34" s="58">
        <v>39</v>
      </c>
      <c r="AP34" s="58">
        <v>39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30</v>
      </c>
      <c r="BA34" s="14">
        <f t="shared" si="21"/>
        <v>78</v>
      </c>
      <c r="BB34" s="14">
        <f t="shared" si="22"/>
        <v>0</v>
      </c>
      <c r="BC34" s="4">
        <f>+AO34</f>
        <v>39</v>
      </c>
      <c r="BD34" s="4">
        <f>SUM(AO34:AP34)</f>
        <v>78</v>
      </c>
      <c r="BE34" s="4">
        <f>SUM(AO34:AQ34)</f>
        <v>78</v>
      </c>
      <c r="BF34" s="4">
        <f>SUM(AO34:AR34)</f>
        <v>78</v>
      </c>
      <c r="BG34" s="4">
        <f>SUM(AO34:AS34)</f>
        <v>78</v>
      </c>
      <c r="BH34" s="4">
        <f>SUM(AO34:AT34)</f>
        <v>78</v>
      </c>
      <c r="BI34" s="4">
        <f>SUM(AO34:AU34)</f>
        <v>78</v>
      </c>
      <c r="BJ34" s="4">
        <f>SUM(AO34:AV34)</f>
        <v>78</v>
      </c>
      <c r="BK34" s="4">
        <f>SUM(AO34:AW34)</f>
        <v>78</v>
      </c>
      <c r="BL34" s="4">
        <f>SUM(AO34:AX34)</f>
        <v>78</v>
      </c>
      <c r="BM34" s="4">
        <f>SUM(AO34:AY34)</f>
        <v>78</v>
      </c>
      <c r="BN34" s="4">
        <f>SUM(AO34:AZ34)</f>
        <v>108</v>
      </c>
    </row>
    <row r="35" spans="1:66" s="3" customFormat="1" outlineLevel="1">
      <c r="B35" s="9"/>
      <c r="C35" s="10" t="s">
        <v>58</v>
      </c>
      <c r="D35" s="11">
        <f t="shared" si="56"/>
        <v>0</v>
      </c>
      <c r="E35" s="11">
        <f t="shared" si="57"/>
        <v>97</v>
      </c>
      <c r="F35" s="11">
        <f t="shared" si="58"/>
        <v>97.5</v>
      </c>
      <c r="G35" s="12">
        <f>+E35/F35</f>
        <v>0.99487179487179489</v>
      </c>
      <c r="H35" s="11">
        <f t="shared" si="59"/>
        <v>135</v>
      </c>
      <c r="I35" s="12">
        <f>+E35/H35</f>
        <v>0.71851851851851856</v>
      </c>
      <c r="K35" s="14">
        <f t="shared" si="17"/>
        <v>0</v>
      </c>
      <c r="L35" s="14">
        <f t="shared" si="18"/>
        <v>0</v>
      </c>
      <c r="M35" s="58">
        <v>48</v>
      </c>
      <c r="N35" s="58">
        <v>49</v>
      </c>
      <c r="O35" s="49">
        <v>0</v>
      </c>
      <c r="P35" s="49"/>
      <c r="Q35" s="49"/>
      <c r="R35" s="49"/>
      <c r="S35" s="49"/>
      <c r="T35" s="49"/>
      <c r="U35" s="49"/>
      <c r="V35" s="49"/>
      <c r="W35" s="49"/>
      <c r="X35" s="49"/>
      <c r="Y35" s="14">
        <f t="shared" si="19"/>
        <v>97</v>
      </c>
      <c r="Z35" s="14">
        <f t="shared" si="20"/>
        <v>0</v>
      </c>
      <c r="AA35" s="4">
        <f t="shared" si="60"/>
        <v>48</v>
      </c>
      <c r="AB35" s="4">
        <f t="shared" si="24"/>
        <v>97</v>
      </c>
      <c r="AC35" s="4">
        <f t="shared" si="25"/>
        <v>97</v>
      </c>
      <c r="AD35" s="4">
        <f t="shared" si="26"/>
        <v>97</v>
      </c>
      <c r="AE35" s="4">
        <f t="shared" si="27"/>
        <v>97</v>
      </c>
      <c r="AF35" s="4">
        <f t="shared" si="28"/>
        <v>97</v>
      </c>
      <c r="AG35" s="4">
        <f t="shared" si="29"/>
        <v>97</v>
      </c>
      <c r="AH35" s="4">
        <f t="shared" si="30"/>
        <v>97</v>
      </c>
      <c r="AI35" s="4">
        <f t="shared" si="31"/>
        <v>97</v>
      </c>
      <c r="AJ35" s="4">
        <f t="shared" si="32"/>
        <v>97</v>
      </c>
      <c r="AK35" s="4">
        <f t="shared" si="33"/>
        <v>97</v>
      </c>
      <c r="AL35" s="4">
        <f t="shared" si="34"/>
        <v>97</v>
      </c>
      <c r="AO35" s="58">
        <v>48.75</v>
      </c>
      <c r="AP35" s="58">
        <v>48.75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8">
        <v>37.5</v>
      </c>
      <c r="BA35" s="14">
        <f t="shared" si="21"/>
        <v>97.5</v>
      </c>
      <c r="BB35" s="14">
        <f t="shared" si="22"/>
        <v>0</v>
      </c>
      <c r="BC35" s="4">
        <f>+AO35</f>
        <v>48.75</v>
      </c>
      <c r="BD35" s="4">
        <f>SUM(AO35:AP35)</f>
        <v>97.5</v>
      </c>
      <c r="BE35" s="4">
        <f>SUM(AO35:AQ35)</f>
        <v>97.5</v>
      </c>
      <c r="BF35" s="4">
        <f>SUM(AO35:AR35)</f>
        <v>97.5</v>
      </c>
      <c r="BG35" s="4">
        <f>SUM(AO35:AS35)</f>
        <v>97.5</v>
      </c>
      <c r="BH35" s="4">
        <f>SUM(AO35:AT35)</f>
        <v>97.5</v>
      </c>
      <c r="BI35" s="4">
        <f>SUM(AO35:AU35)</f>
        <v>97.5</v>
      </c>
      <c r="BJ35" s="4">
        <f>SUM(AO35:AV35)</f>
        <v>97.5</v>
      </c>
      <c r="BK35" s="4">
        <f>SUM(AO35:AW35)</f>
        <v>97.5</v>
      </c>
      <c r="BL35" s="4">
        <f>SUM(AO35:AX35)</f>
        <v>97.5</v>
      </c>
      <c r="BM35" s="4">
        <f>SUM(AO35:AY35)</f>
        <v>97.5</v>
      </c>
      <c r="BN35" s="4">
        <f>SUM(AO35:AZ35)</f>
        <v>135</v>
      </c>
    </row>
    <row r="36" spans="1:66" s="3" customFormat="1" outlineLevel="1">
      <c r="B36" s="9"/>
      <c r="C36" s="10" t="s">
        <v>59</v>
      </c>
      <c r="D36" s="11">
        <f t="shared" si="56"/>
        <v>0</v>
      </c>
      <c r="E36" s="11">
        <f t="shared" si="57"/>
        <v>38</v>
      </c>
      <c r="F36" s="11">
        <f t="shared" si="58"/>
        <v>39</v>
      </c>
      <c r="G36" s="12">
        <f>+E36/F36</f>
        <v>0.97435897435897434</v>
      </c>
      <c r="H36" s="11">
        <f t="shared" si="59"/>
        <v>69</v>
      </c>
      <c r="I36" s="12">
        <f>+E36/H36</f>
        <v>0.55072463768115942</v>
      </c>
      <c r="K36" s="14">
        <f t="shared" si="17"/>
        <v>0</v>
      </c>
      <c r="L36" s="14">
        <f t="shared" si="18"/>
        <v>0</v>
      </c>
      <c r="M36" s="58">
        <v>38</v>
      </c>
      <c r="N36" s="58">
        <v>0</v>
      </c>
      <c r="O36" s="49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14">
        <f t="shared" si="19"/>
        <v>38</v>
      </c>
      <c r="Z36" s="14">
        <f t="shared" si="20"/>
        <v>0</v>
      </c>
      <c r="AA36" s="4">
        <f t="shared" si="60"/>
        <v>38</v>
      </c>
      <c r="AB36" s="4">
        <f t="shared" si="24"/>
        <v>38</v>
      </c>
      <c r="AC36" s="4">
        <f t="shared" si="25"/>
        <v>38</v>
      </c>
      <c r="AD36" s="4">
        <f t="shared" si="26"/>
        <v>38</v>
      </c>
      <c r="AE36" s="4">
        <f t="shared" si="27"/>
        <v>38</v>
      </c>
      <c r="AF36" s="4">
        <f t="shared" si="28"/>
        <v>38</v>
      </c>
      <c r="AG36" s="4">
        <f t="shared" si="29"/>
        <v>38</v>
      </c>
      <c r="AH36" s="4">
        <f t="shared" si="30"/>
        <v>38</v>
      </c>
      <c r="AI36" s="4">
        <f t="shared" si="31"/>
        <v>38</v>
      </c>
      <c r="AJ36" s="4">
        <f t="shared" si="32"/>
        <v>38</v>
      </c>
      <c r="AK36" s="4">
        <f t="shared" si="33"/>
        <v>38</v>
      </c>
      <c r="AL36" s="4">
        <f t="shared" si="34"/>
        <v>38</v>
      </c>
      <c r="AO36" s="58">
        <v>39</v>
      </c>
      <c r="AP36" s="58">
        <v>0</v>
      </c>
      <c r="AQ36" s="58">
        <v>0</v>
      </c>
      <c r="AR36" s="58">
        <v>0</v>
      </c>
      <c r="AS36" s="58">
        <v>0</v>
      </c>
      <c r="AT36" s="58">
        <v>0</v>
      </c>
      <c r="AU36" s="58">
        <v>0</v>
      </c>
      <c r="AV36" s="58">
        <v>0</v>
      </c>
      <c r="AW36" s="58">
        <v>0</v>
      </c>
      <c r="AX36" s="58">
        <v>0</v>
      </c>
      <c r="AY36" s="58">
        <v>0</v>
      </c>
      <c r="AZ36" s="58">
        <v>30</v>
      </c>
      <c r="BA36" s="14">
        <f t="shared" si="21"/>
        <v>39</v>
      </c>
      <c r="BB36" s="14">
        <f t="shared" si="22"/>
        <v>0</v>
      </c>
      <c r="BC36" s="4">
        <f>+AO36</f>
        <v>39</v>
      </c>
      <c r="BD36" s="4">
        <f>SUM(AO36:AP36)</f>
        <v>39</v>
      </c>
      <c r="BE36" s="4">
        <f>SUM(AO36:AQ36)</f>
        <v>39</v>
      </c>
      <c r="BF36" s="4">
        <f>SUM(AO36:AR36)</f>
        <v>39</v>
      </c>
      <c r="BG36" s="4">
        <f>SUM(AO36:AS36)</f>
        <v>39</v>
      </c>
      <c r="BH36" s="4">
        <f>SUM(AO36:AT36)</f>
        <v>39</v>
      </c>
      <c r="BI36" s="4">
        <f>SUM(AO36:AU36)</f>
        <v>39</v>
      </c>
      <c r="BJ36" s="4">
        <f>SUM(AO36:AV36)</f>
        <v>39</v>
      </c>
      <c r="BK36" s="4">
        <f>SUM(AO36:AW36)</f>
        <v>39</v>
      </c>
      <c r="BL36" s="4">
        <f>SUM(AO36:AX36)</f>
        <v>39</v>
      </c>
      <c r="BM36" s="4">
        <f>SUM(AO36:AY36)</f>
        <v>39</v>
      </c>
      <c r="BN36" s="4">
        <f>SUM(AO36:AZ36)</f>
        <v>69</v>
      </c>
    </row>
    <row r="37" spans="1:66">
      <c r="A37" s="14">
        <v>3</v>
      </c>
      <c r="B37" s="33" t="s">
        <v>19</v>
      </c>
      <c r="C37" s="16"/>
      <c r="D37" s="17"/>
      <c r="E37" s="17"/>
      <c r="F37" s="17"/>
      <c r="G37" s="17"/>
      <c r="H37" s="17"/>
      <c r="I37" s="17"/>
      <c r="K37" s="14">
        <f t="shared" si="17"/>
        <v>0</v>
      </c>
      <c r="L37" s="14">
        <f t="shared" si="18"/>
        <v>0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14">
        <f t="shared" si="19"/>
        <v>0</v>
      </c>
      <c r="Z37" s="14">
        <f t="shared" si="20"/>
        <v>0</v>
      </c>
      <c r="AA37" s="16">
        <f t="shared" si="60"/>
        <v>0</v>
      </c>
      <c r="AB37" s="16">
        <f t="shared" si="24"/>
        <v>0</v>
      </c>
      <c r="AC37" s="16">
        <f t="shared" si="25"/>
        <v>0</v>
      </c>
      <c r="AD37" s="16">
        <f t="shared" si="26"/>
        <v>0</v>
      </c>
      <c r="AE37" s="16">
        <f t="shared" si="27"/>
        <v>0</v>
      </c>
      <c r="AF37" s="16">
        <f t="shared" si="28"/>
        <v>0</v>
      </c>
      <c r="AG37" s="16">
        <f t="shared" si="29"/>
        <v>0</v>
      </c>
      <c r="AH37" s="16">
        <f t="shared" si="30"/>
        <v>0</v>
      </c>
      <c r="AI37" s="16">
        <f t="shared" si="31"/>
        <v>0</v>
      </c>
      <c r="AJ37" s="16">
        <f t="shared" si="32"/>
        <v>0</v>
      </c>
      <c r="AK37" s="16">
        <f t="shared" si="33"/>
        <v>0</v>
      </c>
      <c r="AL37" s="16">
        <f t="shared" si="34"/>
        <v>0</v>
      </c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4">
        <f t="shared" si="21"/>
        <v>0</v>
      </c>
      <c r="BB37" s="14">
        <f t="shared" si="22"/>
        <v>0</v>
      </c>
      <c r="BC37" s="16">
        <f t="shared" si="5"/>
        <v>0</v>
      </c>
      <c r="BD37" s="16">
        <f t="shared" si="6"/>
        <v>0</v>
      </c>
      <c r="BE37" s="16">
        <f t="shared" si="7"/>
        <v>0</v>
      </c>
      <c r="BF37" s="16">
        <f t="shared" si="8"/>
        <v>0</v>
      </c>
      <c r="BG37" s="16">
        <f t="shared" si="9"/>
        <v>0</v>
      </c>
      <c r="BH37" s="16">
        <f t="shared" si="10"/>
        <v>0</v>
      </c>
      <c r="BI37" s="16">
        <f t="shared" si="11"/>
        <v>0</v>
      </c>
      <c r="BJ37" s="16">
        <f t="shared" si="12"/>
        <v>0</v>
      </c>
      <c r="BK37" s="16">
        <f t="shared" si="13"/>
        <v>0</v>
      </c>
      <c r="BL37" s="16">
        <f t="shared" si="14"/>
        <v>0</v>
      </c>
      <c r="BM37" s="16">
        <f t="shared" si="15"/>
        <v>0</v>
      </c>
      <c r="BN37" s="16">
        <f t="shared" si="16"/>
        <v>0</v>
      </c>
    </row>
    <row r="38" spans="1:66">
      <c r="B38" s="15"/>
      <c r="C38" s="29" t="s">
        <v>0</v>
      </c>
      <c r="D38" s="17">
        <f t="shared" ref="D38:D50" si="67">SUM(K38:L38)</f>
        <v>0</v>
      </c>
      <c r="E38" s="17">
        <f t="shared" ref="E38:E50" si="68">SUM(Y38:Z38)</f>
        <v>38</v>
      </c>
      <c r="F38" s="17">
        <f t="shared" ref="F38:F50" si="69">SUM(BA38:BB38)</f>
        <v>35</v>
      </c>
      <c r="G38" s="18">
        <f>+E38/F38</f>
        <v>1.0857142857142856</v>
      </c>
      <c r="H38" s="17">
        <f t="shared" ref="H38:H50" si="70">+BN38</f>
        <v>35</v>
      </c>
      <c r="I38" s="18">
        <f>+E38/H38</f>
        <v>1.0857142857142856</v>
      </c>
      <c r="K38" s="14">
        <f t="shared" si="17"/>
        <v>0</v>
      </c>
      <c r="L38" s="14">
        <f t="shared" si="18"/>
        <v>0</v>
      </c>
      <c r="M38" s="46">
        <v>38</v>
      </c>
      <c r="N38" s="46">
        <v>0</v>
      </c>
      <c r="O38" s="46">
        <v>0</v>
      </c>
      <c r="P38" s="46">
        <v>0</v>
      </c>
      <c r="Q38" s="46">
        <v>0</v>
      </c>
      <c r="R38" s="46"/>
      <c r="S38" s="46"/>
      <c r="T38" s="46"/>
      <c r="U38" s="46"/>
      <c r="V38" s="46"/>
      <c r="W38" s="46"/>
      <c r="X38" s="46"/>
      <c r="Y38" s="14">
        <f t="shared" si="19"/>
        <v>38</v>
      </c>
      <c r="Z38" s="14">
        <f t="shared" si="20"/>
        <v>0</v>
      </c>
      <c r="AA38" s="16">
        <f t="shared" si="60"/>
        <v>38</v>
      </c>
      <c r="AB38" s="16">
        <f t="shared" si="24"/>
        <v>38</v>
      </c>
      <c r="AC38" s="16">
        <f t="shared" si="25"/>
        <v>38</v>
      </c>
      <c r="AD38" s="16">
        <f t="shared" si="26"/>
        <v>38</v>
      </c>
      <c r="AE38" s="16">
        <f t="shared" si="27"/>
        <v>38</v>
      </c>
      <c r="AF38" s="16">
        <f t="shared" si="28"/>
        <v>38</v>
      </c>
      <c r="AG38" s="16">
        <f t="shared" si="29"/>
        <v>38</v>
      </c>
      <c r="AH38" s="16">
        <f t="shared" si="30"/>
        <v>38</v>
      </c>
      <c r="AI38" s="16">
        <f t="shared" si="31"/>
        <v>38</v>
      </c>
      <c r="AJ38" s="16">
        <f t="shared" si="32"/>
        <v>38</v>
      </c>
      <c r="AK38" s="16">
        <f t="shared" si="33"/>
        <v>38</v>
      </c>
      <c r="AL38" s="16">
        <f t="shared" si="34"/>
        <v>38</v>
      </c>
      <c r="AO38" s="61">
        <v>35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  <c r="BA38" s="14">
        <f t="shared" si="21"/>
        <v>35</v>
      </c>
      <c r="BB38" s="14">
        <f t="shared" si="22"/>
        <v>0</v>
      </c>
      <c r="BC38" s="16">
        <f t="shared" si="5"/>
        <v>35</v>
      </c>
      <c r="BD38" s="16">
        <f t="shared" si="6"/>
        <v>35</v>
      </c>
      <c r="BE38" s="16">
        <f t="shared" si="7"/>
        <v>35</v>
      </c>
      <c r="BF38" s="16">
        <f t="shared" si="8"/>
        <v>35</v>
      </c>
      <c r="BG38" s="16">
        <f t="shared" si="9"/>
        <v>35</v>
      </c>
      <c r="BH38" s="16">
        <f t="shared" si="10"/>
        <v>35</v>
      </c>
      <c r="BI38" s="16">
        <f t="shared" si="11"/>
        <v>35</v>
      </c>
      <c r="BJ38" s="16">
        <f t="shared" si="12"/>
        <v>35</v>
      </c>
      <c r="BK38" s="16">
        <f t="shared" si="13"/>
        <v>35</v>
      </c>
      <c r="BL38" s="16">
        <f t="shared" si="14"/>
        <v>35</v>
      </c>
      <c r="BM38" s="16">
        <f t="shared" si="15"/>
        <v>35</v>
      </c>
      <c r="BN38" s="16">
        <f t="shared" si="16"/>
        <v>35</v>
      </c>
    </row>
    <row r="39" spans="1:66" s="31" customFormat="1">
      <c r="B39" s="43"/>
      <c r="C39" s="32" t="s">
        <v>17</v>
      </c>
      <c r="D39" s="18">
        <f t="shared" si="67"/>
        <v>0</v>
      </c>
      <c r="E39" s="18">
        <f t="shared" si="68"/>
        <v>0.82</v>
      </c>
      <c r="F39" s="18">
        <f t="shared" si="69"/>
        <v>0.8</v>
      </c>
      <c r="G39" s="18">
        <f>+E39/F39</f>
        <v>1.0249999999999999</v>
      </c>
      <c r="H39" s="18">
        <f t="shared" si="70"/>
        <v>0.8</v>
      </c>
      <c r="I39" s="18">
        <f>+E39/H39</f>
        <v>1.0249999999999999</v>
      </c>
      <c r="K39" s="31">
        <f t="shared" si="17"/>
        <v>0</v>
      </c>
      <c r="L39" s="31">
        <f t="shared" si="18"/>
        <v>0</v>
      </c>
      <c r="M39" s="47">
        <v>0.82</v>
      </c>
      <c r="N39" s="47">
        <v>0</v>
      </c>
      <c r="O39" s="47">
        <v>0</v>
      </c>
      <c r="P39" s="47">
        <v>0</v>
      </c>
      <c r="Q39" s="47">
        <v>0</v>
      </c>
      <c r="R39" s="47"/>
      <c r="S39" s="47"/>
      <c r="T39" s="47"/>
      <c r="U39" s="47"/>
      <c r="V39" s="47"/>
      <c r="W39" s="47"/>
      <c r="X39" s="47"/>
      <c r="Y39" s="31">
        <f t="shared" si="19"/>
        <v>0.82</v>
      </c>
      <c r="Z39" s="31">
        <f t="shared" si="20"/>
        <v>0</v>
      </c>
      <c r="AA39" s="32">
        <f t="shared" si="60"/>
        <v>0.82</v>
      </c>
      <c r="AB39" s="32">
        <f t="shared" si="24"/>
        <v>0.82</v>
      </c>
      <c r="AC39" s="32">
        <f t="shared" si="25"/>
        <v>0.82</v>
      </c>
      <c r="AD39" s="32">
        <f t="shared" si="26"/>
        <v>0.82</v>
      </c>
      <c r="AE39" s="32">
        <f t="shared" si="27"/>
        <v>0.82</v>
      </c>
      <c r="AF39" s="32">
        <f t="shared" si="28"/>
        <v>0.82</v>
      </c>
      <c r="AG39" s="32">
        <f t="shared" si="29"/>
        <v>0.82</v>
      </c>
      <c r="AH39" s="32">
        <f t="shared" si="30"/>
        <v>0.82</v>
      </c>
      <c r="AI39" s="32">
        <f t="shared" si="31"/>
        <v>0.82</v>
      </c>
      <c r="AJ39" s="32">
        <f t="shared" si="32"/>
        <v>0.82</v>
      </c>
      <c r="AK39" s="32">
        <f t="shared" si="33"/>
        <v>0.82</v>
      </c>
      <c r="AL39" s="32">
        <f t="shared" si="34"/>
        <v>0.82</v>
      </c>
      <c r="AO39" s="47">
        <v>0.8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31">
        <f t="shared" si="21"/>
        <v>0.8</v>
      </c>
      <c r="BB39" s="31">
        <f t="shared" si="22"/>
        <v>0</v>
      </c>
      <c r="BC39" s="32">
        <f>+AO39</f>
        <v>0.8</v>
      </c>
      <c r="BD39" s="32">
        <f>+BC39</f>
        <v>0.8</v>
      </c>
      <c r="BE39" s="32">
        <f t="shared" ref="BE39:BN40" si="71">+BD39</f>
        <v>0.8</v>
      </c>
      <c r="BF39" s="32">
        <f t="shared" si="71"/>
        <v>0.8</v>
      </c>
      <c r="BG39" s="32">
        <f t="shared" si="71"/>
        <v>0.8</v>
      </c>
      <c r="BH39" s="32">
        <f t="shared" si="71"/>
        <v>0.8</v>
      </c>
      <c r="BI39" s="32">
        <f t="shared" si="71"/>
        <v>0.8</v>
      </c>
      <c r="BJ39" s="32">
        <f t="shared" si="71"/>
        <v>0.8</v>
      </c>
      <c r="BK39" s="32">
        <f t="shared" si="71"/>
        <v>0.8</v>
      </c>
      <c r="BL39" s="32">
        <f t="shared" si="71"/>
        <v>0.8</v>
      </c>
      <c r="BM39" s="32">
        <f t="shared" si="71"/>
        <v>0.8</v>
      </c>
      <c r="BN39" s="32">
        <f t="shared" si="71"/>
        <v>0.8</v>
      </c>
    </row>
    <row r="40" spans="1:66" s="31" customFormat="1">
      <c r="B40" s="43"/>
      <c r="C40" s="32" t="s">
        <v>37</v>
      </c>
      <c r="D40" s="18">
        <f t="shared" si="67"/>
        <v>0</v>
      </c>
      <c r="E40" s="18">
        <f t="shared" si="68"/>
        <v>0.98</v>
      </c>
      <c r="F40" s="18">
        <f t="shared" si="69"/>
        <v>0.95</v>
      </c>
      <c r="G40" s="18">
        <f>+E40/F40</f>
        <v>1.0315789473684212</v>
      </c>
      <c r="H40" s="18">
        <f t="shared" si="70"/>
        <v>0.95</v>
      </c>
      <c r="I40" s="18">
        <f>+E40/H40</f>
        <v>1.0315789473684212</v>
      </c>
      <c r="K40" s="31">
        <f t="shared" si="17"/>
        <v>0</v>
      </c>
      <c r="L40" s="31">
        <f t="shared" si="18"/>
        <v>0</v>
      </c>
      <c r="M40" s="47">
        <v>0.98</v>
      </c>
      <c r="N40" s="47">
        <v>0</v>
      </c>
      <c r="O40" s="47">
        <v>0</v>
      </c>
      <c r="P40" s="47">
        <v>0</v>
      </c>
      <c r="Q40" s="47">
        <v>0</v>
      </c>
      <c r="R40" s="47"/>
      <c r="S40" s="47"/>
      <c r="T40" s="47"/>
      <c r="U40" s="47"/>
      <c r="V40" s="47"/>
      <c r="W40" s="47"/>
      <c r="X40" s="47"/>
      <c r="Y40" s="31">
        <f t="shared" si="19"/>
        <v>0.98</v>
      </c>
      <c r="Z40" s="31">
        <f t="shared" si="20"/>
        <v>0</v>
      </c>
      <c r="AA40" s="32">
        <f t="shared" si="60"/>
        <v>0.98</v>
      </c>
      <c r="AB40" s="32">
        <f t="shared" si="24"/>
        <v>0.98</v>
      </c>
      <c r="AC40" s="32">
        <f t="shared" si="25"/>
        <v>0.98</v>
      </c>
      <c r="AD40" s="32">
        <f t="shared" si="26"/>
        <v>0.98</v>
      </c>
      <c r="AE40" s="32">
        <f t="shared" si="27"/>
        <v>0.98</v>
      </c>
      <c r="AF40" s="32">
        <f t="shared" si="28"/>
        <v>0.98</v>
      </c>
      <c r="AG40" s="32">
        <f t="shared" si="29"/>
        <v>0.98</v>
      </c>
      <c r="AH40" s="32">
        <f t="shared" si="30"/>
        <v>0.98</v>
      </c>
      <c r="AI40" s="32">
        <f t="shared" si="31"/>
        <v>0.98</v>
      </c>
      <c r="AJ40" s="32">
        <f t="shared" si="32"/>
        <v>0.98</v>
      </c>
      <c r="AK40" s="32">
        <f t="shared" si="33"/>
        <v>0.98</v>
      </c>
      <c r="AL40" s="32">
        <f t="shared" si="34"/>
        <v>0.98</v>
      </c>
      <c r="AO40" s="47">
        <v>0.95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31">
        <f t="shared" si="21"/>
        <v>0.95</v>
      </c>
      <c r="BB40" s="31">
        <f t="shared" si="22"/>
        <v>0</v>
      </c>
      <c r="BC40" s="32">
        <f>+AO40</f>
        <v>0.95</v>
      </c>
      <c r="BD40" s="32">
        <f>+BC40</f>
        <v>0.95</v>
      </c>
      <c r="BE40" s="32">
        <f t="shared" si="71"/>
        <v>0.95</v>
      </c>
      <c r="BF40" s="32">
        <f t="shared" si="71"/>
        <v>0.95</v>
      </c>
      <c r="BG40" s="32">
        <f t="shared" si="71"/>
        <v>0.95</v>
      </c>
      <c r="BH40" s="32">
        <f t="shared" si="71"/>
        <v>0.95</v>
      </c>
      <c r="BI40" s="32">
        <f t="shared" si="71"/>
        <v>0.95</v>
      </c>
      <c r="BJ40" s="32">
        <f t="shared" si="71"/>
        <v>0.95</v>
      </c>
      <c r="BK40" s="32">
        <f t="shared" si="71"/>
        <v>0.95</v>
      </c>
      <c r="BL40" s="32">
        <f t="shared" si="71"/>
        <v>0.95</v>
      </c>
      <c r="BM40" s="32">
        <f t="shared" si="71"/>
        <v>0.95</v>
      </c>
      <c r="BN40" s="32">
        <f t="shared" si="71"/>
        <v>0.95</v>
      </c>
    </row>
    <row r="41" spans="1:66">
      <c r="B41" s="15"/>
      <c r="C41" s="16" t="s">
        <v>20</v>
      </c>
      <c r="D41" s="34">
        <f t="shared" si="67"/>
        <v>0</v>
      </c>
      <c r="E41" s="34">
        <f t="shared" si="68"/>
        <v>498.96</v>
      </c>
      <c r="F41" s="17">
        <f t="shared" si="69"/>
        <v>576</v>
      </c>
      <c r="G41" s="18">
        <f>IF(F41&lt;&gt;0,E41/F41,0)</f>
        <v>0.86624999999999996</v>
      </c>
      <c r="H41" s="17">
        <f t="shared" si="70"/>
        <v>576</v>
      </c>
      <c r="I41" s="18">
        <f>IF(H41=0,0,E41/H41)</f>
        <v>0.86624999999999996</v>
      </c>
      <c r="K41" s="14">
        <f t="shared" si="17"/>
        <v>0</v>
      </c>
      <c r="L41" s="14">
        <f t="shared" si="18"/>
        <v>0</v>
      </c>
      <c r="M41" s="16">
        <f>SUM(M42:M45)</f>
        <v>498.96</v>
      </c>
      <c r="N41" s="16">
        <f t="shared" ref="N41:X41" si="72">SUM(N42:N45)</f>
        <v>0</v>
      </c>
      <c r="O41" s="16">
        <f t="shared" si="72"/>
        <v>0</v>
      </c>
      <c r="P41" s="16">
        <f t="shared" si="72"/>
        <v>0</v>
      </c>
      <c r="Q41" s="16">
        <f t="shared" si="72"/>
        <v>0</v>
      </c>
      <c r="R41" s="16">
        <f t="shared" si="72"/>
        <v>0</v>
      </c>
      <c r="S41" s="16">
        <f t="shared" si="72"/>
        <v>0</v>
      </c>
      <c r="T41" s="16">
        <f t="shared" si="72"/>
        <v>0</v>
      </c>
      <c r="U41" s="16">
        <f t="shared" si="72"/>
        <v>0</v>
      </c>
      <c r="V41" s="16">
        <f t="shared" si="72"/>
        <v>0</v>
      </c>
      <c r="W41" s="16">
        <f t="shared" si="72"/>
        <v>0</v>
      </c>
      <c r="X41" s="16">
        <f t="shared" si="72"/>
        <v>0</v>
      </c>
      <c r="Y41" s="14">
        <f t="shared" si="19"/>
        <v>498.96</v>
      </c>
      <c r="Z41" s="14">
        <f t="shared" si="20"/>
        <v>0</v>
      </c>
      <c r="AA41" s="16">
        <f t="shared" si="60"/>
        <v>498.96</v>
      </c>
      <c r="AB41" s="16">
        <f t="shared" si="24"/>
        <v>498.96</v>
      </c>
      <c r="AC41" s="16">
        <f t="shared" si="25"/>
        <v>498.96</v>
      </c>
      <c r="AD41" s="16">
        <f t="shared" si="26"/>
        <v>498.96</v>
      </c>
      <c r="AE41" s="16">
        <f t="shared" si="27"/>
        <v>498.96</v>
      </c>
      <c r="AF41" s="16">
        <f t="shared" si="28"/>
        <v>498.96</v>
      </c>
      <c r="AG41" s="16">
        <f t="shared" si="29"/>
        <v>498.96</v>
      </c>
      <c r="AH41" s="16">
        <f t="shared" si="30"/>
        <v>498.96</v>
      </c>
      <c r="AI41" s="16">
        <f t="shared" si="31"/>
        <v>498.96</v>
      </c>
      <c r="AJ41" s="16">
        <f t="shared" si="32"/>
        <v>498.96</v>
      </c>
      <c r="AK41" s="16">
        <f t="shared" si="33"/>
        <v>498.96</v>
      </c>
      <c r="AL41" s="16">
        <f t="shared" si="34"/>
        <v>498.96</v>
      </c>
      <c r="AO41" s="59">
        <f t="shared" ref="AO41:AZ41" si="73">SUM(AO42:AO45)</f>
        <v>576</v>
      </c>
      <c r="AP41" s="59">
        <f t="shared" si="73"/>
        <v>0</v>
      </c>
      <c r="AQ41" s="59">
        <f t="shared" si="73"/>
        <v>0</v>
      </c>
      <c r="AR41" s="59">
        <f t="shared" si="73"/>
        <v>0</v>
      </c>
      <c r="AS41" s="59">
        <f t="shared" si="73"/>
        <v>0</v>
      </c>
      <c r="AT41" s="59">
        <f t="shared" si="73"/>
        <v>0</v>
      </c>
      <c r="AU41" s="59">
        <f t="shared" si="73"/>
        <v>0</v>
      </c>
      <c r="AV41" s="59">
        <f t="shared" si="73"/>
        <v>0</v>
      </c>
      <c r="AW41" s="59">
        <f t="shared" si="73"/>
        <v>0</v>
      </c>
      <c r="AX41" s="59">
        <f t="shared" si="73"/>
        <v>0</v>
      </c>
      <c r="AY41" s="59">
        <f t="shared" si="73"/>
        <v>0</v>
      </c>
      <c r="AZ41" s="59">
        <f t="shared" si="73"/>
        <v>0</v>
      </c>
      <c r="BA41" s="14">
        <f t="shared" si="21"/>
        <v>576</v>
      </c>
      <c r="BB41" s="14">
        <f t="shared" si="22"/>
        <v>0</v>
      </c>
      <c r="BC41" s="16">
        <f t="shared" si="5"/>
        <v>576</v>
      </c>
      <c r="BD41" s="16">
        <f t="shared" si="6"/>
        <v>576</v>
      </c>
      <c r="BE41" s="16">
        <f t="shared" si="7"/>
        <v>576</v>
      </c>
      <c r="BF41" s="16">
        <f t="shared" si="8"/>
        <v>576</v>
      </c>
      <c r="BG41" s="16">
        <f t="shared" si="9"/>
        <v>576</v>
      </c>
      <c r="BH41" s="16">
        <f t="shared" si="10"/>
        <v>576</v>
      </c>
      <c r="BI41" s="16">
        <f t="shared" si="11"/>
        <v>576</v>
      </c>
      <c r="BJ41" s="16">
        <f t="shared" si="12"/>
        <v>576</v>
      </c>
      <c r="BK41" s="16">
        <f t="shared" si="13"/>
        <v>576</v>
      </c>
      <c r="BL41" s="16">
        <f t="shared" si="14"/>
        <v>576</v>
      </c>
      <c r="BM41" s="16">
        <f t="shared" si="15"/>
        <v>576</v>
      </c>
      <c r="BN41" s="16">
        <f t="shared" si="16"/>
        <v>576</v>
      </c>
    </row>
    <row r="42" spans="1:66" s="1" customFormat="1" hidden="1" outlineLevel="1">
      <c r="B42" s="5"/>
      <c r="C42" s="6" t="s">
        <v>46</v>
      </c>
      <c r="D42" s="67">
        <f t="shared" si="67"/>
        <v>0</v>
      </c>
      <c r="E42" s="67">
        <f t="shared" si="68"/>
        <v>0</v>
      </c>
      <c r="F42" s="7">
        <f t="shared" si="69"/>
        <v>0</v>
      </c>
      <c r="G42" s="8" t="e">
        <f>+E42/F42</f>
        <v>#DIV/0!</v>
      </c>
      <c r="H42" s="7">
        <f t="shared" si="70"/>
        <v>0</v>
      </c>
      <c r="I42" s="8" t="e">
        <f>+E42/H42</f>
        <v>#DIV/0!</v>
      </c>
      <c r="K42" s="14">
        <f t="shared" si="17"/>
        <v>0</v>
      </c>
      <c r="L42" s="14">
        <f t="shared" si="18"/>
        <v>0</v>
      </c>
      <c r="M42" s="48">
        <v>0</v>
      </c>
      <c r="N42" s="48">
        <v>0</v>
      </c>
      <c r="O42" s="48">
        <v>0</v>
      </c>
      <c r="P42" s="48"/>
      <c r="Q42" s="48"/>
      <c r="R42" s="48"/>
      <c r="S42" s="48"/>
      <c r="T42" s="48"/>
      <c r="U42" s="48"/>
      <c r="V42" s="48"/>
      <c r="W42" s="48"/>
      <c r="X42" s="48"/>
      <c r="Y42" s="14">
        <f t="shared" si="19"/>
        <v>0</v>
      </c>
      <c r="Z42" s="14">
        <f t="shared" si="20"/>
        <v>0</v>
      </c>
      <c r="AA42" s="2">
        <f t="shared" si="60"/>
        <v>0</v>
      </c>
      <c r="AB42" s="2">
        <f t="shared" ref="AB42:AB73" si="74">SUM(M42:N42)</f>
        <v>0</v>
      </c>
      <c r="AC42" s="2">
        <f t="shared" ref="AC42:AC73" si="75">SUM(M42:O42)</f>
        <v>0</v>
      </c>
      <c r="AD42" s="2">
        <f t="shared" ref="AD42:AD73" si="76">SUM(M42:P42)</f>
        <v>0</v>
      </c>
      <c r="AE42" s="2">
        <f t="shared" ref="AE42:AE73" si="77">SUM(M42:Q42)</f>
        <v>0</v>
      </c>
      <c r="AF42" s="2">
        <f t="shared" ref="AF42:AF73" si="78">SUM(M42:R42)</f>
        <v>0</v>
      </c>
      <c r="AG42" s="2">
        <f t="shared" ref="AG42:AG73" si="79">SUM(M42:S42)</f>
        <v>0</v>
      </c>
      <c r="AH42" s="2">
        <f t="shared" ref="AH42:AH73" si="80">SUM(M42:T42)</f>
        <v>0</v>
      </c>
      <c r="AI42" s="2">
        <f t="shared" ref="AI42:AI73" si="81">SUM(M42:U42)</f>
        <v>0</v>
      </c>
      <c r="AJ42" s="2">
        <f t="shared" ref="AJ42:AJ73" si="82">SUM(M42:V42)</f>
        <v>0</v>
      </c>
      <c r="AK42" s="2">
        <f t="shared" ref="AK42:AK73" si="83">SUM(M42:W42)</f>
        <v>0</v>
      </c>
      <c r="AL42" s="2">
        <f t="shared" ref="AL42:AL73" si="84">SUM(M42:X42)</f>
        <v>0</v>
      </c>
      <c r="AO42" s="60">
        <v>0</v>
      </c>
      <c r="AP42" s="60">
        <v>0</v>
      </c>
      <c r="AQ42" s="60">
        <v>0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14">
        <f t="shared" si="21"/>
        <v>0</v>
      </c>
      <c r="BB42" s="14">
        <f t="shared" si="22"/>
        <v>0</v>
      </c>
      <c r="BC42" s="2">
        <f t="shared" si="5"/>
        <v>0</v>
      </c>
      <c r="BD42" s="2">
        <f t="shared" si="6"/>
        <v>0</v>
      </c>
      <c r="BE42" s="2">
        <f t="shared" si="7"/>
        <v>0</v>
      </c>
      <c r="BF42" s="2">
        <f t="shared" si="8"/>
        <v>0</v>
      </c>
      <c r="BG42" s="2">
        <f t="shared" si="9"/>
        <v>0</v>
      </c>
      <c r="BH42" s="2">
        <f t="shared" si="10"/>
        <v>0</v>
      </c>
      <c r="BI42" s="2">
        <f t="shared" si="11"/>
        <v>0</v>
      </c>
      <c r="BJ42" s="2">
        <f t="shared" si="12"/>
        <v>0</v>
      </c>
      <c r="BK42" s="2">
        <f t="shared" si="13"/>
        <v>0</v>
      </c>
      <c r="BL42" s="2">
        <f t="shared" si="14"/>
        <v>0</v>
      </c>
      <c r="BM42" s="2">
        <f t="shared" si="15"/>
        <v>0</v>
      </c>
      <c r="BN42" s="2">
        <f t="shared" si="16"/>
        <v>0</v>
      </c>
    </row>
    <row r="43" spans="1:66" s="1" customFormat="1" hidden="1" outlineLevel="1">
      <c r="B43" s="5"/>
      <c r="C43" s="6" t="s">
        <v>45</v>
      </c>
      <c r="D43" s="67">
        <f t="shared" si="67"/>
        <v>0</v>
      </c>
      <c r="E43" s="67">
        <f t="shared" si="68"/>
        <v>186.95999999999998</v>
      </c>
      <c r="F43" s="7">
        <f t="shared" si="69"/>
        <v>210</v>
      </c>
      <c r="G43" s="8">
        <f>+E43/F43</f>
        <v>0.89028571428571424</v>
      </c>
      <c r="H43" s="7">
        <f t="shared" si="70"/>
        <v>210</v>
      </c>
      <c r="I43" s="8">
        <f>+E43/H43</f>
        <v>0.89028571428571424</v>
      </c>
      <c r="K43" s="14">
        <f t="shared" si="17"/>
        <v>0</v>
      </c>
      <c r="L43" s="14">
        <f t="shared" si="18"/>
        <v>0</v>
      </c>
      <c r="M43" s="48">
        <f>6*M38*M39</f>
        <v>186.95999999999998</v>
      </c>
      <c r="N43" s="48">
        <v>0</v>
      </c>
      <c r="O43" s="48">
        <v>0</v>
      </c>
      <c r="P43" s="48"/>
      <c r="Q43" s="48"/>
      <c r="R43" s="48"/>
      <c r="S43" s="48"/>
      <c r="T43" s="48"/>
      <c r="U43" s="48"/>
      <c r="V43" s="48"/>
      <c r="W43" s="48"/>
      <c r="X43" s="48"/>
      <c r="Y43" s="14">
        <f t="shared" si="19"/>
        <v>186.95999999999998</v>
      </c>
      <c r="Z43" s="14">
        <f t="shared" si="20"/>
        <v>0</v>
      </c>
      <c r="AA43" s="2">
        <f t="shared" si="60"/>
        <v>186.95999999999998</v>
      </c>
      <c r="AB43" s="2">
        <f t="shared" si="74"/>
        <v>186.95999999999998</v>
      </c>
      <c r="AC43" s="2">
        <f t="shared" si="75"/>
        <v>186.95999999999998</v>
      </c>
      <c r="AD43" s="2">
        <f t="shared" si="76"/>
        <v>186.95999999999998</v>
      </c>
      <c r="AE43" s="2">
        <f t="shared" si="77"/>
        <v>186.95999999999998</v>
      </c>
      <c r="AF43" s="2">
        <f t="shared" si="78"/>
        <v>186.95999999999998</v>
      </c>
      <c r="AG43" s="2">
        <f t="shared" si="79"/>
        <v>186.95999999999998</v>
      </c>
      <c r="AH43" s="2">
        <f t="shared" si="80"/>
        <v>186.95999999999998</v>
      </c>
      <c r="AI43" s="2">
        <f t="shared" si="81"/>
        <v>186.95999999999998</v>
      </c>
      <c r="AJ43" s="2">
        <f t="shared" si="82"/>
        <v>186.95999999999998</v>
      </c>
      <c r="AK43" s="2">
        <f t="shared" si="83"/>
        <v>186.95999999999998</v>
      </c>
      <c r="AL43" s="2">
        <f t="shared" si="84"/>
        <v>186.95999999999998</v>
      </c>
      <c r="AO43" s="60">
        <v>210</v>
      </c>
      <c r="AP43" s="60">
        <v>0</v>
      </c>
      <c r="AQ43" s="60">
        <v>0</v>
      </c>
      <c r="AR43" s="60">
        <v>0</v>
      </c>
      <c r="AS43" s="60">
        <v>0</v>
      </c>
      <c r="AT43" s="60">
        <v>0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14">
        <f t="shared" si="21"/>
        <v>210</v>
      </c>
      <c r="BB43" s="14">
        <f t="shared" si="22"/>
        <v>0</v>
      </c>
      <c r="BC43" s="2">
        <f t="shared" si="5"/>
        <v>210</v>
      </c>
      <c r="BD43" s="2">
        <f t="shared" si="6"/>
        <v>210</v>
      </c>
      <c r="BE43" s="2">
        <f t="shared" si="7"/>
        <v>210</v>
      </c>
      <c r="BF43" s="2">
        <f t="shared" si="8"/>
        <v>210</v>
      </c>
      <c r="BG43" s="2">
        <f t="shared" si="9"/>
        <v>210</v>
      </c>
      <c r="BH43" s="2">
        <f t="shared" si="10"/>
        <v>210</v>
      </c>
      <c r="BI43" s="2">
        <f t="shared" si="11"/>
        <v>210</v>
      </c>
      <c r="BJ43" s="2">
        <f t="shared" si="12"/>
        <v>210</v>
      </c>
      <c r="BK43" s="2">
        <f t="shared" si="13"/>
        <v>210</v>
      </c>
      <c r="BL43" s="2">
        <f t="shared" si="14"/>
        <v>210</v>
      </c>
      <c r="BM43" s="2">
        <f t="shared" si="15"/>
        <v>210</v>
      </c>
      <c r="BN43" s="2">
        <f t="shared" si="16"/>
        <v>210</v>
      </c>
    </row>
    <row r="44" spans="1:66" s="1" customFormat="1" hidden="1" outlineLevel="1">
      <c r="B44" s="5"/>
      <c r="C44" s="6" t="s">
        <v>23</v>
      </c>
      <c r="D44" s="67">
        <f t="shared" si="67"/>
        <v>0</v>
      </c>
      <c r="E44" s="67">
        <f t="shared" si="68"/>
        <v>125</v>
      </c>
      <c r="F44" s="7">
        <f t="shared" si="69"/>
        <v>140</v>
      </c>
      <c r="G44" s="8">
        <f>+E44/F44</f>
        <v>0.8928571428571429</v>
      </c>
      <c r="H44" s="7">
        <f t="shared" si="70"/>
        <v>140</v>
      </c>
      <c r="I44" s="8">
        <f>+E44/H44</f>
        <v>0.8928571428571429</v>
      </c>
      <c r="K44" s="14">
        <f t="shared" si="17"/>
        <v>0</v>
      </c>
      <c r="L44" s="14">
        <f t="shared" si="18"/>
        <v>0</v>
      </c>
      <c r="M44" s="48">
        <v>125</v>
      </c>
      <c r="N44" s="48">
        <v>0</v>
      </c>
      <c r="O44" s="48">
        <v>0</v>
      </c>
      <c r="P44" s="48"/>
      <c r="Q44" s="48"/>
      <c r="R44" s="48"/>
      <c r="S44" s="48"/>
      <c r="T44" s="48"/>
      <c r="U44" s="48"/>
      <c r="V44" s="48"/>
      <c r="W44" s="48"/>
      <c r="X44" s="48"/>
      <c r="Y44" s="14">
        <f t="shared" si="19"/>
        <v>125</v>
      </c>
      <c r="Z44" s="14">
        <f t="shared" si="20"/>
        <v>0</v>
      </c>
      <c r="AA44" s="2">
        <f t="shared" si="60"/>
        <v>125</v>
      </c>
      <c r="AB44" s="2">
        <f t="shared" si="74"/>
        <v>125</v>
      </c>
      <c r="AC44" s="2">
        <f t="shared" si="75"/>
        <v>125</v>
      </c>
      <c r="AD44" s="2">
        <f t="shared" si="76"/>
        <v>125</v>
      </c>
      <c r="AE44" s="2">
        <f t="shared" si="77"/>
        <v>125</v>
      </c>
      <c r="AF44" s="2">
        <f t="shared" si="78"/>
        <v>125</v>
      </c>
      <c r="AG44" s="2">
        <f t="shared" si="79"/>
        <v>125</v>
      </c>
      <c r="AH44" s="2">
        <f t="shared" si="80"/>
        <v>125</v>
      </c>
      <c r="AI44" s="2">
        <f t="shared" si="81"/>
        <v>125</v>
      </c>
      <c r="AJ44" s="2">
        <f t="shared" si="82"/>
        <v>125</v>
      </c>
      <c r="AK44" s="2">
        <f t="shared" si="83"/>
        <v>125</v>
      </c>
      <c r="AL44" s="2">
        <f t="shared" si="84"/>
        <v>125</v>
      </c>
      <c r="AO44" s="60">
        <v>140</v>
      </c>
      <c r="AP44" s="60">
        <v>0</v>
      </c>
      <c r="AQ44" s="60">
        <v>0</v>
      </c>
      <c r="AR44" s="60">
        <v>0</v>
      </c>
      <c r="AS44" s="60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14">
        <f t="shared" si="21"/>
        <v>140</v>
      </c>
      <c r="BB44" s="14">
        <f t="shared" si="22"/>
        <v>0</v>
      </c>
      <c r="BC44" s="2">
        <f t="shared" si="5"/>
        <v>140</v>
      </c>
      <c r="BD44" s="2">
        <f t="shared" si="6"/>
        <v>140</v>
      </c>
      <c r="BE44" s="2">
        <f t="shared" si="7"/>
        <v>140</v>
      </c>
      <c r="BF44" s="2">
        <f t="shared" si="8"/>
        <v>140</v>
      </c>
      <c r="BG44" s="2">
        <f t="shared" si="9"/>
        <v>140</v>
      </c>
      <c r="BH44" s="2">
        <f t="shared" si="10"/>
        <v>140</v>
      </c>
      <c r="BI44" s="2">
        <f t="shared" si="11"/>
        <v>140</v>
      </c>
      <c r="BJ44" s="2">
        <f t="shared" si="12"/>
        <v>140</v>
      </c>
      <c r="BK44" s="2">
        <f t="shared" si="13"/>
        <v>140</v>
      </c>
      <c r="BL44" s="2">
        <f t="shared" si="14"/>
        <v>140</v>
      </c>
      <c r="BM44" s="2">
        <f t="shared" si="15"/>
        <v>140</v>
      </c>
      <c r="BN44" s="2">
        <f t="shared" si="16"/>
        <v>140</v>
      </c>
    </row>
    <row r="45" spans="1:66" s="1" customFormat="1" hidden="1" outlineLevel="1">
      <c r="B45" s="5"/>
      <c r="C45" s="6" t="s">
        <v>39</v>
      </c>
      <c r="D45" s="67">
        <f t="shared" si="67"/>
        <v>0</v>
      </c>
      <c r="E45" s="67">
        <f t="shared" si="68"/>
        <v>187</v>
      </c>
      <c r="F45" s="7">
        <f t="shared" si="69"/>
        <v>226</v>
      </c>
      <c r="G45" s="8">
        <f>+E45/F45</f>
        <v>0.82743362831858402</v>
      </c>
      <c r="H45" s="7">
        <f t="shared" si="70"/>
        <v>226</v>
      </c>
      <c r="I45" s="8">
        <f>+E45/H45</f>
        <v>0.82743362831858402</v>
      </c>
      <c r="K45" s="14">
        <f t="shared" si="17"/>
        <v>0</v>
      </c>
      <c r="L45" s="14">
        <f t="shared" si="18"/>
        <v>0</v>
      </c>
      <c r="M45" s="48">
        <v>187</v>
      </c>
      <c r="N45" s="48">
        <v>0</v>
      </c>
      <c r="O45" s="48">
        <v>0</v>
      </c>
      <c r="P45" s="48"/>
      <c r="Q45" s="48"/>
      <c r="R45" s="48"/>
      <c r="S45" s="48"/>
      <c r="T45" s="48"/>
      <c r="U45" s="48"/>
      <c r="V45" s="48"/>
      <c r="W45" s="48"/>
      <c r="X45" s="48"/>
      <c r="Y45" s="14">
        <f t="shared" si="19"/>
        <v>187</v>
      </c>
      <c r="Z45" s="14">
        <f t="shared" si="20"/>
        <v>0</v>
      </c>
      <c r="AA45" s="2">
        <f t="shared" si="60"/>
        <v>187</v>
      </c>
      <c r="AB45" s="2">
        <f t="shared" si="74"/>
        <v>187</v>
      </c>
      <c r="AC45" s="2">
        <f t="shared" si="75"/>
        <v>187</v>
      </c>
      <c r="AD45" s="2">
        <f t="shared" si="76"/>
        <v>187</v>
      </c>
      <c r="AE45" s="2">
        <f t="shared" si="77"/>
        <v>187</v>
      </c>
      <c r="AF45" s="2">
        <f t="shared" si="78"/>
        <v>187</v>
      </c>
      <c r="AG45" s="2">
        <f t="shared" si="79"/>
        <v>187</v>
      </c>
      <c r="AH45" s="2">
        <f t="shared" si="80"/>
        <v>187</v>
      </c>
      <c r="AI45" s="2">
        <f t="shared" si="81"/>
        <v>187</v>
      </c>
      <c r="AJ45" s="2">
        <f t="shared" si="82"/>
        <v>187</v>
      </c>
      <c r="AK45" s="2">
        <f t="shared" si="83"/>
        <v>187</v>
      </c>
      <c r="AL45" s="2">
        <f t="shared" si="84"/>
        <v>187</v>
      </c>
      <c r="AO45" s="60">
        <v>226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14">
        <f t="shared" si="21"/>
        <v>226</v>
      </c>
      <c r="BB45" s="14">
        <f t="shared" si="22"/>
        <v>0</v>
      </c>
      <c r="BC45" s="2">
        <f t="shared" si="5"/>
        <v>226</v>
      </c>
      <c r="BD45" s="2">
        <f t="shared" si="6"/>
        <v>226</v>
      </c>
      <c r="BE45" s="2">
        <f t="shared" si="7"/>
        <v>226</v>
      </c>
      <c r="BF45" s="2">
        <f t="shared" si="8"/>
        <v>226</v>
      </c>
      <c r="BG45" s="2">
        <f t="shared" si="9"/>
        <v>226</v>
      </c>
      <c r="BH45" s="2">
        <f t="shared" si="10"/>
        <v>226</v>
      </c>
      <c r="BI45" s="2">
        <f t="shared" si="11"/>
        <v>226</v>
      </c>
      <c r="BJ45" s="2">
        <f t="shared" si="12"/>
        <v>226</v>
      </c>
      <c r="BK45" s="2">
        <f t="shared" si="13"/>
        <v>226</v>
      </c>
      <c r="BL45" s="2">
        <f t="shared" si="14"/>
        <v>226</v>
      </c>
      <c r="BM45" s="2">
        <f t="shared" si="15"/>
        <v>226</v>
      </c>
      <c r="BN45" s="2">
        <f t="shared" si="16"/>
        <v>226</v>
      </c>
    </row>
    <row r="46" spans="1:66" collapsed="1">
      <c r="B46" s="15"/>
      <c r="C46" s="16" t="s">
        <v>40</v>
      </c>
      <c r="D46" s="34">
        <f t="shared" si="67"/>
        <v>0</v>
      </c>
      <c r="E46" s="34">
        <f t="shared" si="68"/>
        <v>186.95999999999998</v>
      </c>
      <c r="F46" s="17">
        <f t="shared" si="69"/>
        <v>35</v>
      </c>
      <c r="G46" s="18">
        <f>IF(F46&lt;&gt;0,E46/F46,0)</f>
        <v>5.3417142857142847</v>
      </c>
      <c r="H46" s="17">
        <f t="shared" si="70"/>
        <v>35</v>
      </c>
      <c r="I46" s="18">
        <f>IF(H46=0,0,E46/H46)</f>
        <v>5.3417142857142847</v>
      </c>
      <c r="K46" s="14">
        <f t="shared" si="17"/>
        <v>0</v>
      </c>
      <c r="L46" s="14">
        <f t="shared" si="18"/>
        <v>0</v>
      </c>
      <c r="M46" s="16">
        <f>SUM(M47:M50)</f>
        <v>186.95999999999998</v>
      </c>
      <c r="N46" s="16">
        <f t="shared" ref="N46:X46" si="85">SUM(N47:N50)</f>
        <v>0</v>
      </c>
      <c r="O46" s="16">
        <f t="shared" si="85"/>
        <v>0</v>
      </c>
      <c r="P46" s="16">
        <f t="shared" si="85"/>
        <v>0</v>
      </c>
      <c r="Q46" s="16">
        <f t="shared" si="85"/>
        <v>0</v>
      </c>
      <c r="R46" s="16">
        <f t="shared" si="85"/>
        <v>0</v>
      </c>
      <c r="S46" s="16">
        <f t="shared" si="85"/>
        <v>0</v>
      </c>
      <c r="T46" s="16">
        <f t="shared" si="85"/>
        <v>0</v>
      </c>
      <c r="U46" s="16">
        <f t="shared" si="85"/>
        <v>0</v>
      </c>
      <c r="V46" s="16">
        <f t="shared" si="85"/>
        <v>0</v>
      </c>
      <c r="W46" s="16">
        <f t="shared" si="85"/>
        <v>0</v>
      </c>
      <c r="X46" s="16">
        <f t="shared" si="85"/>
        <v>0</v>
      </c>
      <c r="Y46" s="14">
        <f t="shared" si="19"/>
        <v>186.95999999999998</v>
      </c>
      <c r="Z46" s="14">
        <f t="shared" si="20"/>
        <v>0</v>
      </c>
      <c r="AA46" s="16">
        <f t="shared" si="60"/>
        <v>186.95999999999998</v>
      </c>
      <c r="AB46" s="16">
        <f t="shared" si="74"/>
        <v>186.95999999999998</v>
      </c>
      <c r="AC46" s="16">
        <f t="shared" si="75"/>
        <v>186.95999999999998</v>
      </c>
      <c r="AD46" s="16">
        <f t="shared" si="76"/>
        <v>186.95999999999998</v>
      </c>
      <c r="AE46" s="16">
        <f t="shared" si="77"/>
        <v>186.95999999999998</v>
      </c>
      <c r="AF46" s="16">
        <f t="shared" si="78"/>
        <v>186.95999999999998</v>
      </c>
      <c r="AG46" s="16">
        <f t="shared" si="79"/>
        <v>186.95999999999998</v>
      </c>
      <c r="AH46" s="16">
        <f t="shared" si="80"/>
        <v>186.95999999999998</v>
      </c>
      <c r="AI46" s="16">
        <f t="shared" si="81"/>
        <v>186.95999999999998</v>
      </c>
      <c r="AJ46" s="16">
        <f t="shared" si="82"/>
        <v>186.95999999999998</v>
      </c>
      <c r="AK46" s="16">
        <f t="shared" si="83"/>
        <v>186.95999999999998</v>
      </c>
      <c r="AL46" s="16">
        <f t="shared" si="84"/>
        <v>186.95999999999998</v>
      </c>
      <c r="AO46" s="59">
        <f t="shared" ref="AO46:AZ46" si="86">SUM(AO47:AO50)</f>
        <v>35</v>
      </c>
      <c r="AP46" s="59">
        <f t="shared" si="86"/>
        <v>0</v>
      </c>
      <c r="AQ46" s="59">
        <f t="shared" si="86"/>
        <v>0</v>
      </c>
      <c r="AR46" s="59">
        <f t="shared" si="86"/>
        <v>0</v>
      </c>
      <c r="AS46" s="59">
        <f t="shared" si="86"/>
        <v>0</v>
      </c>
      <c r="AT46" s="59">
        <f t="shared" si="86"/>
        <v>0</v>
      </c>
      <c r="AU46" s="59">
        <f t="shared" si="86"/>
        <v>0</v>
      </c>
      <c r="AV46" s="59">
        <f t="shared" si="86"/>
        <v>0</v>
      </c>
      <c r="AW46" s="59">
        <f t="shared" si="86"/>
        <v>0</v>
      </c>
      <c r="AX46" s="59">
        <f t="shared" si="86"/>
        <v>0</v>
      </c>
      <c r="AY46" s="59">
        <f t="shared" si="86"/>
        <v>0</v>
      </c>
      <c r="AZ46" s="59">
        <f t="shared" si="86"/>
        <v>0</v>
      </c>
      <c r="BA46" s="14">
        <f t="shared" si="21"/>
        <v>35</v>
      </c>
      <c r="BB46" s="14">
        <f t="shared" si="22"/>
        <v>0</v>
      </c>
      <c r="BC46" s="16">
        <f t="shared" si="5"/>
        <v>35</v>
      </c>
      <c r="BD46" s="16">
        <f t="shared" si="6"/>
        <v>35</v>
      </c>
      <c r="BE46" s="16">
        <f t="shared" si="7"/>
        <v>35</v>
      </c>
      <c r="BF46" s="16">
        <f t="shared" si="8"/>
        <v>35</v>
      </c>
      <c r="BG46" s="16">
        <f t="shared" si="9"/>
        <v>35</v>
      </c>
      <c r="BH46" s="16">
        <f t="shared" si="10"/>
        <v>35</v>
      </c>
      <c r="BI46" s="16">
        <f t="shared" si="11"/>
        <v>35</v>
      </c>
      <c r="BJ46" s="16">
        <f t="shared" si="12"/>
        <v>35</v>
      </c>
      <c r="BK46" s="16">
        <f t="shared" si="13"/>
        <v>35</v>
      </c>
      <c r="BL46" s="16">
        <f t="shared" si="14"/>
        <v>35</v>
      </c>
      <c r="BM46" s="16">
        <f t="shared" si="15"/>
        <v>35</v>
      </c>
      <c r="BN46" s="16">
        <f t="shared" si="16"/>
        <v>35</v>
      </c>
    </row>
    <row r="47" spans="1:66" s="3" customFormat="1" hidden="1" outlineLevel="1">
      <c r="B47" s="9"/>
      <c r="C47" s="10" t="s">
        <v>41</v>
      </c>
      <c r="D47" s="11">
        <f t="shared" si="67"/>
        <v>0</v>
      </c>
      <c r="E47" s="11">
        <f t="shared" si="68"/>
        <v>186.95999999999998</v>
      </c>
      <c r="F47" s="11">
        <f t="shared" si="69"/>
        <v>35</v>
      </c>
      <c r="G47" s="12">
        <f>+E47/F47</f>
        <v>5.3417142857142847</v>
      </c>
      <c r="H47" s="11">
        <f t="shared" si="70"/>
        <v>35</v>
      </c>
      <c r="I47" s="12">
        <f>+E47/H47</f>
        <v>5.3417142857142847</v>
      </c>
      <c r="K47" s="14">
        <f t="shared" si="17"/>
        <v>0</v>
      </c>
      <c r="L47" s="14">
        <f t="shared" si="18"/>
        <v>0</v>
      </c>
      <c r="M47" s="49">
        <f>6*M38*M39</f>
        <v>186.95999999999998</v>
      </c>
      <c r="N47" s="49">
        <v>0</v>
      </c>
      <c r="O47" s="49">
        <v>0</v>
      </c>
      <c r="P47" s="49"/>
      <c r="Q47" s="49"/>
      <c r="R47" s="49"/>
      <c r="S47" s="49"/>
      <c r="T47" s="49"/>
      <c r="U47" s="49"/>
      <c r="V47" s="49"/>
      <c r="W47" s="49"/>
      <c r="X47" s="49"/>
      <c r="Y47" s="14">
        <f t="shared" si="19"/>
        <v>186.95999999999998</v>
      </c>
      <c r="Z47" s="14">
        <f t="shared" si="20"/>
        <v>0</v>
      </c>
      <c r="AA47" s="4">
        <f t="shared" si="60"/>
        <v>186.95999999999998</v>
      </c>
      <c r="AB47" s="4">
        <f t="shared" si="74"/>
        <v>186.95999999999998</v>
      </c>
      <c r="AC47" s="4">
        <f t="shared" si="75"/>
        <v>186.95999999999998</v>
      </c>
      <c r="AD47" s="4">
        <f t="shared" si="76"/>
        <v>186.95999999999998</v>
      </c>
      <c r="AE47" s="4">
        <f t="shared" si="77"/>
        <v>186.95999999999998</v>
      </c>
      <c r="AF47" s="4">
        <f t="shared" si="78"/>
        <v>186.95999999999998</v>
      </c>
      <c r="AG47" s="4">
        <f t="shared" si="79"/>
        <v>186.95999999999998</v>
      </c>
      <c r="AH47" s="4">
        <f t="shared" si="80"/>
        <v>186.95999999999998</v>
      </c>
      <c r="AI47" s="4">
        <f t="shared" si="81"/>
        <v>186.95999999999998</v>
      </c>
      <c r="AJ47" s="4">
        <f t="shared" si="82"/>
        <v>186.95999999999998</v>
      </c>
      <c r="AK47" s="4">
        <f t="shared" si="83"/>
        <v>186.95999999999998</v>
      </c>
      <c r="AL47" s="4">
        <f t="shared" si="84"/>
        <v>186.95999999999998</v>
      </c>
      <c r="AO47" s="58">
        <v>35</v>
      </c>
      <c r="AP47" s="58">
        <v>0</v>
      </c>
      <c r="AQ47" s="58">
        <v>0</v>
      </c>
      <c r="AR47" s="58">
        <v>0</v>
      </c>
      <c r="AS47" s="58">
        <v>0</v>
      </c>
      <c r="AT47" s="58">
        <v>0</v>
      </c>
      <c r="AU47" s="58">
        <v>0</v>
      </c>
      <c r="AV47" s="58">
        <v>0</v>
      </c>
      <c r="AW47" s="58">
        <v>0</v>
      </c>
      <c r="AX47" s="58">
        <v>0</v>
      </c>
      <c r="AY47" s="58">
        <v>0</v>
      </c>
      <c r="AZ47" s="58">
        <v>0</v>
      </c>
      <c r="BA47" s="14">
        <f t="shared" si="21"/>
        <v>35</v>
      </c>
      <c r="BB47" s="14">
        <f t="shared" si="22"/>
        <v>0</v>
      </c>
      <c r="BC47" s="4">
        <f t="shared" si="5"/>
        <v>35</v>
      </c>
      <c r="BD47" s="4">
        <f t="shared" si="6"/>
        <v>35</v>
      </c>
      <c r="BE47" s="4">
        <f t="shared" si="7"/>
        <v>35</v>
      </c>
      <c r="BF47" s="4">
        <f t="shared" si="8"/>
        <v>35</v>
      </c>
      <c r="BG47" s="4">
        <f t="shared" si="9"/>
        <v>35</v>
      </c>
      <c r="BH47" s="4">
        <f t="shared" si="10"/>
        <v>35</v>
      </c>
      <c r="BI47" s="4">
        <f t="shared" si="11"/>
        <v>35</v>
      </c>
      <c r="BJ47" s="4">
        <f t="shared" si="12"/>
        <v>35</v>
      </c>
      <c r="BK47" s="4">
        <f t="shared" si="13"/>
        <v>35</v>
      </c>
      <c r="BL47" s="4">
        <f t="shared" si="14"/>
        <v>35</v>
      </c>
      <c r="BM47" s="4">
        <f t="shared" si="15"/>
        <v>35</v>
      </c>
      <c r="BN47" s="4">
        <f t="shared" si="16"/>
        <v>35</v>
      </c>
    </row>
    <row r="48" spans="1:66" s="3" customFormat="1" hidden="1" outlineLevel="1">
      <c r="B48" s="9"/>
      <c r="C48" s="10" t="s">
        <v>42</v>
      </c>
      <c r="D48" s="11">
        <f t="shared" si="67"/>
        <v>0</v>
      </c>
      <c r="E48" s="11">
        <f t="shared" si="68"/>
        <v>0</v>
      </c>
      <c r="F48" s="11">
        <f t="shared" si="69"/>
        <v>0</v>
      </c>
      <c r="G48" s="12" t="e">
        <f>+E48/F48</f>
        <v>#DIV/0!</v>
      </c>
      <c r="H48" s="11">
        <f t="shared" si="70"/>
        <v>0</v>
      </c>
      <c r="I48" s="12" t="e">
        <f>+E48/H48</f>
        <v>#DIV/0!</v>
      </c>
      <c r="K48" s="14">
        <f t="shared" si="17"/>
        <v>0</v>
      </c>
      <c r="L48" s="14">
        <f t="shared" si="18"/>
        <v>0</v>
      </c>
      <c r="M48" s="49">
        <v>0</v>
      </c>
      <c r="N48" s="49">
        <v>0</v>
      </c>
      <c r="O48" s="49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14">
        <f t="shared" si="19"/>
        <v>0</v>
      </c>
      <c r="Z48" s="14">
        <f t="shared" si="20"/>
        <v>0</v>
      </c>
      <c r="AA48" s="4">
        <f t="shared" si="60"/>
        <v>0</v>
      </c>
      <c r="AB48" s="4">
        <f t="shared" si="74"/>
        <v>0</v>
      </c>
      <c r="AC48" s="4">
        <f t="shared" si="75"/>
        <v>0</v>
      </c>
      <c r="AD48" s="4">
        <f t="shared" si="76"/>
        <v>0</v>
      </c>
      <c r="AE48" s="4">
        <f t="shared" si="77"/>
        <v>0</v>
      </c>
      <c r="AF48" s="4">
        <f t="shared" si="78"/>
        <v>0</v>
      </c>
      <c r="AG48" s="4">
        <f t="shared" si="79"/>
        <v>0</v>
      </c>
      <c r="AH48" s="4">
        <f t="shared" si="80"/>
        <v>0</v>
      </c>
      <c r="AI48" s="4">
        <f t="shared" si="81"/>
        <v>0</v>
      </c>
      <c r="AJ48" s="4">
        <f t="shared" si="82"/>
        <v>0</v>
      </c>
      <c r="AK48" s="4">
        <f t="shared" si="83"/>
        <v>0</v>
      </c>
      <c r="AL48" s="4">
        <f t="shared" si="84"/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14">
        <f t="shared" si="21"/>
        <v>0</v>
      </c>
      <c r="BB48" s="14">
        <f t="shared" si="22"/>
        <v>0</v>
      </c>
      <c r="BC48" s="4">
        <f t="shared" si="5"/>
        <v>0</v>
      </c>
      <c r="BD48" s="4">
        <f t="shared" si="6"/>
        <v>0</v>
      </c>
      <c r="BE48" s="4">
        <f t="shared" si="7"/>
        <v>0</v>
      </c>
      <c r="BF48" s="4">
        <f t="shared" si="8"/>
        <v>0</v>
      </c>
      <c r="BG48" s="4">
        <f t="shared" si="9"/>
        <v>0</v>
      </c>
      <c r="BH48" s="4">
        <f t="shared" si="10"/>
        <v>0</v>
      </c>
      <c r="BI48" s="4">
        <f t="shared" si="11"/>
        <v>0</v>
      </c>
      <c r="BJ48" s="4">
        <f t="shared" si="12"/>
        <v>0</v>
      </c>
      <c r="BK48" s="4">
        <f t="shared" si="13"/>
        <v>0</v>
      </c>
      <c r="BL48" s="4">
        <f t="shared" si="14"/>
        <v>0</v>
      </c>
      <c r="BM48" s="4">
        <f t="shared" si="15"/>
        <v>0</v>
      </c>
      <c r="BN48" s="4">
        <f t="shared" si="16"/>
        <v>0</v>
      </c>
    </row>
    <row r="49" spans="1:66" s="3" customFormat="1" hidden="1" outlineLevel="1">
      <c r="B49" s="9"/>
      <c r="C49" s="10" t="s">
        <v>43</v>
      </c>
      <c r="D49" s="11">
        <f t="shared" si="67"/>
        <v>0</v>
      </c>
      <c r="E49" s="11">
        <f t="shared" si="68"/>
        <v>0</v>
      </c>
      <c r="F49" s="11">
        <f t="shared" si="69"/>
        <v>0</v>
      </c>
      <c r="G49" s="12" t="e">
        <f>+E49/F49</f>
        <v>#DIV/0!</v>
      </c>
      <c r="H49" s="11">
        <f t="shared" si="70"/>
        <v>0</v>
      </c>
      <c r="I49" s="12" t="e">
        <f>+E49/H49</f>
        <v>#DIV/0!</v>
      </c>
      <c r="K49" s="14">
        <f t="shared" si="17"/>
        <v>0</v>
      </c>
      <c r="L49" s="14">
        <f t="shared" si="18"/>
        <v>0</v>
      </c>
      <c r="M49" s="49">
        <v>0</v>
      </c>
      <c r="N49" s="49">
        <v>0</v>
      </c>
      <c r="O49" s="49">
        <v>0</v>
      </c>
      <c r="P49" s="49"/>
      <c r="Q49" s="49"/>
      <c r="R49" s="49"/>
      <c r="S49" s="49"/>
      <c r="T49" s="49"/>
      <c r="U49" s="49"/>
      <c r="V49" s="49"/>
      <c r="W49" s="49"/>
      <c r="X49" s="49"/>
      <c r="Y49" s="14">
        <f t="shared" si="19"/>
        <v>0</v>
      </c>
      <c r="Z49" s="14">
        <f t="shared" si="20"/>
        <v>0</v>
      </c>
      <c r="AA49" s="4">
        <f t="shared" si="60"/>
        <v>0</v>
      </c>
      <c r="AB49" s="4">
        <f t="shared" si="74"/>
        <v>0</v>
      </c>
      <c r="AC49" s="4">
        <f t="shared" si="75"/>
        <v>0</v>
      </c>
      <c r="AD49" s="4">
        <f t="shared" si="76"/>
        <v>0</v>
      </c>
      <c r="AE49" s="4">
        <f t="shared" si="77"/>
        <v>0</v>
      </c>
      <c r="AF49" s="4">
        <f t="shared" si="78"/>
        <v>0</v>
      </c>
      <c r="AG49" s="4">
        <f t="shared" si="79"/>
        <v>0</v>
      </c>
      <c r="AH49" s="4">
        <f t="shared" si="80"/>
        <v>0</v>
      </c>
      <c r="AI49" s="4">
        <f t="shared" si="81"/>
        <v>0</v>
      </c>
      <c r="AJ49" s="4">
        <f t="shared" si="82"/>
        <v>0</v>
      </c>
      <c r="AK49" s="4">
        <f t="shared" si="83"/>
        <v>0</v>
      </c>
      <c r="AL49" s="4">
        <f t="shared" si="84"/>
        <v>0</v>
      </c>
      <c r="AO49" s="58">
        <v>0</v>
      </c>
      <c r="AP49" s="58"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14">
        <f t="shared" si="21"/>
        <v>0</v>
      </c>
      <c r="BB49" s="14">
        <f t="shared" si="22"/>
        <v>0</v>
      </c>
      <c r="BC49" s="4">
        <f t="shared" si="5"/>
        <v>0</v>
      </c>
      <c r="BD49" s="4">
        <f t="shared" si="6"/>
        <v>0</v>
      </c>
      <c r="BE49" s="4">
        <f t="shared" si="7"/>
        <v>0</v>
      </c>
      <c r="BF49" s="4">
        <f t="shared" si="8"/>
        <v>0</v>
      </c>
      <c r="BG49" s="4">
        <f t="shared" si="9"/>
        <v>0</v>
      </c>
      <c r="BH49" s="4">
        <f t="shared" si="10"/>
        <v>0</v>
      </c>
      <c r="BI49" s="4">
        <f t="shared" si="11"/>
        <v>0</v>
      </c>
      <c r="BJ49" s="4">
        <f t="shared" si="12"/>
        <v>0</v>
      </c>
      <c r="BK49" s="4">
        <f t="shared" si="13"/>
        <v>0</v>
      </c>
      <c r="BL49" s="4">
        <f t="shared" si="14"/>
        <v>0</v>
      </c>
      <c r="BM49" s="4">
        <f t="shared" si="15"/>
        <v>0</v>
      </c>
      <c r="BN49" s="4">
        <f t="shared" si="16"/>
        <v>0</v>
      </c>
    </row>
    <row r="50" spans="1:66" s="3" customFormat="1" hidden="1" outlineLevel="1">
      <c r="B50" s="9"/>
      <c r="C50" s="10" t="s">
        <v>44</v>
      </c>
      <c r="D50" s="11">
        <f t="shared" si="67"/>
        <v>0</v>
      </c>
      <c r="E50" s="11">
        <f t="shared" si="68"/>
        <v>0</v>
      </c>
      <c r="F50" s="11">
        <f t="shared" si="69"/>
        <v>0</v>
      </c>
      <c r="G50" s="12" t="e">
        <f>+E50/F50</f>
        <v>#DIV/0!</v>
      </c>
      <c r="H50" s="11">
        <f t="shared" si="70"/>
        <v>0</v>
      </c>
      <c r="I50" s="12" t="e">
        <f>+E50/H50</f>
        <v>#DIV/0!</v>
      </c>
      <c r="K50" s="14">
        <f t="shared" si="17"/>
        <v>0</v>
      </c>
      <c r="L50" s="14">
        <f t="shared" si="18"/>
        <v>0</v>
      </c>
      <c r="M50" s="49">
        <v>0</v>
      </c>
      <c r="N50" s="49">
        <v>0</v>
      </c>
      <c r="O50" s="49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14">
        <f t="shared" si="19"/>
        <v>0</v>
      </c>
      <c r="Z50" s="14">
        <f t="shared" si="20"/>
        <v>0</v>
      </c>
      <c r="AA50" s="4">
        <f t="shared" si="60"/>
        <v>0</v>
      </c>
      <c r="AB50" s="4">
        <f t="shared" si="74"/>
        <v>0</v>
      </c>
      <c r="AC50" s="4">
        <f t="shared" si="75"/>
        <v>0</v>
      </c>
      <c r="AD50" s="4">
        <f t="shared" si="76"/>
        <v>0</v>
      </c>
      <c r="AE50" s="4">
        <f t="shared" si="77"/>
        <v>0</v>
      </c>
      <c r="AF50" s="4">
        <f t="shared" si="78"/>
        <v>0</v>
      </c>
      <c r="AG50" s="4">
        <f t="shared" si="79"/>
        <v>0</v>
      </c>
      <c r="AH50" s="4">
        <f t="shared" si="80"/>
        <v>0</v>
      </c>
      <c r="AI50" s="4">
        <f t="shared" si="81"/>
        <v>0</v>
      </c>
      <c r="AJ50" s="4">
        <f t="shared" si="82"/>
        <v>0</v>
      </c>
      <c r="AK50" s="4">
        <f t="shared" si="83"/>
        <v>0</v>
      </c>
      <c r="AL50" s="4">
        <f t="shared" si="84"/>
        <v>0</v>
      </c>
      <c r="AO50" s="58">
        <v>0</v>
      </c>
      <c r="AP50" s="58">
        <v>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14">
        <f t="shared" si="21"/>
        <v>0</v>
      </c>
      <c r="BB50" s="14">
        <f t="shared" si="22"/>
        <v>0</v>
      </c>
      <c r="BC50" s="4">
        <f t="shared" si="5"/>
        <v>0</v>
      </c>
      <c r="BD50" s="4">
        <f t="shared" si="6"/>
        <v>0</v>
      </c>
      <c r="BE50" s="4">
        <f t="shared" si="7"/>
        <v>0</v>
      </c>
      <c r="BF50" s="4">
        <f t="shared" si="8"/>
        <v>0</v>
      </c>
      <c r="BG50" s="4">
        <f t="shared" si="9"/>
        <v>0</v>
      </c>
      <c r="BH50" s="4">
        <f t="shared" si="10"/>
        <v>0</v>
      </c>
      <c r="BI50" s="4">
        <f t="shared" si="11"/>
        <v>0</v>
      </c>
      <c r="BJ50" s="4">
        <f t="shared" si="12"/>
        <v>0</v>
      </c>
      <c r="BK50" s="4">
        <f t="shared" si="13"/>
        <v>0</v>
      </c>
      <c r="BL50" s="4">
        <f t="shared" si="14"/>
        <v>0</v>
      </c>
      <c r="BM50" s="4">
        <f t="shared" si="15"/>
        <v>0</v>
      </c>
      <c r="BN50" s="4">
        <f t="shared" si="16"/>
        <v>0</v>
      </c>
    </row>
    <row r="51" spans="1:66" collapsed="1">
      <c r="A51" s="14">
        <v>4</v>
      </c>
      <c r="B51" s="33" t="s">
        <v>18</v>
      </c>
      <c r="C51" s="16"/>
      <c r="D51" s="17"/>
      <c r="E51" s="17"/>
      <c r="F51" s="17"/>
      <c r="G51" s="17"/>
      <c r="H51" s="17"/>
      <c r="I51" s="17"/>
      <c r="K51" s="14">
        <f t="shared" si="17"/>
        <v>0</v>
      </c>
      <c r="L51" s="14">
        <f t="shared" si="18"/>
        <v>0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14">
        <f t="shared" si="19"/>
        <v>0</v>
      </c>
      <c r="Z51" s="14">
        <f t="shared" si="20"/>
        <v>0</v>
      </c>
      <c r="AA51" s="16">
        <f t="shared" si="60"/>
        <v>0</v>
      </c>
      <c r="AB51" s="16">
        <f t="shared" si="74"/>
        <v>0</v>
      </c>
      <c r="AC51" s="16">
        <f t="shared" si="75"/>
        <v>0</v>
      </c>
      <c r="AD51" s="16">
        <f t="shared" si="76"/>
        <v>0</v>
      </c>
      <c r="AE51" s="16">
        <f t="shared" si="77"/>
        <v>0</v>
      </c>
      <c r="AF51" s="16">
        <f t="shared" si="78"/>
        <v>0</v>
      </c>
      <c r="AG51" s="16">
        <f t="shared" si="79"/>
        <v>0</v>
      </c>
      <c r="AH51" s="16">
        <f t="shared" si="80"/>
        <v>0</v>
      </c>
      <c r="AI51" s="16">
        <f t="shared" si="81"/>
        <v>0</v>
      </c>
      <c r="AJ51" s="16">
        <f t="shared" si="82"/>
        <v>0</v>
      </c>
      <c r="AK51" s="16">
        <f t="shared" si="83"/>
        <v>0</v>
      </c>
      <c r="AL51" s="16">
        <f t="shared" si="84"/>
        <v>0</v>
      </c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14">
        <f t="shared" si="21"/>
        <v>0</v>
      </c>
      <c r="BB51" s="14">
        <f t="shared" si="22"/>
        <v>0</v>
      </c>
      <c r="BC51" s="16">
        <f t="shared" si="5"/>
        <v>0</v>
      </c>
      <c r="BD51" s="16">
        <f t="shared" si="6"/>
        <v>0</v>
      </c>
      <c r="BE51" s="16">
        <f t="shared" si="7"/>
        <v>0</v>
      </c>
      <c r="BF51" s="16">
        <f t="shared" si="8"/>
        <v>0</v>
      </c>
      <c r="BG51" s="16">
        <f t="shared" si="9"/>
        <v>0</v>
      </c>
      <c r="BH51" s="16">
        <f t="shared" si="10"/>
        <v>0</v>
      </c>
      <c r="BI51" s="16">
        <f t="shared" si="11"/>
        <v>0</v>
      </c>
      <c r="BJ51" s="16">
        <f t="shared" si="12"/>
        <v>0</v>
      </c>
      <c r="BK51" s="16">
        <f t="shared" si="13"/>
        <v>0</v>
      </c>
      <c r="BL51" s="16">
        <f t="shared" si="14"/>
        <v>0</v>
      </c>
      <c r="BM51" s="16">
        <f t="shared" si="15"/>
        <v>0</v>
      </c>
      <c r="BN51" s="16">
        <f t="shared" si="16"/>
        <v>0</v>
      </c>
    </row>
    <row r="52" spans="1:66">
      <c r="B52" s="15"/>
      <c r="C52" s="29" t="s">
        <v>0</v>
      </c>
      <c r="D52" s="17">
        <f t="shared" ref="D52:D67" si="87">SUM(K52:L52)</f>
        <v>2</v>
      </c>
      <c r="E52" s="17">
        <f>SUM(Y52:Z52)</f>
        <v>67</v>
      </c>
      <c r="F52" s="17">
        <f>SUM(BA52:BB52)</f>
        <v>100</v>
      </c>
      <c r="G52" s="18">
        <f>IF(F52&lt;&gt;0,E52/F52,0)</f>
        <v>0.67</v>
      </c>
      <c r="H52" s="17">
        <f>+BN52</f>
        <v>100</v>
      </c>
      <c r="I52" s="18">
        <f>+E52/H52</f>
        <v>0.67</v>
      </c>
      <c r="K52" s="14">
        <f t="shared" si="17"/>
        <v>2</v>
      </c>
      <c r="L52" s="14">
        <f t="shared" si="18"/>
        <v>0</v>
      </c>
      <c r="M52" s="46">
        <v>0</v>
      </c>
      <c r="N52" s="46">
        <v>0</v>
      </c>
      <c r="O52" s="46">
        <v>24</v>
      </c>
      <c r="P52" s="46">
        <v>34</v>
      </c>
      <c r="Q52" s="46">
        <v>7</v>
      </c>
      <c r="R52" s="46">
        <v>2</v>
      </c>
      <c r="S52" s="46"/>
      <c r="T52" s="46"/>
      <c r="U52" s="46"/>
      <c r="V52" s="46"/>
      <c r="W52" s="46"/>
      <c r="X52" s="46"/>
      <c r="Y52" s="14">
        <f t="shared" si="19"/>
        <v>67</v>
      </c>
      <c r="Z52" s="14">
        <f t="shared" si="20"/>
        <v>0</v>
      </c>
      <c r="AA52" s="16">
        <f t="shared" si="60"/>
        <v>0</v>
      </c>
      <c r="AB52" s="16">
        <f t="shared" si="74"/>
        <v>0</v>
      </c>
      <c r="AC52" s="16">
        <f t="shared" si="75"/>
        <v>24</v>
      </c>
      <c r="AD52" s="16">
        <f t="shared" si="76"/>
        <v>58</v>
      </c>
      <c r="AE52" s="16">
        <f t="shared" si="77"/>
        <v>65</v>
      </c>
      <c r="AF52" s="16">
        <f t="shared" si="78"/>
        <v>67</v>
      </c>
      <c r="AG52" s="16">
        <f t="shared" si="79"/>
        <v>67</v>
      </c>
      <c r="AH52" s="16">
        <f t="shared" si="80"/>
        <v>67</v>
      </c>
      <c r="AI52" s="16">
        <f t="shared" si="81"/>
        <v>67</v>
      </c>
      <c r="AJ52" s="16">
        <f t="shared" si="82"/>
        <v>67</v>
      </c>
      <c r="AK52" s="16">
        <f t="shared" si="83"/>
        <v>67</v>
      </c>
      <c r="AL52" s="16">
        <f t="shared" si="84"/>
        <v>67</v>
      </c>
      <c r="AO52" s="61">
        <v>0</v>
      </c>
      <c r="AP52" s="61">
        <v>0</v>
      </c>
      <c r="AQ52" s="61">
        <v>50</v>
      </c>
      <c r="AR52" s="61">
        <v>25</v>
      </c>
      <c r="AS52" s="61">
        <v>25</v>
      </c>
      <c r="AT52" s="61">
        <v>0</v>
      </c>
      <c r="AU52" s="61">
        <v>0</v>
      </c>
      <c r="AV52" s="61">
        <v>0</v>
      </c>
      <c r="AW52" s="61">
        <v>0</v>
      </c>
      <c r="AX52" s="61">
        <v>0</v>
      </c>
      <c r="AY52" s="61">
        <v>0</v>
      </c>
      <c r="AZ52" s="61">
        <v>0</v>
      </c>
      <c r="BA52" s="14">
        <f t="shared" si="21"/>
        <v>100</v>
      </c>
      <c r="BB52" s="14">
        <f t="shared" si="22"/>
        <v>0</v>
      </c>
      <c r="BC52" s="16">
        <f t="shared" si="5"/>
        <v>0</v>
      </c>
      <c r="BD52" s="16">
        <f t="shared" si="6"/>
        <v>0</v>
      </c>
      <c r="BE52" s="16">
        <f t="shared" si="7"/>
        <v>50</v>
      </c>
      <c r="BF52" s="16">
        <f t="shared" si="8"/>
        <v>75</v>
      </c>
      <c r="BG52" s="16">
        <f t="shared" si="9"/>
        <v>100</v>
      </c>
      <c r="BH52" s="16">
        <f t="shared" si="10"/>
        <v>100</v>
      </c>
      <c r="BI52" s="16">
        <f t="shared" si="11"/>
        <v>100</v>
      </c>
      <c r="BJ52" s="16">
        <f t="shared" si="12"/>
        <v>100</v>
      </c>
      <c r="BK52" s="16">
        <f t="shared" si="13"/>
        <v>100</v>
      </c>
      <c r="BL52" s="16">
        <f t="shared" si="14"/>
        <v>100</v>
      </c>
      <c r="BM52" s="16">
        <f t="shared" si="15"/>
        <v>100</v>
      </c>
      <c r="BN52" s="16">
        <f t="shared" si="16"/>
        <v>100</v>
      </c>
    </row>
    <row r="53" spans="1:66" s="31" customFormat="1">
      <c r="B53" s="43"/>
      <c r="C53" s="32" t="s">
        <v>17</v>
      </c>
      <c r="D53" s="18">
        <f t="shared" si="87"/>
        <v>0.72</v>
      </c>
      <c r="E53" s="18">
        <f>SUM(Y53:Z53)</f>
        <v>0.74249999999999994</v>
      </c>
      <c r="F53" s="18">
        <f>SUM(BA53:BB53)</f>
        <v>0.8</v>
      </c>
      <c r="G53" s="18">
        <f>IF(F53&lt;&gt;0,E53/F53,0)</f>
        <v>0.92812499999999987</v>
      </c>
      <c r="H53" s="18">
        <f>+BN53</f>
        <v>0.8</v>
      </c>
      <c r="I53" s="18">
        <f>+E53/H53</f>
        <v>0.92812499999999987</v>
      </c>
      <c r="K53" s="31">
        <f t="shared" si="17"/>
        <v>0.72</v>
      </c>
      <c r="L53" s="31">
        <f t="shared" si="18"/>
        <v>0</v>
      </c>
      <c r="M53" s="47">
        <v>0</v>
      </c>
      <c r="N53" s="47">
        <v>0</v>
      </c>
      <c r="O53" s="47">
        <v>0.71</v>
      </c>
      <c r="P53" s="47">
        <v>0.76</v>
      </c>
      <c r="Q53" s="47">
        <v>0.78</v>
      </c>
      <c r="R53" s="47">
        <v>0.72</v>
      </c>
      <c r="S53" s="47"/>
      <c r="T53" s="47"/>
      <c r="U53" s="47"/>
      <c r="V53" s="47"/>
      <c r="W53" s="47"/>
      <c r="X53" s="47"/>
      <c r="Y53" s="31">
        <f t="shared" si="19"/>
        <v>0.74249999999999994</v>
      </c>
      <c r="Z53" s="31">
        <f t="shared" si="20"/>
        <v>0</v>
      </c>
      <c r="AA53" s="32">
        <f t="shared" si="60"/>
        <v>0</v>
      </c>
      <c r="AB53" s="32">
        <f t="shared" si="74"/>
        <v>0</v>
      </c>
      <c r="AC53" s="32">
        <f>AVERAGE($O53:P53)</f>
        <v>0.73499999999999999</v>
      </c>
      <c r="AD53" s="32">
        <f>AVERAGE($O53:Q53)</f>
        <v>0.75</v>
      </c>
      <c r="AE53" s="32">
        <f>AVERAGE($O53:R53)</f>
        <v>0.74249999999999994</v>
      </c>
      <c r="AF53" s="32">
        <f>AVERAGE($O53:S53)</f>
        <v>0.74249999999999994</v>
      </c>
      <c r="AG53" s="32">
        <f>AVERAGE($O53:T53)</f>
        <v>0.74249999999999994</v>
      </c>
      <c r="AH53" s="32">
        <f>AVERAGE($O53:U53)</f>
        <v>0.74249999999999994</v>
      </c>
      <c r="AI53" s="32">
        <f>AVERAGE($O53:V53)</f>
        <v>0.74249999999999994</v>
      </c>
      <c r="AJ53" s="32">
        <f>AVERAGE($O53:W53)</f>
        <v>0.74249999999999994</v>
      </c>
      <c r="AK53" s="32">
        <f>AVERAGE($O53:X53)</f>
        <v>0.74249999999999994</v>
      </c>
      <c r="AL53" s="32">
        <f>AVERAGE($O53:Y53)</f>
        <v>0.74249999999999994</v>
      </c>
      <c r="AO53" s="47">
        <v>0</v>
      </c>
      <c r="AP53" s="47">
        <v>0</v>
      </c>
      <c r="AQ53" s="47">
        <v>0.8</v>
      </c>
      <c r="AR53" s="47">
        <v>0.8</v>
      </c>
      <c r="AS53" s="47">
        <v>0.8</v>
      </c>
      <c r="AT53" s="47">
        <v>0.8</v>
      </c>
      <c r="AU53" s="47">
        <v>0.8</v>
      </c>
      <c r="AV53" s="47">
        <v>0.8</v>
      </c>
      <c r="AW53" s="47">
        <v>0.8</v>
      </c>
      <c r="AX53" s="47">
        <v>0.8</v>
      </c>
      <c r="AY53" s="47"/>
      <c r="AZ53" s="47"/>
      <c r="BA53" s="31">
        <f t="shared" si="21"/>
        <v>0.8</v>
      </c>
      <c r="BB53" s="31">
        <f t="shared" si="22"/>
        <v>0</v>
      </c>
      <c r="BC53" s="32">
        <v>0</v>
      </c>
      <c r="BD53" s="32">
        <v>0</v>
      </c>
      <c r="BE53" s="32">
        <v>0.8</v>
      </c>
      <c r="BF53" s="32">
        <v>0.8</v>
      </c>
      <c r="BG53" s="32">
        <v>0.8</v>
      </c>
      <c r="BH53" s="32">
        <v>0.8</v>
      </c>
      <c r="BI53" s="32">
        <v>0.8</v>
      </c>
      <c r="BJ53" s="32">
        <v>0.8</v>
      </c>
      <c r="BK53" s="32">
        <v>0.8</v>
      </c>
      <c r="BL53" s="32">
        <v>0.8</v>
      </c>
      <c r="BM53" s="32">
        <v>0.8</v>
      </c>
      <c r="BN53" s="32">
        <v>0.8</v>
      </c>
    </row>
    <row r="54" spans="1:66" s="31" customFormat="1">
      <c r="B54" s="43"/>
      <c r="C54" s="32" t="s">
        <v>37</v>
      </c>
      <c r="D54" s="18">
        <f t="shared" si="87"/>
        <v>0.94</v>
      </c>
      <c r="E54" s="18">
        <f>SUM(Y54:Z54)</f>
        <v>0.94</v>
      </c>
      <c r="F54" s="18">
        <f>SUM(BA54:BB54)</f>
        <v>0.95</v>
      </c>
      <c r="G54" s="18">
        <f>IF(F54&lt;&gt;0,E54/F54,0)</f>
        <v>0.98947368421052628</v>
      </c>
      <c r="H54" s="18">
        <f>+BN54</f>
        <v>0.95</v>
      </c>
      <c r="I54" s="18">
        <f>+E54/H54</f>
        <v>0.98947368421052628</v>
      </c>
      <c r="K54" s="31">
        <f t="shared" si="17"/>
        <v>0.94</v>
      </c>
      <c r="L54" s="31">
        <f t="shared" si="18"/>
        <v>0</v>
      </c>
      <c r="M54" s="47">
        <v>0</v>
      </c>
      <c r="N54" s="47">
        <v>0</v>
      </c>
      <c r="O54" s="47">
        <v>0.92</v>
      </c>
      <c r="P54" s="47">
        <v>0.94</v>
      </c>
      <c r="Q54" s="47">
        <v>0.96</v>
      </c>
      <c r="R54" s="47">
        <v>0.94</v>
      </c>
      <c r="S54" s="47"/>
      <c r="T54" s="47"/>
      <c r="U54" s="47"/>
      <c r="V54" s="47"/>
      <c r="W54" s="47"/>
      <c r="X54" s="47"/>
      <c r="Y54" s="31">
        <f t="shared" si="19"/>
        <v>0.94</v>
      </c>
      <c r="Z54" s="31">
        <f t="shared" si="20"/>
        <v>0</v>
      </c>
      <c r="AA54" s="32">
        <f t="shared" si="60"/>
        <v>0</v>
      </c>
      <c r="AB54" s="32">
        <f t="shared" si="74"/>
        <v>0</v>
      </c>
      <c r="AC54" s="32">
        <f>AVERAGE($O54:P54)</f>
        <v>0.92999999999999994</v>
      </c>
      <c r="AD54" s="32">
        <f>AVERAGE($O54:Q54)</f>
        <v>0.94</v>
      </c>
      <c r="AE54" s="32">
        <f>AVERAGE($O54:R54)</f>
        <v>0.94</v>
      </c>
      <c r="AF54" s="32">
        <f>AVERAGE($O54:S54)</f>
        <v>0.94</v>
      </c>
      <c r="AG54" s="32">
        <f>AVERAGE($O54:T54)</f>
        <v>0.94</v>
      </c>
      <c r="AH54" s="32">
        <f>AVERAGE($O54:U54)</f>
        <v>0.94</v>
      </c>
      <c r="AI54" s="32">
        <f>AVERAGE($O54:V54)</f>
        <v>0.94</v>
      </c>
      <c r="AJ54" s="32">
        <f>AVERAGE($O54:W54)</f>
        <v>0.94</v>
      </c>
      <c r="AK54" s="32">
        <f>AVERAGE($O54:X54)</f>
        <v>0.94</v>
      </c>
      <c r="AL54" s="32">
        <f>AVERAGE($O54:Y54)</f>
        <v>0.93999999999999984</v>
      </c>
      <c r="AO54" s="47">
        <v>0</v>
      </c>
      <c r="AP54" s="47">
        <v>0</v>
      </c>
      <c r="AQ54" s="47">
        <v>0.95</v>
      </c>
      <c r="AR54" s="47">
        <v>0.95</v>
      </c>
      <c r="AS54" s="47">
        <v>0.95</v>
      </c>
      <c r="AT54" s="47">
        <v>0.95</v>
      </c>
      <c r="AU54" s="47">
        <v>0.95</v>
      </c>
      <c r="AV54" s="47">
        <v>0.95</v>
      </c>
      <c r="AW54" s="47">
        <v>0.95</v>
      </c>
      <c r="AX54" s="47">
        <v>0.95</v>
      </c>
      <c r="AY54" s="47"/>
      <c r="AZ54" s="47"/>
      <c r="BA54" s="31">
        <f t="shared" si="21"/>
        <v>0.95</v>
      </c>
      <c r="BB54" s="31">
        <f t="shared" si="22"/>
        <v>0</v>
      </c>
      <c r="BC54" s="32">
        <f>+AO54</f>
        <v>0</v>
      </c>
      <c r="BD54" s="32">
        <f>AVERAGE(AO54:AP54)</f>
        <v>0</v>
      </c>
      <c r="BE54" s="32">
        <v>0.95</v>
      </c>
      <c r="BF54" s="32">
        <v>0.95</v>
      </c>
      <c r="BG54" s="32">
        <v>0.95</v>
      </c>
      <c r="BH54" s="32">
        <v>0.95</v>
      </c>
      <c r="BI54" s="32">
        <v>0.95</v>
      </c>
      <c r="BJ54" s="32">
        <v>0.95</v>
      </c>
      <c r="BK54" s="32">
        <v>0.95</v>
      </c>
      <c r="BL54" s="32">
        <v>0.95</v>
      </c>
      <c r="BM54" s="32">
        <v>0.95</v>
      </c>
      <c r="BN54" s="32">
        <v>0.95</v>
      </c>
    </row>
    <row r="55" spans="1:66">
      <c r="B55" s="15"/>
      <c r="C55" s="16" t="s">
        <v>20</v>
      </c>
      <c r="D55" s="34">
        <f t="shared" si="87"/>
        <v>373</v>
      </c>
      <c r="E55" s="34">
        <f>SUM(Y55:Z55)</f>
        <v>1665.2</v>
      </c>
      <c r="F55" s="17">
        <f>SUM(BA55:BB55)</f>
        <v>2535</v>
      </c>
      <c r="G55" s="18">
        <f>IF(F55&lt;&gt;0,E55/F55,0)</f>
        <v>0.65688362919132148</v>
      </c>
      <c r="H55" s="17">
        <f>+BN55</f>
        <v>6635</v>
      </c>
      <c r="I55" s="18">
        <f>IF(H55=0,0,E55/H55)</f>
        <v>0.25097211755840243</v>
      </c>
      <c r="K55" s="14">
        <f t="shared" si="17"/>
        <v>373</v>
      </c>
      <c r="L55" s="14">
        <f t="shared" si="18"/>
        <v>0</v>
      </c>
      <c r="M55" s="16">
        <f>SUM(M56:M60)</f>
        <v>0</v>
      </c>
      <c r="N55" s="16">
        <f t="shared" ref="N55:X55" si="88">SUM(N56:N60)</f>
        <v>0</v>
      </c>
      <c r="O55" s="59">
        <f t="shared" si="88"/>
        <v>153.35999999999999</v>
      </c>
      <c r="P55" s="59">
        <f t="shared" si="88"/>
        <v>648.84</v>
      </c>
      <c r="Q55" s="16">
        <f t="shared" si="88"/>
        <v>490</v>
      </c>
      <c r="R55" s="16">
        <f t="shared" si="88"/>
        <v>373</v>
      </c>
      <c r="S55" s="16">
        <f t="shared" si="88"/>
        <v>0</v>
      </c>
      <c r="T55" s="16">
        <f t="shared" si="88"/>
        <v>0</v>
      </c>
      <c r="U55" s="16">
        <f t="shared" si="88"/>
        <v>0</v>
      </c>
      <c r="V55" s="16">
        <f t="shared" si="88"/>
        <v>0</v>
      </c>
      <c r="W55" s="16">
        <f t="shared" si="88"/>
        <v>0</v>
      </c>
      <c r="X55" s="16">
        <f t="shared" si="88"/>
        <v>0</v>
      </c>
      <c r="Y55" s="14">
        <f t="shared" si="19"/>
        <v>1665.2</v>
      </c>
      <c r="Z55" s="14">
        <f t="shared" si="20"/>
        <v>0</v>
      </c>
      <c r="AA55" s="16">
        <f t="shared" si="60"/>
        <v>0</v>
      </c>
      <c r="AB55" s="16">
        <f t="shared" si="74"/>
        <v>0</v>
      </c>
      <c r="AC55" s="16">
        <f t="shared" si="75"/>
        <v>153.35999999999999</v>
      </c>
      <c r="AD55" s="16">
        <f t="shared" si="76"/>
        <v>802.2</v>
      </c>
      <c r="AE55" s="16">
        <f t="shared" si="77"/>
        <v>1292.2</v>
      </c>
      <c r="AF55" s="16">
        <f t="shared" si="78"/>
        <v>1665.2</v>
      </c>
      <c r="AG55" s="16">
        <f t="shared" si="79"/>
        <v>1665.2</v>
      </c>
      <c r="AH55" s="16">
        <f t="shared" si="80"/>
        <v>1665.2</v>
      </c>
      <c r="AI55" s="16">
        <f t="shared" si="81"/>
        <v>1665.2</v>
      </c>
      <c r="AJ55" s="16">
        <f t="shared" si="82"/>
        <v>1665.2</v>
      </c>
      <c r="AK55" s="16">
        <f t="shared" si="83"/>
        <v>1665.2</v>
      </c>
      <c r="AL55" s="16">
        <f t="shared" si="84"/>
        <v>1665.2</v>
      </c>
      <c r="AO55" s="59">
        <f t="shared" ref="AO55:AZ55" si="89">SUM(AO56:AO60)</f>
        <v>0</v>
      </c>
      <c r="AP55" s="59">
        <f t="shared" si="89"/>
        <v>0</v>
      </c>
      <c r="AQ55" s="59">
        <f t="shared" si="89"/>
        <v>270</v>
      </c>
      <c r="AR55" s="59">
        <f t="shared" si="89"/>
        <v>785</v>
      </c>
      <c r="AS55" s="59">
        <f t="shared" si="89"/>
        <v>900</v>
      </c>
      <c r="AT55" s="59">
        <f t="shared" si="89"/>
        <v>580</v>
      </c>
      <c r="AU55" s="59">
        <f t="shared" si="89"/>
        <v>1060</v>
      </c>
      <c r="AV55" s="59">
        <f t="shared" si="89"/>
        <v>1120</v>
      </c>
      <c r="AW55" s="59">
        <f t="shared" si="89"/>
        <v>1040</v>
      </c>
      <c r="AX55" s="59">
        <f t="shared" si="89"/>
        <v>880</v>
      </c>
      <c r="AY55" s="59">
        <f t="shared" si="89"/>
        <v>0</v>
      </c>
      <c r="AZ55" s="59">
        <f t="shared" si="89"/>
        <v>0</v>
      </c>
      <c r="BA55" s="14">
        <f t="shared" si="21"/>
        <v>2535</v>
      </c>
      <c r="BB55" s="14">
        <f t="shared" si="22"/>
        <v>0</v>
      </c>
      <c r="BC55" s="16">
        <f t="shared" si="5"/>
        <v>0</v>
      </c>
      <c r="BD55" s="16">
        <f t="shared" si="6"/>
        <v>0</v>
      </c>
      <c r="BE55" s="16">
        <f t="shared" si="7"/>
        <v>270</v>
      </c>
      <c r="BF55" s="16">
        <f t="shared" si="8"/>
        <v>1055</v>
      </c>
      <c r="BG55" s="16">
        <f t="shared" si="9"/>
        <v>1955</v>
      </c>
      <c r="BH55" s="16">
        <f t="shared" si="10"/>
        <v>2535</v>
      </c>
      <c r="BI55" s="16">
        <f t="shared" si="11"/>
        <v>3595</v>
      </c>
      <c r="BJ55" s="16">
        <f t="shared" si="12"/>
        <v>4715</v>
      </c>
      <c r="BK55" s="16">
        <f t="shared" si="13"/>
        <v>5755</v>
      </c>
      <c r="BL55" s="16">
        <f t="shared" si="14"/>
        <v>6635</v>
      </c>
      <c r="BM55" s="16">
        <f t="shared" si="15"/>
        <v>6635</v>
      </c>
      <c r="BN55" s="16">
        <f t="shared" si="16"/>
        <v>6635</v>
      </c>
    </row>
    <row r="56" spans="1:66" s="1" customFormat="1" outlineLevel="1">
      <c r="B56" s="5"/>
      <c r="C56" s="6" t="s">
        <v>46</v>
      </c>
      <c r="D56" s="7">
        <f t="shared" si="87"/>
        <v>6</v>
      </c>
      <c r="E56" s="7">
        <f>SUM(Y56:Z56)</f>
        <v>6</v>
      </c>
      <c r="F56" s="7">
        <f>SUM(BA56:BB56)</f>
        <v>100</v>
      </c>
      <c r="G56" s="8">
        <f>+E56/F56</f>
        <v>0.06</v>
      </c>
      <c r="H56" s="7">
        <f>+BN56</f>
        <v>100</v>
      </c>
      <c r="I56" s="8">
        <f>+E56/H56</f>
        <v>0.06</v>
      </c>
      <c r="K56" s="14">
        <f t="shared" si="17"/>
        <v>6</v>
      </c>
      <c r="L56" s="14">
        <f t="shared" si="18"/>
        <v>0</v>
      </c>
      <c r="M56" s="57">
        <v>0</v>
      </c>
      <c r="N56" s="48">
        <v>0</v>
      </c>
      <c r="O56" s="60">
        <v>0</v>
      </c>
      <c r="P56" s="48">
        <v>0</v>
      </c>
      <c r="Q56" s="48">
        <v>0</v>
      </c>
      <c r="R56" s="48">
        <v>6</v>
      </c>
      <c r="S56" s="48"/>
      <c r="T56" s="48"/>
      <c r="U56" s="48"/>
      <c r="V56" s="48"/>
      <c r="W56" s="48"/>
      <c r="X56" s="48"/>
      <c r="Y56" s="14">
        <f t="shared" si="19"/>
        <v>6</v>
      </c>
      <c r="Z56" s="14">
        <f t="shared" si="20"/>
        <v>0</v>
      </c>
      <c r="AA56" s="2">
        <f t="shared" si="60"/>
        <v>0</v>
      </c>
      <c r="AB56" s="2">
        <f t="shared" si="74"/>
        <v>0</v>
      </c>
      <c r="AC56" s="2">
        <f t="shared" si="75"/>
        <v>0</v>
      </c>
      <c r="AD56" s="2">
        <f t="shared" si="76"/>
        <v>0</v>
      </c>
      <c r="AE56" s="2">
        <f t="shared" si="77"/>
        <v>0</v>
      </c>
      <c r="AF56" s="2">
        <f t="shared" si="78"/>
        <v>6</v>
      </c>
      <c r="AG56" s="2">
        <f t="shared" si="79"/>
        <v>6</v>
      </c>
      <c r="AH56" s="2">
        <f t="shared" si="80"/>
        <v>6</v>
      </c>
      <c r="AI56" s="2">
        <f t="shared" si="81"/>
        <v>6</v>
      </c>
      <c r="AJ56" s="2">
        <f t="shared" si="82"/>
        <v>6</v>
      </c>
      <c r="AK56" s="2">
        <f t="shared" si="83"/>
        <v>6</v>
      </c>
      <c r="AL56" s="2">
        <f t="shared" si="84"/>
        <v>6</v>
      </c>
      <c r="AO56" s="60">
        <v>0</v>
      </c>
      <c r="AP56" s="60">
        <v>0</v>
      </c>
      <c r="AQ56" s="60">
        <v>10</v>
      </c>
      <c r="AR56" s="60">
        <v>50</v>
      </c>
      <c r="AS56" s="60">
        <v>20</v>
      </c>
      <c r="AT56" s="60">
        <v>20</v>
      </c>
      <c r="AU56" s="60">
        <v>0</v>
      </c>
      <c r="AV56" s="60">
        <v>0</v>
      </c>
      <c r="AW56" s="60">
        <v>0</v>
      </c>
      <c r="AX56" s="60">
        <v>0</v>
      </c>
      <c r="AY56" s="60">
        <v>0</v>
      </c>
      <c r="AZ56" s="60">
        <v>0</v>
      </c>
      <c r="BA56" s="14">
        <f t="shared" si="21"/>
        <v>100</v>
      </c>
      <c r="BB56" s="14">
        <f t="shared" si="22"/>
        <v>0</v>
      </c>
      <c r="BC56" s="2">
        <f t="shared" si="5"/>
        <v>0</v>
      </c>
      <c r="BD56" s="2">
        <f t="shared" si="6"/>
        <v>0</v>
      </c>
      <c r="BE56" s="2">
        <f t="shared" si="7"/>
        <v>10</v>
      </c>
      <c r="BF56" s="2">
        <f t="shared" si="8"/>
        <v>60</v>
      </c>
      <c r="BG56" s="2">
        <f t="shared" si="9"/>
        <v>80</v>
      </c>
      <c r="BH56" s="2">
        <f t="shared" si="10"/>
        <v>100</v>
      </c>
      <c r="BI56" s="2">
        <f t="shared" si="11"/>
        <v>100</v>
      </c>
      <c r="BJ56" s="2">
        <f t="shared" si="12"/>
        <v>100</v>
      </c>
      <c r="BK56" s="2">
        <f t="shared" si="13"/>
        <v>100</v>
      </c>
      <c r="BL56" s="2">
        <f t="shared" si="14"/>
        <v>100</v>
      </c>
      <c r="BM56" s="2">
        <f t="shared" si="15"/>
        <v>100</v>
      </c>
      <c r="BN56" s="2">
        <f t="shared" si="16"/>
        <v>100</v>
      </c>
    </row>
    <row r="57" spans="1:66" s="1" customFormat="1" outlineLevel="1">
      <c r="B57" s="5"/>
      <c r="C57" s="6" t="s">
        <v>45</v>
      </c>
      <c r="D57" s="7">
        <f t="shared" si="87"/>
        <v>288</v>
      </c>
      <c r="E57" s="7">
        <f t="shared" ref="E57:E62" si="90">SUM(Y57:Z57)</f>
        <v>1353.2</v>
      </c>
      <c r="F57" s="7">
        <f t="shared" ref="F57:F62" si="91">SUM(BA57:BB57)</f>
        <v>2055</v>
      </c>
      <c r="G57" s="8">
        <f>+E57/F57</f>
        <v>0.65849148418491488</v>
      </c>
      <c r="H57" s="7">
        <f t="shared" ref="H57:H62" si="92">+BN57</f>
        <v>5595</v>
      </c>
      <c r="I57" s="8">
        <f>+E57/H57</f>
        <v>0.24185880250223415</v>
      </c>
      <c r="K57" s="14">
        <f t="shared" si="17"/>
        <v>288</v>
      </c>
      <c r="L57" s="14">
        <f t="shared" si="18"/>
        <v>0</v>
      </c>
      <c r="M57" s="48">
        <v>0</v>
      </c>
      <c r="N57" s="48">
        <v>0</v>
      </c>
      <c r="O57" s="60">
        <f>+O52*O53*5</f>
        <v>85.199999999999989</v>
      </c>
      <c r="P57" s="60">
        <v>575</v>
      </c>
      <c r="Q57" s="48">
        <v>405</v>
      </c>
      <c r="R57" s="48">
        <v>288</v>
      </c>
      <c r="S57" s="48"/>
      <c r="T57" s="48"/>
      <c r="U57" s="48"/>
      <c r="V57" s="48"/>
      <c r="W57" s="48"/>
      <c r="X57" s="48"/>
      <c r="Y57" s="14">
        <f t="shared" si="19"/>
        <v>1353.2</v>
      </c>
      <c r="Z57" s="14">
        <f t="shared" si="20"/>
        <v>0</v>
      </c>
      <c r="AA57" s="2">
        <f t="shared" ref="AA57:AA90" si="93">+M57</f>
        <v>0</v>
      </c>
      <c r="AB57" s="2">
        <f t="shared" si="74"/>
        <v>0</v>
      </c>
      <c r="AC57" s="2">
        <f t="shared" si="75"/>
        <v>85.199999999999989</v>
      </c>
      <c r="AD57" s="2">
        <f t="shared" si="76"/>
        <v>660.2</v>
      </c>
      <c r="AE57" s="2">
        <f t="shared" si="77"/>
        <v>1065.2</v>
      </c>
      <c r="AF57" s="2">
        <f t="shared" si="78"/>
        <v>1353.2</v>
      </c>
      <c r="AG57" s="2">
        <f t="shared" si="79"/>
        <v>1353.2</v>
      </c>
      <c r="AH57" s="2">
        <f t="shared" si="80"/>
        <v>1353.2</v>
      </c>
      <c r="AI57" s="2">
        <f t="shared" si="81"/>
        <v>1353.2</v>
      </c>
      <c r="AJ57" s="2">
        <f t="shared" si="82"/>
        <v>1353.2</v>
      </c>
      <c r="AK57" s="2">
        <f t="shared" si="83"/>
        <v>1353.2</v>
      </c>
      <c r="AL57" s="2">
        <f t="shared" si="84"/>
        <v>1353.2</v>
      </c>
      <c r="AO57" s="60">
        <v>0</v>
      </c>
      <c r="AP57" s="60">
        <v>0</v>
      </c>
      <c r="AQ57" s="60">
        <v>180</v>
      </c>
      <c r="AR57" s="60">
        <v>675</v>
      </c>
      <c r="AS57" s="60">
        <v>720</v>
      </c>
      <c r="AT57" s="60">
        <v>480</v>
      </c>
      <c r="AU57" s="60">
        <v>900</v>
      </c>
      <c r="AV57" s="60">
        <v>960</v>
      </c>
      <c r="AW57" s="60">
        <v>960</v>
      </c>
      <c r="AX57" s="60">
        <v>720</v>
      </c>
      <c r="AY57" s="60">
        <v>0</v>
      </c>
      <c r="AZ57" s="60">
        <v>0</v>
      </c>
      <c r="BA57" s="14">
        <f t="shared" si="21"/>
        <v>2055</v>
      </c>
      <c r="BB57" s="14">
        <f t="shared" si="22"/>
        <v>0</v>
      </c>
      <c r="BC57" s="2">
        <f t="shared" si="5"/>
        <v>0</v>
      </c>
      <c r="BD57" s="2">
        <f t="shared" si="6"/>
        <v>0</v>
      </c>
      <c r="BE57" s="2">
        <f t="shared" si="7"/>
        <v>180</v>
      </c>
      <c r="BF57" s="2">
        <f t="shared" si="8"/>
        <v>855</v>
      </c>
      <c r="BG57" s="2">
        <f t="shared" si="9"/>
        <v>1575</v>
      </c>
      <c r="BH57" s="2">
        <f t="shared" si="10"/>
        <v>2055</v>
      </c>
      <c r="BI57" s="2">
        <f t="shared" si="11"/>
        <v>2955</v>
      </c>
      <c r="BJ57" s="2">
        <f t="shared" si="12"/>
        <v>3915</v>
      </c>
      <c r="BK57" s="2">
        <f t="shared" si="13"/>
        <v>4875</v>
      </c>
      <c r="BL57" s="2">
        <f t="shared" si="14"/>
        <v>5595</v>
      </c>
      <c r="BM57" s="2">
        <f t="shared" si="15"/>
        <v>5595</v>
      </c>
      <c r="BN57" s="2">
        <f t="shared" si="16"/>
        <v>5595</v>
      </c>
    </row>
    <row r="58" spans="1:66" s="1" customFormat="1" outlineLevel="1">
      <c r="B58" s="5"/>
      <c r="C58" s="6" t="s">
        <v>23</v>
      </c>
      <c r="D58" s="7">
        <f t="shared" si="87"/>
        <v>31</v>
      </c>
      <c r="E58" s="7">
        <f t="shared" si="90"/>
        <v>185.12</v>
      </c>
      <c r="F58" s="7">
        <f t="shared" si="91"/>
        <v>260</v>
      </c>
      <c r="G58" s="8">
        <f>+E58/F58</f>
        <v>0.71199999999999997</v>
      </c>
      <c r="H58" s="7">
        <f t="shared" si="92"/>
        <v>580</v>
      </c>
      <c r="I58" s="8">
        <f>+E58/H58</f>
        <v>0.31917241379310346</v>
      </c>
      <c r="K58" s="14">
        <f t="shared" si="17"/>
        <v>31</v>
      </c>
      <c r="L58" s="14">
        <f t="shared" si="18"/>
        <v>0</v>
      </c>
      <c r="M58" s="48">
        <v>0</v>
      </c>
      <c r="N58" s="48">
        <v>0</v>
      </c>
      <c r="O58" s="60">
        <f>+O52*O53*3</f>
        <v>51.12</v>
      </c>
      <c r="P58" s="60">
        <v>48</v>
      </c>
      <c r="Q58" s="48">
        <v>55</v>
      </c>
      <c r="R58" s="48">
        <v>31</v>
      </c>
      <c r="S58" s="48"/>
      <c r="T58" s="48"/>
      <c r="U58" s="48"/>
      <c r="V58" s="48"/>
      <c r="W58" s="48"/>
      <c r="X58" s="48"/>
      <c r="Y58" s="14">
        <f t="shared" si="19"/>
        <v>185.12</v>
      </c>
      <c r="Z58" s="14">
        <f t="shared" si="20"/>
        <v>0</v>
      </c>
      <c r="AA58" s="2">
        <f t="shared" si="93"/>
        <v>0</v>
      </c>
      <c r="AB58" s="2">
        <f t="shared" si="74"/>
        <v>0</v>
      </c>
      <c r="AC58" s="2">
        <f t="shared" si="75"/>
        <v>51.12</v>
      </c>
      <c r="AD58" s="2">
        <f t="shared" si="76"/>
        <v>99.12</v>
      </c>
      <c r="AE58" s="2">
        <f t="shared" si="77"/>
        <v>154.12</v>
      </c>
      <c r="AF58" s="2">
        <f t="shared" si="78"/>
        <v>185.12</v>
      </c>
      <c r="AG58" s="2">
        <f t="shared" si="79"/>
        <v>185.12</v>
      </c>
      <c r="AH58" s="2">
        <f t="shared" si="80"/>
        <v>185.12</v>
      </c>
      <c r="AI58" s="2">
        <f t="shared" si="81"/>
        <v>185.12</v>
      </c>
      <c r="AJ58" s="2">
        <f t="shared" si="82"/>
        <v>185.12</v>
      </c>
      <c r="AK58" s="2">
        <f t="shared" si="83"/>
        <v>185.12</v>
      </c>
      <c r="AL58" s="2">
        <f t="shared" si="84"/>
        <v>185.12</v>
      </c>
      <c r="AO58" s="60">
        <v>0</v>
      </c>
      <c r="AP58" s="60">
        <v>0</v>
      </c>
      <c r="AQ58" s="60">
        <v>40</v>
      </c>
      <c r="AR58" s="60">
        <v>60</v>
      </c>
      <c r="AS58" s="60">
        <v>80</v>
      </c>
      <c r="AT58" s="60">
        <v>80</v>
      </c>
      <c r="AU58" s="60">
        <v>80</v>
      </c>
      <c r="AV58" s="60">
        <v>80</v>
      </c>
      <c r="AW58" s="60">
        <v>80</v>
      </c>
      <c r="AX58" s="60">
        <v>80</v>
      </c>
      <c r="AY58" s="60">
        <v>0</v>
      </c>
      <c r="AZ58" s="60">
        <v>0</v>
      </c>
      <c r="BA58" s="14">
        <f t="shared" si="21"/>
        <v>260</v>
      </c>
      <c r="BB58" s="14">
        <f t="shared" si="22"/>
        <v>0</v>
      </c>
      <c r="BC58" s="2">
        <f t="shared" si="5"/>
        <v>0</v>
      </c>
      <c r="BD58" s="2">
        <f t="shared" si="6"/>
        <v>0</v>
      </c>
      <c r="BE58" s="2">
        <f t="shared" si="7"/>
        <v>40</v>
      </c>
      <c r="BF58" s="2">
        <f t="shared" si="8"/>
        <v>100</v>
      </c>
      <c r="BG58" s="2">
        <f t="shared" si="9"/>
        <v>180</v>
      </c>
      <c r="BH58" s="2">
        <f t="shared" si="10"/>
        <v>260</v>
      </c>
      <c r="BI58" s="2">
        <f t="shared" si="11"/>
        <v>340</v>
      </c>
      <c r="BJ58" s="2">
        <f t="shared" si="12"/>
        <v>420</v>
      </c>
      <c r="BK58" s="2">
        <f t="shared" si="13"/>
        <v>500</v>
      </c>
      <c r="BL58" s="2">
        <f t="shared" si="14"/>
        <v>580</v>
      </c>
      <c r="BM58" s="2">
        <f t="shared" si="15"/>
        <v>580</v>
      </c>
      <c r="BN58" s="2">
        <f t="shared" si="16"/>
        <v>580</v>
      </c>
    </row>
    <row r="59" spans="1:66" s="1" customFormat="1" outlineLevel="1">
      <c r="B59" s="5"/>
      <c r="C59" s="6" t="s">
        <v>47</v>
      </c>
      <c r="D59" s="7">
        <f t="shared" si="87"/>
        <v>0</v>
      </c>
      <c r="E59" s="7">
        <f t="shared" si="90"/>
        <v>0</v>
      </c>
      <c r="F59" s="7">
        <f t="shared" si="91"/>
        <v>40</v>
      </c>
      <c r="G59" s="8">
        <f>+E59/F59</f>
        <v>0</v>
      </c>
      <c r="H59" s="7">
        <f t="shared" si="92"/>
        <v>120</v>
      </c>
      <c r="I59" s="8">
        <f>+E59/H59</f>
        <v>0</v>
      </c>
      <c r="K59" s="14">
        <f t="shared" si="17"/>
        <v>0</v>
      </c>
      <c r="L59" s="14">
        <f t="shared" si="18"/>
        <v>0</v>
      </c>
      <c r="M59" s="48">
        <v>0</v>
      </c>
      <c r="N59" s="48">
        <v>0</v>
      </c>
      <c r="O59" s="60">
        <v>0</v>
      </c>
      <c r="P59" s="60">
        <v>0</v>
      </c>
      <c r="Q59" s="48">
        <v>0</v>
      </c>
      <c r="R59" s="48">
        <v>0</v>
      </c>
      <c r="S59" s="48"/>
      <c r="T59" s="48"/>
      <c r="U59" s="48"/>
      <c r="V59" s="48"/>
      <c r="W59" s="48"/>
      <c r="X59" s="48"/>
      <c r="Y59" s="14">
        <f t="shared" si="19"/>
        <v>0</v>
      </c>
      <c r="Z59" s="14">
        <f t="shared" si="20"/>
        <v>0</v>
      </c>
      <c r="AA59" s="2">
        <f t="shared" si="93"/>
        <v>0</v>
      </c>
      <c r="AB59" s="2">
        <f t="shared" si="74"/>
        <v>0</v>
      </c>
      <c r="AC59" s="2">
        <f t="shared" si="75"/>
        <v>0</v>
      </c>
      <c r="AD59" s="2">
        <f t="shared" si="76"/>
        <v>0</v>
      </c>
      <c r="AE59" s="2">
        <f t="shared" si="77"/>
        <v>0</v>
      </c>
      <c r="AF59" s="2">
        <f t="shared" si="78"/>
        <v>0</v>
      </c>
      <c r="AG59" s="2">
        <f t="shared" si="79"/>
        <v>0</v>
      </c>
      <c r="AH59" s="2">
        <f t="shared" si="80"/>
        <v>0</v>
      </c>
      <c r="AI59" s="2">
        <f t="shared" si="81"/>
        <v>0</v>
      </c>
      <c r="AJ59" s="2">
        <f t="shared" si="82"/>
        <v>0</v>
      </c>
      <c r="AK59" s="2">
        <f t="shared" si="83"/>
        <v>0</v>
      </c>
      <c r="AL59" s="2">
        <f t="shared" si="84"/>
        <v>0</v>
      </c>
      <c r="AO59" s="60">
        <v>0</v>
      </c>
      <c r="AP59" s="60">
        <v>0</v>
      </c>
      <c r="AQ59" s="60">
        <v>40</v>
      </c>
      <c r="AR59" s="60">
        <v>0</v>
      </c>
      <c r="AS59" s="60">
        <v>0</v>
      </c>
      <c r="AT59" s="60">
        <v>0</v>
      </c>
      <c r="AU59" s="60">
        <v>80</v>
      </c>
      <c r="AV59" s="60">
        <v>0</v>
      </c>
      <c r="AW59" s="60">
        <v>0</v>
      </c>
      <c r="AX59" s="60">
        <v>0</v>
      </c>
      <c r="AY59" s="60">
        <v>0</v>
      </c>
      <c r="AZ59" s="60">
        <v>0</v>
      </c>
      <c r="BA59" s="14">
        <f t="shared" si="21"/>
        <v>40</v>
      </c>
      <c r="BB59" s="14">
        <f t="shared" si="22"/>
        <v>0</v>
      </c>
      <c r="BC59" s="2">
        <f>+AO59</f>
        <v>0</v>
      </c>
      <c r="BD59" s="2">
        <f>SUM(AO59:AP59)</f>
        <v>0</v>
      </c>
      <c r="BE59" s="2">
        <f>SUM(AO59:AQ59)</f>
        <v>40</v>
      </c>
      <c r="BF59" s="2">
        <f>SUM(AO59:AR59)</f>
        <v>40</v>
      </c>
      <c r="BG59" s="2">
        <f>SUM(AO59:AS59)</f>
        <v>40</v>
      </c>
      <c r="BH59" s="2">
        <f>SUM(AO59:AT59)</f>
        <v>40</v>
      </c>
      <c r="BI59" s="2">
        <f>SUM(AO59:AU59)</f>
        <v>120</v>
      </c>
      <c r="BJ59" s="2">
        <f>SUM(AO59:AV59)</f>
        <v>120</v>
      </c>
      <c r="BK59" s="2">
        <f>SUM(AO59:AW59)</f>
        <v>120</v>
      </c>
      <c r="BL59" s="2">
        <f>SUM(AO59:AX59)</f>
        <v>120</v>
      </c>
      <c r="BM59" s="2">
        <f>SUM(AO59:AY59)</f>
        <v>120</v>
      </c>
      <c r="BN59" s="2">
        <f>SUM(AO59:AZ59)</f>
        <v>120</v>
      </c>
    </row>
    <row r="60" spans="1:66" s="1" customFormat="1" outlineLevel="1">
      <c r="B60" s="5"/>
      <c r="C60" s="6" t="s">
        <v>39</v>
      </c>
      <c r="D60" s="7">
        <f t="shared" si="87"/>
        <v>48</v>
      </c>
      <c r="E60" s="7">
        <f t="shared" si="90"/>
        <v>120.88</v>
      </c>
      <c r="F60" s="7">
        <f t="shared" si="91"/>
        <v>80</v>
      </c>
      <c r="G60" s="8">
        <f>+E60/F60</f>
        <v>1.5109999999999999</v>
      </c>
      <c r="H60" s="7">
        <f t="shared" si="92"/>
        <v>240</v>
      </c>
      <c r="I60" s="8">
        <f>+E60/H60</f>
        <v>0.5036666666666666</v>
      </c>
      <c r="K60" s="14">
        <f t="shared" si="17"/>
        <v>48</v>
      </c>
      <c r="L60" s="14">
        <f t="shared" si="18"/>
        <v>0</v>
      </c>
      <c r="M60" s="48"/>
      <c r="N60" s="48">
        <v>0</v>
      </c>
      <c r="O60" s="60">
        <f>+O52*O53*1</f>
        <v>17.04</v>
      </c>
      <c r="P60" s="60">
        <f>+P52*P53*1</f>
        <v>25.84</v>
      </c>
      <c r="Q60" s="48">
        <v>30</v>
      </c>
      <c r="R60" s="48">
        <v>48</v>
      </c>
      <c r="S60" s="48"/>
      <c r="T60" s="48"/>
      <c r="U60" s="48"/>
      <c r="V60" s="48"/>
      <c r="W60" s="48"/>
      <c r="X60" s="48"/>
      <c r="Y60" s="14">
        <f t="shared" si="19"/>
        <v>120.88</v>
      </c>
      <c r="Z60" s="14">
        <f t="shared" si="20"/>
        <v>0</v>
      </c>
      <c r="AA60" s="2">
        <f t="shared" si="93"/>
        <v>0</v>
      </c>
      <c r="AB60" s="2">
        <f t="shared" si="74"/>
        <v>0</v>
      </c>
      <c r="AC60" s="2">
        <f t="shared" si="75"/>
        <v>17.04</v>
      </c>
      <c r="AD60" s="2">
        <f t="shared" si="76"/>
        <v>42.879999999999995</v>
      </c>
      <c r="AE60" s="2">
        <f t="shared" si="77"/>
        <v>72.88</v>
      </c>
      <c r="AF60" s="2">
        <f t="shared" si="78"/>
        <v>120.88</v>
      </c>
      <c r="AG60" s="2">
        <f t="shared" si="79"/>
        <v>120.88</v>
      </c>
      <c r="AH60" s="2">
        <f t="shared" si="80"/>
        <v>120.88</v>
      </c>
      <c r="AI60" s="2">
        <f t="shared" si="81"/>
        <v>120.88</v>
      </c>
      <c r="AJ60" s="2">
        <f t="shared" si="82"/>
        <v>120.88</v>
      </c>
      <c r="AK60" s="2">
        <f t="shared" si="83"/>
        <v>120.88</v>
      </c>
      <c r="AL60" s="2">
        <f t="shared" si="84"/>
        <v>120.88</v>
      </c>
      <c r="AO60" s="60">
        <v>0</v>
      </c>
      <c r="AP60" s="60">
        <v>0</v>
      </c>
      <c r="AQ60" s="60">
        <v>0</v>
      </c>
      <c r="AR60" s="60">
        <v>0</v>
      </c>
      <c r="AS60" s="60">
        <v>80</v>
      </c>
      <c r="AT60" s="60">
        <v>0</v>
      </c>
      <c r="AU60" s="60">
        <v>0</v>
      </c>
      <c r="AV60" s="60">
        <v>80</v>
      </c>
      <c r="AW60" s="60">
        <v>0</v>
      </c>
      <c r="AX60" s="60">
        <v>80</v>
      </c>
      <c r="AY60" s="60">
        <v>0</v>
      </c>
      <c r="AZ60" s="60">
        <v>0</v>
      </c>
      <c r="BA60" s="14">
        <f t="shared" si="21"/>
        <v>80</v>
      </c>
      <c r="BB60" s="14">
        <f t="shared" si="22"/>
        <v>0</v>
      </c>
      <c r="BC60" s="2">
        <f t="shared" si="5"/>
        <v>0</v>
      </c>
      <c r="BD60" s="2">
        <f t="shared" si="6"/>
        <v>0</v>
      </c>
      <c r="BE60" s="2">
        <f t="shared" si="7"/>
        <v>0</v>
      </c>
      <c r="BF60" s="2">
        <f t="shared" si="8"/>
        <v>0</v>
      </c>
      <c r="BG60" s="2">
        <f t="shared" si="9"/>
        <v>80</v>
      </c>
      <c r="BH60" s="2">
        <f t="shared" si="10"/>
        <v>80</v>
      </c>
      <c r="BI60" s="2">
        <f t="shared" si="11"/>
        <v>80</v>
      </c>
      <c r="BJ60" s="2">
        <f t="shared" si="12"/>
        <v>160</v>
      </c>
      <c r="BK60" s="2">
        <f t="shared" si="13"/>
        <v>160</v>
      </c>
      <c r="BL60" s="2">
        <f t="shared" si="14"/>
        <v>240</v>
      </c>
      <c r="BM60" s="2">
        <f t="shared" si="15"/>
        <v>240</v>
      </c>
      <c r="BN60" s="2">
        <f t="shared" si="16"/>
        <v>240</v>
      </c>
    </row>
    <row r="61" spans="1:66">
      <c r="B61" s="15"/>
      <c r="C61" s="16" t="s">
        <v>40</v>
      </c>
      <c r="D61" s="17">
        <f t="shared" si="87"/>
        <v>75</v>
      </c>
      <c r="E61" s="17">
        <f t="shared" si="90"/>
        <v>247</v>
      </c>
      <c r="F61" s="17">
        <f t="shared" si="91"/>
        <v>303</v>
      </c>
      <c r="G61" s="18">
        <f>IF(F61&lt;&gt;0,E61/F61,0)</f>
        <v>0.81518151815181517</v>
      </c>
      <c r="H61" s="34">
        <f t="shared" si="92"/>
        <v>774.44</v>
      </c>
      <c r="I61" s="18">
        <f>IF(H61=0,0,E61/H61)</f>
        <v>0.31894013738959764</v>
      </c>
      <c r="K61" s="14">
        <f t="shared" si="17"/>
        <v>75</v>
      </c>
      <c r="L61" s="14">
        <f t="shared" si="18"/>
        <v>0</v>
      </c>
      <c r="M61" s="16">
        <f>SUM(M62:M67)</f>
        <v>0</v>
      </c>
      <c r="N61" s="16">
        <f t="shared" ref="N61:X61" si="94">SUM(N62:N67)</f>
        <v>0</v>
      </c>
      <c r="O61" s="16">
        <f t="shared" si="94"/>
        <v>34</v>
      </c>
      <c r="P61" s="16">
        <f t="shared" si="94"/>
        <v>22</v>
      </c>
      <c r="Q61" s="16">
        <f t="shared" si="94"/>
        <v>116</v>
      </c>
      <c r="R61" s="16">
        <f t="shared" si="94"/>
        <v>75</v>
      </c>
      <c r="S61" s="16">
        <f t="shared" si="94"/>
        <v>0</v>
      </c>
      <c r="T61" s="16">
        <f t="shared" si="94"/>
        <v>0</v>
      </c>
      <c r="U61" s="16">
        <f t="shared" si="94"/>
        <v>0</v>
      </c>
      <c r="V61" s="16">
        <f t="shared" si="94"/>
        <v>0</v>
      </c>
      <c r="W61" s="16">
        <f t="shared" si="94"/>
        <v>0</v>
      </c>
      <c r="X61" s="16">
        <f t="shared" si="94"/>
        <v>0</v>
      </c>
      <c r="Y61" s="14">
        <f t="shared" si="19"/>
        <v>247</v>
      </c>
      <c r="Z61" s="14">
        <f t="shared" si="20"/>
        <v>0</v>
      </c>
      <c r="AA61" s="16">
        <f t="shared" si="93"/>
        <v>0</v>
      </c>
      <c r="AB61" s="16">
        <f t="shared" si="74"/>
        <v>0</v>
      </c>
      <c r="AC61" s="16">
        <f t="shared" si="75"/>
        <v>34</v>
      </c>
      <c r="AD61" s="16">
        <f t="shared" si="76"/>
        <v>56</v>
      </c>
      <c r="AE61" s="16">
        <f t="shared" si="77"/>
        <v>172</v>
      </c>
      <c r="AF61" s="16">
        <f t="shared" si="78"/>
        <v>247</v>
      </c>
      <c r="AG61" s="16">
        <f t="shared" si="79"/>
        <v>247</v>
      </c>
      <c r="AH61" s="16">
        <f t="shared" si="80"/>
        <v>247</v>
      </c>
      <c r="AI61" s="16">
        <f t="shared" si="81"/>
        <v>247</v>
      </c>
      <c r="AJ61" s="16">
        <f t="shared" si="82"/>
        <v>247</v>
      </c>
      <c r="AK61" s="16">
        <f t="shared" si="83"/>
        <v>247</v>
      </c>
      <c r="AL61" s="16">
        <f t="shared" si="84"/>
        <v>247</v>
      </c>
      <c r="AO61" s="59">
        <f t="shared" ref="AO61:AZ61" si="95">SUM(AO62:AO67)</f>
        <v>0</v>
      </c>
      <c r="AP61" s="59">
        <f t="shared" si="95"/>
        <v>0</v>
      </c>
      <c r="AQ61" s="59">
        <f t="shared" si="95"/>
        <v>30</v>
      </c>
      <c r="AR61" s="59">
        <f t="shared" si="95"/>
        <v>45</v>
      </c>
      <c r="AS61" s="59">
        <f t="shared" si="95"/>
        <v>60</v>
      </c>
      <c r="AT61" s="59">
        <f t="shared" si="95"/>
        <v>168</v>
      </c>
      <c r="AU61" s="59">
        <f t="shared" si="95"/>
        <v>60</v>
      </c>
      <c r="AV61" s="59">
        <f t="shared" si="95"/>
        <v>120</v>
      </c>
      <c r="AW61" s="59">
        <f t="shared" si="95"/>
        <v>60</v>
      </c>
      <c r="AX61" s="59">
        <f t="shared" si="95"/>
        <v>231.44</v>
      </c>
      <c r="AY61" s="59">
        <f t="shared" si="95"/>
        <v>0</v>
      </c>
      <c r="AZ61" s="59">
        <f t="shared" si="95"/>
        <v>0</v>
      </c>
      <c r="BA61" s="14">
        <f t="shared" si="21"/>
        <v>303</v>
      </c>
      <c r="BB61" s="14">
        <f t="shared" si="22"/>
        <v>0</v>
      </c>
      <c r="BC61" s="16">
        <f t="shared" si="5"/>
        <v>0</v>
      </c>
      <c r="BD61" s="16">
        <f t="shared" si="6"/>
        <v>0</v>
      </c>
      <c r="BE61" s="16">
        <f t="shared" si="7"/>
        <v>30</v>
      </c>
      <c r="BF61" s="16">
        <f t="shared" si="8"/>
        <v>75</v>
      </c>
      <c r="BG61" s="16">
        <f t="shared" si="9"/>
        <v>135</v>
      </c>
      <c r="BH61" s="16">
        <f t="shared" si="10"/>
        <v>303</v>
      </c>
      <c r="BI61" s="16">
        <f t="shared" si="11"/>
        <v>363</v>
      </c>
      <c r="BJ61" s="16">
        <f t="shared" si="12"/>
        <v>483</v>
      </c>
      <c r="BK61" s="16">
        <f t="shared" si="13"/>
        <v>543</v>
      </c>
      <c r="BL61" s="16">
        <f t="shared" si="14"/>
        <v>774.44</v>
      </c>
      <c r="BM61" s="16">
        <f t="shared" si="15"/>
        <v>774.44</v>
      </c>
      <c r="BN61" s="16">
        <f t="shared" si="16"/>
        <v>774.44</v>
      </c>
    </row>
    <row r="62" spans="1:66" s="3" customFormat="1" outlineLevel="1">
      <c r="B62" s="9"/>
      <c r="C62" s="10" t="s">
        <v>41</v>
      </c>
      <c r="D62" s="11">
        <f t="shared" si="87"/>
        <v>0</v>
      </c>
      <c r="E62" s="11">
        <f t="shared" si="90"/>
        <v>17</v>
      </c>
      <c r="F62" s="11">
        <f t="shared" si="91"/>
        <v>0</v>
      </c>
      <c r="G62" s="12" t="e">
        <f t="shared" ref="G62:G67" si="96">+E62/F62</f>
        <v>#DIV/0!</v>
      </c>
      <c r="H62" s="11">
        <f t="shared" si="92"/>
        <v>100</v>
      </c>
      <c r="I62" s="12">
        <f t="shared" ref="I62:I67" si="97">+E62/H62</f>
        <v>0.17</v>
      </c>
      <c r="K62" s="14">
        <f t="shared" si="17"/>
        <v>0</v>
      </c>
      <c r="L62" s="14">
        <f t="shared" si="18"/>
        <v>0</v>
      </c>
      <c r="M62" s="49">
        <v>0</v>
      </c>
      <c r="N62" s="49">
        <v>0</v>
      </c>
      <c r="O62" s="49">
        <v>17</v>
      </c>
      <c r="P62" s="49">
        <v>0</v>
      </c>
      <c r="Q62" s="49">
        <v>0</v>
      </c>
      <c r="R62" s="49">
        <v>0</v>
      </c>
      <c r="S62" s="49"/>
      <c r="T62" s="49"/>
      <c r="U62" s="49"/>
      <c r="V62" s="49"/>
      <c r="W62" s="49"/>
      <c r="X62" s="49"/>
      <c r="Y62" s="14">
        <f t="shared" si="19"/>
        <v>17</v>
      </c>
      <c r="Z62" s="14">
        <f t="shared" si="20"/>
        <v>0</v>
      </c>
      <c r="AA62" s="4">
        <f t="shared" si="93"/>
        <v>0</v>
      </c>
      <c r="AB62" s="4">
        <f t="shared" si="74"/>
        <v>0</v>
      </c>
      <c r="AC62" s="4">
        <f t="shared" si="75"/>
        <v>17</v>
      </c>
      <c r="AD62" s="4">
        <f t="shared" si="76"/>
        <v>17</v>
      </c>
      <c r="AE62" s="4">
        <f t="shared" si="77"/>
        <v>17</v>
      </c>
      <c r="AF62" s="4">
        <f t="shared" si="78"/>
        <v>17</v>
      </c>
      <c r="AG62" s="4">
        <f t="shared" si="79"/>
        <v>17</v>
      </c>
      <c r="AH62" s="4">
        <f t="shared" si="80"/>
        <v>17</v>
      </c>
      <c r="AI62" s="4">
        <f t="shared" si="81"/>
        <v>17</v>
      </c>
      <c r="AJ62" s="4">
        <f t="shared" si="82"/>
        <v>17</v>
      </c>
      <c r="AK62" s="4">
        <f t="shared" si="83"/>
        <v>17</v>
      </c>
      <c r="AL62" s="4">
        <f t="shared" si="84"/>
        <v>17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60</v>
      </c>
      <c r="AW62" s="58">
        <v>0</v>
      </c>
      <c r="AX62" s="58">
        <v>40</v>
      </c>
      <c r="AY62" s="58">
        <v>0</v>
      </c>
      <c r="AZ62" s="58">
        <v>0</v>
      </c>
      <c r="BA62" s="14">
        <f t="shared" si="21"/>
        <v>0</v>
      </c>
      <c r="BB62" s="14">
        <f t="shared" si="22"/>
        <v>0</v>
      </c>
      <c r="BC62" s="4">
        <f t="shared" si="5"/>
        <v>0</v>
      </c>
      <c r="BD62" s="4">
        <f t="shared" si="6"/>
        <v>0</v>
      </c>
      <c r="BE62" s="4">
        <f t="shared" si="7"/>
        <v>0</v>
      </c>
      <c r="BF62" s="4">
        <f t="shared" si="8"/>
        <v>0</v>
      </c>
      <c r="BG62" s="4">
        <f t="shared" si="9"/>
        <v>0</v>
      </c>
      <c r="BH62" s="4">
        <f t="shared" si="10"/>
        <v>0</v>
      </c>
      <c r="BI62" s="4">
        <f t="shared" si="11"/>
        <v>0</v>
      </c>
      <c r="BJ62" s="4">
        <f t="shared" si="12"/>
        <v>60</v>
      </c>
      <c r="BK62" s="4">
        <f t="shared" si="13"/>
        <v>60</v>
      </c>
      <c r="BL62" s="4">
        <f t="shared" si="14"/>
        <v>100</v>
      </c>
      <c r="BM62" s="4">
        <f t="shared" si="15"/>
        <v>100</v>
      </c>
      <c r="BN62" s="4">
        <f t="shared" si="16"/>
        <v>100</v>
      </c>
    </row>
    <row r="63" spans="1:66" s="3" customFormat="1" outlineLevel="1">
      <c r="B63" s="9"/>
      <c r="C63" s="10" t="s">
        <v>42</v>
      </c>
      <c r="D63" s="11">
        <f t="shared" si="87"/>
        <v>31</v>
      </c>
      <c r="E63" s="11">
        <f>SUM(Y63:Z63)</f>
        <v>72</v>
      </c>
      <c r="F63" s="11">
        <f>SUM(BA63:BB63)</f>
        <v>48</v>
      </c>
      <c r="G63" s="12">
        <f t="shared" si="96"/>
        <v>1.5</v>
      </c>
      <c r="H63" s="11">
        <f>+BN63</f>
        <v>96</v>
      </c>
      <c r="I63" s="12">
        <f t="shared" si="97"/>
        <v>0.75</v>
      </c>
      <c r="K63" s="14">
        <f t="shared" si="17"/>
        <v>31</v>
      </c>
      <c r="L63" s="14">
        <f t="shared" si="18"/>
        <v>0</v>
      </c>
      <c r="M63" s="49">
        <v>0</v>
      </c>
      <c r="N63" s="49">
        <v>0</v>
      </c>
      <c r="O63" s="49">
        <v>0</v>
      </c>
      <c r="P63" s="49">
        <v>0</v>
      </c>
      <c r="Q63" s="49">
        <v>41</v>
      </c>
      <c r="R63" s="49">
        <v>31</v>
      </c>
      <c r="S63" s="49"/>
      <c r="T63" s="49"/>
      <c r="U63" s="49"/>
      <c r="V63" s="49"/>
      <c r="W63" s="49"/>
      <c r="X63" s="49"/>
      <c r="Y63" s="14">
        <f t="shared" si="19"/>
        <v>72</v>
      </c>
      <c r="Z63" s="14">
        <f t="shared" si="20"/>
        <v>0</v>
      </c>
      <c r="AA63" s="4">
        <f t="shared" si="93"/>
        <v>0</v>
      </c>
      <c r="AB63" s="4">
        <f t="shared" si="74"/>
        <v>0</v>
      </c>
      <c r="AC63" s="4">
        <f t="shared" si="75"/>
        <v>0</v>
      </c>
      <c r="AD63" s="4">
        <f t="shared" si="76"/>
        <v>0</v>
      </c>
      <c r="AE63" s="4">
        <f t="shared" si="77"/>
        <v>41</v>
      </c>
      <c r="AF63" s="4">
        <f t="shared" si="78"/>
        <v>72</v>
      </c>
      <c r="AG63" s="4">
        <f t="shared" si="79"/>
        <v>72</v>
      </c>
      <c r="AH63" s="4">
        <f t="shared" si="80"/>
        <v>72</v>
      </c>
      <c r="AI63" s="4">
        <f t="shared" si="81"/>
        <v>72</v>
      </c>
      <c r="AJ63" s="4">
        <f t="shared" si="82"/>
        <v>72</v>
      </c>
      <c r="AK63" s="4">
        <f t="shared" si="83"/>
        <v>72</v>
      </c>
      <c r="AL63" s="4">
        <f t="shared" si="84"/>
        <v>72</v>
      </c>
      <c r="AO63" s="58">
        <v>0</v>
      </c>
      <c r="AP63" s="58">
        <v>0</v>
      </c>
      <c r="AQ63" s="58">
        <v>0</v>
      </c>
      <c r="AR63" s="58">
        <v>0</v>
      </c>
      <c r="AS63" s="58">
        <v>0</v>
      </c>
      <c r="AT63" s="58">
        <v>48</v>
      </c>
      <c r="AU63" s="58">
        <v>0</v>
      </c>
      <c r="AV63" s="58">
        <v>0</v>
      </c>
      <c r="AW63" s="58">
        <v>0</v>
      </c>
      <c r="AX63" s="58">
        <v>48</v>
      </c>
      <c r="AY63" s="58">
        <v>0</v>
      </c>
      <c r="AZ63" s="58">
        <v>0</v>
      </c>
      <c r="BA63" s="14">
        <f t="shared" si="21"/>
        <v>48</v>
      </c>
      <c r="BB63" s="14">
        <f t="shared" si="22"/>
        <v>0</v>
      </c>
      <c r="BC63" s="4">
        <f t="shared" si="5"/>
        <v>0</v>
      </c>
      <c r="BD63" s="4">
        <f t="shared" si="6"/>
        <v>0</v>
      </c>
      <c r="BE63" s="4">
        <f t="shared" si="7"/>
        <v>0</v>
      </c>
      <c r="BF63" s="4">
        <f t="shared" si="8"/>
        <v>0</v>
      </c>
      <c r="BG63" s="4">
        <f t="shared" si="9"/>
        <v>0</v>
      </c>
      <c r="BH63" s="4">
        <f t="shared" si="10"/>
        <v>48</v>
      </c>
      <c r="BI63" s="4">
        <f t="shared" si="11"/>
        <v>48</v>
      </c>
      <c r="BJ63" s="4">
        <f t="shared" si="12"/>
        <v>48</v>
      </c>
      <c r="BK63" s="4">
        <f t="shared" si="13"/>
        <v>48</v>
      </c>
      <c r="BL63" s="4">
        <f t="shared" si="14"/>
        <v>96</v>
      </c>
      <c r="BM63" s="4">
        <f t="shared" si="15"/>
        <v>96</v>
      </c>
      <c r="BN63" s="4">
        <f t="shared" si="16"/>
        <v>96</v>
      </c>
    </row>
    <row r="64" spans="1:66" s="3" customFormat="1" outlineLevel="1">
      <c r="B64" s="9"/>
      <c r="C64" s="10" t="s">
        <v>58</v>
      </c>
      <c r="D64" s="11">
        <f t="shared" si="87"/>
        <v>44</v>
      </c>
      <c r="E64" s="11">
        <f>SUM(Y64:Z64)</f>
        <v>158</v>
      </c>
      <c r="F64" s="11">
        <f>SUM(BA64:BB64)</f>
        <v>195</v>
      </c>
      <c r="G64" s="12">
        <f t="shared" si="96"/>
        <v>0.81025641025641026</v>
      </c>
      <c r="H64" s="11">
        <f>+BN64</f>
        <v>435</v>
      </c>
      <c r="I64" s="12">
        <f t="shared" si="97"/>
        <v>0.36321839080459772</v>
      </c>
      <c r="K64" s="14">
        <f t="shared" si="17"/>
        <v>44</v>
      </c>
      <c r="L64" s="14">
        <f t="shared" si="18"/>
        <v>0</v>
      </c>
      <c r="M64" s="49">
        <v>0</v>
      </c>
      <c r="N64" s="49">
        <v>0</v>
      </c>
      <c r="O64" s="49">
        <v>17</v>
      </c>
      <c r="P64" s="49">
        <v>22</v>
      </c>
      <c r="Q64" s="49">
        <v>75</v>
      </c>
      <c r="R64" s="49">
        <v>44</v>
      </c>
      <c r="S64" s="49"/>
      <c r="T64" s="49"/>
      <c r="U64" s="49"/>
      <c r="V64" s="49"/>
      <c r="W64" s="49"/>
      <c r="X64" s="49"/>
      <c r="Y64" s="14">
        <f t="shared" si="19"/>
        <v>158</v>
      </c>
      <c r="Z64" s="14">
        <f t="shared" si="20"/>
        <v>0</v>
      </c>
      <c r="AA64" s="4">
        <f t="shared" si="93"/>
        <v>0</v>
      </c>
      <c r="AB64" s="4">
        <f t="shared" si="74"/>
        <v>0</v>
      </c>
      <c r="AC64" s="4">
        <f t="shared" si="75"/>
        <v>17</v>
      </c>
      <c r="AD64" s="4">
        <f t="shared" si="76"/>
        <v>39</v>
      </c>
      <c r="AE64" s="4">
        <f t="shared" si="77"/>
        <v>114</v>
      </c>
      <c r="AF64" s="4">
        <f t="shared" si="78"/>
        <v>158</v>
      </c>
      <c r="AG64" s="4">
        <f t="shared" si="79"/>
        <v>158</v>
      </c>
      <c r="AH64" s="4">
        <f t="shared" si="80"/>
        <v>158</v>
      </c>
      <c r="AI64" s="4">
        <f t="shared" si="81"/>
        <v>158</v>
      </c>
      <c r="AJ64" s="4">
        <f t="shared" si="82"/>
        <v>158</v>
      </c>
      <c r="AK64" s="4">
        <f t="shared" si="83"/>
        <v>158</v>
      </c>
      <c r="AL64" s="4">
        <f t="shared" si="84"/>
        <v>158</v>
      </c>
      <c r="AO64" s="58">
        <v>0</v>
      </c>
      <c r="AP64" s="58">
        <v>0</v>
      </c>
      <c r="AQ64" s="58">
        <v>30</v>
      </c>
      <c r="AR64" s="58">
        <v>45</v>
      </c>
      <c r="AS64" s="58">
        <v>60</v>
      </c>
      <c r="AT64" s="58">
        <v>60</v>
      </c>
      <c r="AU64" s="58">
        <v>60</v>
      </c>
      <c r="AV64" s="58">
        <v>60</v>
      </c>
      <c r="AW64" s="58">
        <v>60</v>
      </c>
      <c r="AX64" s="58">
        <v>60</v>
      </c>
      <c r="AY64" s="58">
        <v>0</v>
      </c>
      <c r="AZ64" s="58">
        <v>0</v>
      </c>
      <c r="BA64" s="14">
        <f t="shared" si="21"/>
        <v>195</v>
      </c>
      <c r="BB64" s="14">
        <f t="shared" si="22"/>
        <v>0</v>
      </c>
      <c r="BC64" s="4">
        <f>+AO64</f>
        <v>0</v>
      </c>
      <c r="BD64" s="4">
        <f>SUM(AO64:AP64)</f>
        <v>0</v>
      </c>
      <c r="BE64" s="4">
        <f>SUM(AO64:AQ64)</f>
        <v>30</v>
      </c>
      <c r="BF64" s="4">
        <f>SUM(AO64:AR64)</f>
        <v>75</v>
      </c>
      <c r="BG64" s="4">
        <f>SUM(AO64:AS64)</f>
        <v>135</v>
      </c>
      <c r="BH64" s="4">
        <f>SUM(AO64:AT64)</f>
        <v>195</v>
      </c>
      <c r="BI64" s="4">
        <f>SUM(AO64:AU64)</f>
        <v>255</v>
      </c>
      <c r="BJ64" s="4">
        <f>SUM(AO64:AV64)</f>
        <v>315</v>
      </c>
      <c r="BK64" s="4">
        <f>SUM(AO64:AW64)</f>
        <v>375</v>
      </c>
      <c r="BL64" s="4">
        <f>SUM(AO64:AX64)</f>
        <v>435</v>
      </c>
      <c r="BM64" s="4">
        <f>SUM(AO64:AY64)</f>
        <v>435</v>
      </c>
      <c r="BN64" s="4">
        <f>SUM(AO64:AZ64)</f>
        <v>435</v>
      </c>
    </row>
    <row r="65" spans="1:66" s="3" customFormat="1" outlineLevel="1">
      <c r="B65" s="9"/>
      <c r="C65" s="10" t="s">
        <v>59</v>
      </c>
      <c r="D65" s="11">
        <f t="shared" si="87"/>
        <v>0</v>
      </c>
      <c r="E65" s="11">
        <f>SUM(Y65:Z65)</f>
        <v>0</v>
      </c>
      <c r="F65" s="11">
        <f>SUM(BA65:BB65)</f>
        <v>60</v>
      </c>
      <c r="G65" s="12">
        <f t="shared" si="96"/>
        <v>0</v>
      </c>
      <c r="H65" s="11">
        <f>+BN65</f>
        <v>60</v>
      </c>
      <c r="I65" s="12">
        <f t="shared" si="97"/>
        <v>0</v>
      </c>
      <c r="K65" s="14">
        <f t="shared" si="17"/>
        <v>0</v>
      </c>
      <c r="L65" s="14">
        <f t="shared" si="18"/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/>
      <c r="T65" s="49"/>
      <c r="U65" s="49"/>
      <c r="V65" s="49"/>
      <c r="W65" s="49"/>
      <c r="X65" s="49"/>
      <c r="Y65" s="14">
        <f t="shared" si="19"/>
        <v>0</v>
      </c>
      <c r="Z65" s="14">
        <f t="shared" si="20"/>
        <v>0</v>
      </c>
      <c r="AA65" s="4">
        <f t="shared" si="93"/>
        <v>0</v>
      </c>
      <c r="AB65" s="4">
        <f t="shared" si="74"/>
        <v>0</v>
      </c>
      <c r="AC65" s="4">
        <f t="shared" si="75"/>
        <v>0</v>
      </c>
      <c r="AD65" s="4">
        <f t="shared" si="76"/>
        <v>0</v>
      </c>
      <c r="AE65" s="4">
        <f t="shared" si="77"/>
        <v>0</v>
      </c>
      <c r="AF65" s="4">
        <f t="shared" si="78"/>
        <v>0</v>
      </c>
      <c r="AG65" s="4">
        <f t="shared" si="79"/>
        <v>0</v>
      </c>
      <c r="AH65" s="4">
        <f t="shared" si="80"/>
        <v>0</v>
      </c>
      <c r="AI65" s="4">
        <f t="shared" si="81"/>
        <v>0</v>
      </c>
      <c r="AJ65" s="4">
        <f t="shared" si="82"/>
        <v>0</v>
      </c>
      <c r="AK65" s="4">
        <f t="shared" si="83"/>
        <v>0</v>
      </c>
      <c r="AL65" s="4">
        <f t="shared" si="84"/>
        <v>0</v>
      </c>
      <c r="AO65" s="58">
        <v>0</v>
      </c>
      <c r="AP65" s="58">
        <v>0</v>
      </c>
      <c r="AQ65" s="58">
        <v>0</v>
      </c>
      <c r="AR65" s="58">
        <v>0</v>
      </c>
      <c r="AS65" s="58">
        <v>0</v>
      </c>
      <c r="AT65" s="58">
        <v>60</v>
      </c>
      <c r="AU65" s="58">
        <v>0</v>
      </c>
      <c r="AV65" s="58">
        <v>0</v>
      </c>
      <c r="AW65" s="58">
        <v>0</v>
      </c>
      <c r="AX65" s="58">
        <v>0</v>
      </c>
      <c r="AY65" s="58">
        <v>0</v>
      </c>
      <c r="AZ65" s="58">
        <v>0</v>
      </c>
      <c r="BA65" s="14">
        <f t="shared" si="21"/>
        <v>60</v>
      </c>
      <c r="BB65" s="14">
        <f t="shared" si="22"/>
        <v>0</v>
      </c>
      <c r="BC65" s="4">
        <f>+AO65</f>
        <v>0</v>
      </c>
      <c r="BD65" s="4">
        <f>SUM(AO65:AP65)</f>
        <v>0</v>
      </c>
      <c r="BE65" s="4">
        <f>SUM(AO65:AQ65)</f>
        <v>0</v>
      </c>
      <c r="BF65" s="4">
        <f>SUM(AO65:AR65)</f>
        <v>0</v>
      </c>
      <c r="BG65" s="4">
        <f>SUM(AO65:AS65)</f>
        <v>0</v>
      </c>
      <c r="BH65" s="4">
        <f>SUM(AO65:AT65)</f>
        <v>60</v>
      </c>
      <c r="BI65" s="4">
        <f>SUM(AO65:AU65)</f>
        <v>60</v>
      </c>
      <c r="BJ65" s="4">
        <f>SUM(AO65:AV65)</f>
        <v>60</v>
      </c>
      <c r="BK65" s="4">
        <f>SUM(AO65:AW65)</f>
        <v>60</v>
      </c>
      <c r="BL65" s="4">
        <f>SUM(AO65:AX65)</f>
        <v>60</v>
      </c>
      <c r="BM65" s="4">
        <f>SUM(AO65:AY65)</f>
        <v>60</v>
      </c>
      <c r="BN65" s="4">
        <f>SUM(AO65:AZ65)</f>
        <v>60</v>
      </c>
    </row>
    <row r="66" spans="1:66" s="3" customFormat="1" outlineLevel="1">
      <c r="B66" s="9"/>
      <c r="C66" s="10" t="s">
        <v>43</v>
      </c>
      <c r="D66" s="11">
        <f t="shared" si="87"/>
        <v>0</v>
      </c>
      <c r="E66" s="11">
        <f>SUM(Y66:Z66)</f>
        <v>0</v>
      </c>
      <c r="F66" s="11">
        <f>SUM(BA66:BB66)</f>
        <v>0</v>
      </c>
      <c r="G66" s="12" t="e">
        <f t="shared" si="96"/>
        <v>#DIV/0!</v>
      </c>
      <c r="H66" s="11">
        <f>+BN66</f>
        <v>76</v>
      </c>
      <c r="I66" s="12">
        <f t="shared" si="97"/>
        <v>0</v>
      </c>
      <c r="K66" s="14">
        <f t="shared" si="17"/>
        <v>0</v>
      </c>
      <c r="L66" s="14">
        <f t="shared" si="18"/>
        <v>0</v>
      </c>
      <c r="M66" s="49">
        <v>0</v>
      </c>
      <c r="N66" s="49">
        <v>0</v>
      </c>
      <c r="O66" s="68">
        <v>0</v>
      </c>
      <c r="P66" s="68">
        <v>0</v>
      </c>
      <c r="Q66" s="49">
        <v>0</v>
      </c>
      <c r="R66" s="49">
        <v>0</v>
      </c>
      <c r="S66" s="49"/>
      <c r="T66" s="49"/>
      <c r="U66" s="49"/>
      <c r="V66" s="49"/>
      <c r="W66" s="49"/>
      <c r="X66" s="49"/>
      <c r="Y66" s="14">
        <f t="shared" si="19"/>
        <v>0</v>
      </c>
      <c r="Z66" s="14">
        <f t="shared" si="20"/>
        <v>0</v>
      </c>
      <c r="AA66" s="4">
        <f t="shared" si="93"/>
        <v>0</v>
      </c>
      <c r="AB66" s="4">
        <f t="shared" si="74"/>
        <v>0</v>
      </c>
      <c r="AC66" s="4">
        <f t="shared" si="75"/>
        <v>0</v>
      </c>
      <c r="AD66" s="4">
        <f t="shared" si="76"/>
        <v>0</v>
      </c>
      <c r="AE66" s="4">
        <f t="shared" si="77"/>
        <v>0</v>
      </c>
      <c r="AF66" s="4">
        <f t="shared" si="78"/>
        <v>0</v>
      </c>
      <c r="AG66" s="4">
        <f t="shared" si="79"/>
        <v>0</v>
      </c>
      <c r="AH66" s="4">
        <f t="shared" si="80"/>
        <v>0</v>
      </c>
      <c r="AI66" s="4">
        <f t="shared" si="81"/>
        <v>0</v>
      </c>
      <c r="AJ66" s="4">
        <f t="shared" si="82"/>
        <v>0</v>
      </c>
      <c r="AK66" s="4">
        <f t="shared" si="83"/>
        <v>0</v>
      </c>
      <c r="AL66" s="4">
        <f t="shared" si="84"/>
        <v>0</v>
      </c>
      <c r="AO66" s="58">
        <v>0</v>
      </c>
      <c r="AP66" s="58">
        <v>0</v>
      </c>
      <c r="AQ66" s="58">
        <v>0</v>
      </c>
      <c r="AR66" s="58">
        <v>0</v>
      </c>
      <c r="AS66" s="58">
        <v>0</v>
      </c>
      <c r="AT66" s="58"/>
      <c r="AU66" s="58">
        <v>0</v>
      </c>
      <c r="AV66" s="58">
        <v>0</v>
      </c>
      <c r="AW66" s="58">
        <v>0</v>
      </c>
      <c r="AX66" s="58">
        <v>76</v>
      </c>
      <c r="AY66" s="58">
        <v>0</v>
      </c>
      <c r="AZ66" s="58">
        <v>0</v>
      </c>
      <c r="BA66" s="14">
        <f t="shared" si="21"/>
        <v>0</v>
      </c>
      <c r="BB66" s="14">
        <f t="shared" si="22"/>
        <v>0</v>
      </c>
      <c r="BC66" s="4">
        <f t="shared" si="5"/>
        <v>0</v>
      </c>
      <c r="BD66" s="4">
        <f t="shared" si="6"/>
        <v>0</v>
      </c>
      <c r="BE66" s="4">
        <f t="shared" si="7"/>
        <v>0</v>
      </c>
      <c r="BF66" s="4">
        <f t="shared" si="8"/>
        <v>0</v>
      </c>
      <c r="BG66" s="4">
        <f t="shared" si="9"/>
        <v>0</v>
      </c>
      <c r="BH66" s="4">
        <f t="shared" si="10"/>
        <v>0</v>
      </c>
      <c r="BI66" s="4">
        <f t="shared" si="11"/>
        <v>0</v>
      </c>
      <c r="BJ66" s="4">
        <f t="shared" si="12"/>
        <v>0</v>
      </c>
      <c r="BK66" s="4">
        <f t="shared" si="13"/>
        <v>0</v>
      </c>
      <c r="BL66" s="4">
        <f t="shared" si="14"/>
        <v>76</v>
      </c>
      <c r="BM66" s="4">
        <f t="shared" si="15"/>
        <v>76</v>
      </c>
      <c r="BN66" s="4">
        <f t="shared" si="16"/>
        <v>76</v>
      </c>
    </row>
    <row r="67" spans="1:66" s="3" customFormat="1" outlineLevel="1">
      <c r="B67" s="9"/>
      <c r="C67" s="10" t="s">
        <v>44</v>
      </c>
      <c r="D67" s="11">
        <f t="shared" si="87"/>
        <v>0</v>
      </c>
      <c r="E67" s="11">
        <f>SUM(Y67:Z67)</f>
        <v>0</v>
      </c>
      <c r="F67" s="11">
        <f>SUM(BA67:BB67)</f>
        <v>0</v>
      </c>
      <c r="G67" s="12" t="e">
        <f t="shared" si="96"/>
        <v>#DIV/0!</v>
      </c>
      <c r="H67" s="11">
        <f>+BN67</f>
        <v>7.44</v>
      </c>
      <c r="I67" s="12">
        <f t="shared" si="97"/>
        <v>0</v>
      </c>
      <c r="K67" s="14">
        <f t="shared" si="17"/>
        <v>0</v>
      </c>
      <c r="L67" s="14">
        <f t="shared" si="18"/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/>
      <c r="T67" s="49"/>
      <c r="U67" s="49"/>
      <c r="V67" s="49"/>
      <c r="W67" s="49"/>
      <c r="X67" s="49"/>
      <c r="Y67" s="14">
        <f t="shared" si="19"/>
        <v>0</v>
      </c>
      <c r="Z67" s="14">
        <f t="shared" si="20"/>
        <v>0</v>
      </c>
      <c r="AA67" s="4">
        <f t="shared" si="93"/>
        <v>0</v>
      </c>
      <c r="AB67" s="4">
        <f t="shared" si="74"/>
        <v>0</v>
      </c>
      <c r="AC67" s="4">
        <f t="shared" si="75"/>
        <v>0</v>
      </c>
      <c r="AD67" s="4">
        <f t="shared" si="76"/>
        <v>0</v>
      </c>
      <c r="AE67" s="4">
        <f t="shared" si="77"/>
        <v>0</v>
      </c>
      <c r="AF67" s="4">
        <f t="shared" si="78"/>
        <v>0</v>
      </c>
      <c r="AG67" s="4">
        <f t="shared" si="79"/>
        <v>0</v>
      </c>
      <c r="AH67" s="4">
        <f t="shared" si="80"/>
        <v>0</v>
      </c>
      <c r="AI67" s="4">
        <f t="shared" si="81"/>
        <v>0</v>
      </c>
      <c r="AJ67" s="4">
        <f t="shared" si="82"/>
        <v>0</v>
      </c>
      <c r="AK67" s="4">
        <f t="shared" si="83"/>
        <v>0</v>
      </c>
      <c r="AL67" s="4">
        <f t="shared" si="84"/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8">
        <v>0</v>
      </c>
      <c r="AW67" s="58">
        <v>0</v>
      </c>
      <c r="AX67" s="58">
        <v>7.44</v>
      </c>
      <c r="AY67" s="58">
        <v>0</v>
      </c>
      <c r="AZ67" s="58">
        <v>0</v>
      </c>
      <c r="BA67" s="14">
        <f t="shared" si="21"/>
        <v>0</v>
      </c>
      <c r="BB67" s="14">
        <f t="shared" si="22"/>
        <v>0</v>
      </c>
      <c r="BC67" s="4">
        <f t="shared" si="5"/>
        <v>0</v>
      </c>
      <c r="BD67" s="4">
        <f t="shared" si="6"/>
        <v>0</v>
      </c>
      <c r="BE67" s="4">
        <f t="shared" si="7"/>
        <v>0</v>
      </c>
      <c r="BF67" s="4">
        <f t="shared" si="8"/>
        <v>0</v>
      </c>
      <c r="BG67" s="4">
        <f t="shared" si="9"/>
        <v>0</v>
      </c>
      <c r="BH67" s="4">
        <f t="shared" si="10"/>
        <v>0</v>
      </c>
      <c r="BI67" s="4">
        <f t="shared" si="11"/>
        <v>0</v>
      </c>
      <c r="BJ67" s="4">
        <f t="shared" si="12"/>
        <v>0</v>
      </c>
      <c r="BK67" s="4">
        <f t="shared" si="13"/>
        <v>0</v>
      </c>
      <c r="BL67" s="4">
        <f t="shared" si="14"/>
        <v>7.44</v>
      </c>
      <c r="BM67" s="4">
        <f t="shared" si="15"/>
        <v>7.44</v>
      </c>
      <c r="BN67" s="4">
        <f t="shared" si="16"/>
        <v>7.44</v>
      </c>
    </row>
    <row r="68" spans="1:66">
      <c r="A68" s="14">
        <v>5</v>
      </c>
      <c r="B68" s="33" t="s">
        <v>21</v>
      </c>
      <c r="C68" s="16"/>
      <c r="D68" s="17"/>
      <c r="E68" s="17"/>
      <c r="F68" s="17"/>
      <c r="G68" s="17"/>
      <c r="H68" s="17"/>
      <c r="I68" s="17"/>
      <c r="K68" s="14">
        <f t="shared" si="17"/>
        <v>0</v>
      </c>
      <c r="L68" s="14">
        <f t="shared" si="18"/>
        <v>0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14">
        <f t="shared" si="19"/>
        <v>0</v>
      </c>
      <c r="Z68" s="14">
        <f t="shared" si="20"/>
        <v>0</v>
      </c>
      <c r="AA68" s="16">
        <f t="shared" si="93"/>
        <v>0</v>
      </c>
      <c r="AB68" s="16">
        <f t="shared" si="74"/>
        <v>0</v>
      </c>
      <c r="AC68" s="16">
        <f t="shared" si="75"/>
        <v>0</v>
      </c>
      <c r="AD68" s="16">
        <f t="shared" si="76"/>
        <v>0</v>
      </c>
      <c r="AE68" s="16">
        <f t="shared" si="77"/>
        <v>0</v>
      </c>
      <c r="AF68" s="16">
        <f t="shared" si="78"/>
        <v>0</v>
      </c>
      <c r="AG68" s="16">
        <f t="shared" si="79"/>
        <v>0</v>
      </c>
      <c r="AH68" s="16">
        <f t="shared" si="80"/>
        <v>0</v>
      </c>
      <c r="AI68" s="16">
        <f t="shared" si="81"/>
        <v>0</v>
      </c>
      <c r="AJ68" s="16">
        <f t="shared" si="82"/>
        <v>0</v>
      </c>
      <c r="AK68" s="16">
        <f t="shared" si="83"/>
        <v>0</v>
      </c>
      <c r="AL68" s="16">
        <f t="shared" si="84"/>
        <v>0</v>
      </c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14">
        <f t="shared" si="21"/>
        <v>0</v>
      </c>
      <c r="BB68" s="14">
        <f t="shared" si="22"/>
        <v>0</v>
      </c>
      <c r="BC68" s="16">
        <f t="shared" si="5"/>
        <v>0</v>
      </c>
      <c r="BD68" s="16">
        <f t="shared" si="6"/>
        <v>0</v>
      </c>
      <c r="BE68" s="16">
        <f t="shared" si="7"/>
        <v>0</v>
      </c>
      <c r="BF68" s="16">
        <f t="shared" si="8"/>
        <v>0</v>
      </c>
      <c r="BG68" s="16">
        <f t="shared" si="9"/>
        <v>0</v>
      </c>
      <c r="BH68" s="16">
        <f t="shared" si="10"/>
        <v>0</v>
      </c>
      <c r="BI68" s="16">
        <f t="shared" si="11"/>
        <v>0</v>
      </c>
      <c r="BJ68" s="16">
        <f t="shared" si="12"/>
        <v>0</v>
      </c>
      <c r="BK68" s="16">
        <f t="shared" si="13"/>
        <v>0</v>
      </c>
      <c r="BL68" s="16">
        <f t="shared" si="14"/>
        <v>0</v>
      </c>
      <c r="BM68" s="16">
        <f t="shared" si="15"/>
        <v>0</v>
      </c>
      <c r="BN68" s="16">
        <f t="shared" si="16"/>
        <v>0</v>
      </c>
    </row>
    <row r="69" spans="1:66">
      <c r="B69" s="15"/>
      <c r="C69" s="29" t="s">
        <v>0</v>
      </c>
      <c r="D69" s="17">
        <f t="shared" ref="D69:D76" si="98">SUM(K69:L69)</f>
        <v>0</v>
      </c>
      <c r="E69" s="17">
        <f t="shared" ref="E69:E76" si="99">SUM(Y69:Z69)</f>
        <v>51</v>
      </c>
      <c r="F69" s="17">
        <f t="shared" ref="F69:F76" si="100">SUM(BA69:BB69)</f>
        <v>40</v>
      </c>
      <c r="G69" s="18">
        <f>IF(F69&lt;&gt;0,E69/F69,0)</f>
        <v>1.2749999999999999</v>
      </c>
      <c r="H69" s="17">
        <f t="shared" ref="H69:H76" si="101">+BN69</f>
        <v>40</v>
      </c>
      <c r="I69" s="18">
        <f>+E69/H69</f>
        <v>1.2749999999999999</v>
      </c>
      <c r="K69" s="14">
        <f t="shared" si="17"/>
        <v>0</v>
      </c>
      <c r="L69" s="14">
        <f t="shared" si="18"/>
        <v>0</v>
      </c>
      <c r="M69" s="46">
        <v>0</v>
      </c>
      <c r="N69" s="46">
        <v>0</v>
      </c>
      <c r="O69" s="46">
        <v>0</v>
      </c>
      <c r="P69" s="46">
        <v>41</v>
      </c>
      <c r="Q69" s="46">
        <v>10</v>
      </c>
      <c r="R69" s="46">
        <v>0</v>
      </c>
      <c r="S69" s="46"/>
      <c r="T69" s="46"/>
      <c r="U69" s="46"/>
      <c r="V69" s="46"/>
      <c r="W69" s="46"/>
      <c r="X69" s="46"/>
      <c r="Y69" s="14">
        <f t="shared" si="19"/>
        <v>51</v>
      </c>
      <c r="Z69" s="14">
        <f t="shared" si="20"/>
        <v>0</v>
      </c>
      <c r="AA69" s="16">
        <f t="shared" si="93"/>
        <v>0</v>
      </c>
      <c r="AB69" s="16">
        <f t="shared" si="74"/>
        <v>0</v>
      </c>
      <c r="AC69" s="16">
        <f t="shared" si="75"/>
        <v>0</v>
      </c>
      <c r="AD69" s="16">
        <f t="shared" si="76"/>
        <v>41</v>
      </c>
      <c r="AE69" s="16">
        <f t="shared" si="77"/>
        <v>51</v>
      </c>
      <c r="AF69" s="16">
        <f t="shared" si="78"/>
        <v>51</v>
      </c>
      <c r="AG69" s="16">
        <f t="shared" si="79"/>
        <v>51</v>
      </c>
      <c r="AH69" s="16">
        <f t="shared" si="80"/>
        <v>51</v>
      </c>
      <c r="AI69" s="16">
        <f t="shared" si="81"/>
        <v>51</v>
      </c>
      <c r="AJ69" s="16">
        <f t="shared" si="82"/>
        <v>51</v>
      </c>
      <c r="AK69" s="16">
        <f t="shared" si="83"/>
        <v>51</v>
      </c>
      <c r="AL69" s="16">
        <f t="shared" si="84"/>
        <v>51</v>
      </c>
      <c r="AO69" s="61">
        <v>0</v>
      </c>
      <c r="AP69" s="61">
        <v>0</v>
      </c>
      <c r="AQ69" s="61">
        <v>0</v>
      </c>
      <c r="AR69" s="61">
        <v>40</v>
      </c>
      <c r="AS69" s="61">
        <v>0</v>
      </c>
      <c r="AT69" s="61">
        <v>0</v>
      </c>
      <c r="AU69" s="61">
        <v>0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  <c r="BA69" s="14">
        <f t="shared" si="21"/>
        <v>40</v>
      </c>
      <c r="BB69" s="14">
        <f t="shared" si="22"/>
        <v>0</v>
      </c>
      <c r="BC69" s="16">
        <f t="shared" si="5"/>
        <v>0</v>
      </c>
      <c r="BD69" s="16">
        <f t="shared" si="6"/>
        <v>0</v>
      </c>
      <c r="BE69" s="16">
        <f t="shared" si="7"/>
        <v>0</v>
      </c>
      <c r="BF69" s="16">
        <f t="shared" si="8"/>
        <v>40</v>
      </c>
      <c r="BG69" s="16">
        <f t="shared" si="9"/>
        <v>40</v>
      </c>
      <c r="BH69" s="16">
        <f t="shared" si="10"/>
        <v>40</v>
      </c>
      <c r="BI69" s="16">
        <f t="shared" si="11"/>
        <v>40</v>
      </c>
      <c r="BJ69" s="16">
        <f t="shared" si="12"/>
        <v>40</v>
      </c>
      <c r="BK69" s="16">
        <f t="shared" si="13"/>
        <v>40</v>
      </c>
      <c r="BL69" s="16">
        <f t="shared" si="14"/>
        <v>40</v>
      </c>
      <c r="BM69" s="16">
        <f t="shared" si="15"/>
        <v>40</v>
      </c>
      <c r="BN69" s="16">
        <f t="shared" si="16"/>
        <v>40</v>
      </c>
    </row>
    <row r="70" spans="1:66" s="31" customFormat="1">
      <c r="B70" s="43"/>
      <c r="C70" s="32" t="s">
        <v>17</v>
      </c>
      <c r="D70" s="18">
        <f t="shared" si="98"/>
        <v>0.66</v>
      </c>
      <c r="E70" s="18">
        <f t="shared" si="99"/>
        <v>2.16</v>
      </c>
      <c r="F70" s="18">
        <f t="shared" si="100"/>
        <v>0.75</v>
      </c>
      <c r="G70" s="18">
        <f>IF(F70&lt;&gt;0,E70/F70,0)</f>
        <v>2.8800000000000003</v>
      </c>
      <c r="H70" s="18">
        <f t="shared" si="101"/>
        <v>0.75</v>
      </c>
      <c r="I70" s="18">
        <f>+E70/H70</f>
        <v>2.8800000000000003</v>
      </c>
      <c r="K70" s="31">
        <f t="shared" si="17"/>
        <v>0.66</v>
      </c>
      <c r="L70" s="31">
        <f t="shared" si="18"/>
        <v>0</v>
      </c>
      <c r="M70" s="47">
        <v>0</v>
      </c>
      <c r="N70" s="47">
        <v>0</v>
      </c>
      <c r="O70" s="47">
        <v>0</v>
      </c>
      <c r="P70" s="47">
        <v>0.72</v>
      </c>
      <c r="Q70" s="47">
        <v>0.78</v>
      </c>
      <c r="R70" s="47">
        <v>0.66</v>
      </c>
      <c r="S70" s="47"/>
      <c r="T70" s="47"/>
      <c r="U70" s="47"/>
      <c r="V70" s="47"/>
      <c r="W70" s="47"/>
      <c r="X70" s="47"/>
      <c r="Y70" s="31">
        <f t="shared" si="19"/>
        <v>2.16</v>
      </c>
      <c r="Z70" s="31">
        <f t="shared" si="20"/>
        <v>0</v>
      </c>
      <c r="AA70" s="32">
        <f t="shared" si="93"/>
        <v>0</v>
      </c>
      <c r="AB70" s="32">
        <f t="shared" si="74"/>
        <v>0</v>
      </c>
      <c r="AC70" s="32">
        <f t="shared" si="75"/>
        <v>0</v>
      </c>
      <c r="AD70" s="32">
        <f t="shared" si="76"/>
        <v>0.72</v>
      </c>
      <c r="AE70" s="32">
        <f t="shared" si="77"/>
        <v>1.5</v>
      </c>
      <c r="AF70" s="32">
        <f t="shared" si="78"/>
        <v>2.16</v>
      </c>
      <c r="AG70" s="32">
        <f t="shared" si="79"/>
        <v>2.16</v>
      </c>
      <c r="AH70" s="32">
        <f t="shared" si="80"/>
        <v>2.16</v>
      </c>
      <c r="AI70" s="32">
        <f t="shared" si="81"/>
        <v>2.16</v>
      </c>
      <c r="AJ70" s="32">
        <f t="shared" si="82"/>
        <v>2.16</v>
      </c>
      <c r="AK70" s="32">
        <f t="shared" si="83"/>
        <v>2.16</v>
      </c>
      <c r="AL70" s="32">
        <f t="shared" si="84"/>
        <v>2.16</v>
      </c>
      <c r="AO70" s="47">
        <v>0</v>
      </c>
      <c r="AP70" s="47">
        <v>0</v>
      </c>
      <c r="AQ70" s="47">
        <v>0</v>
      </c>
      <c r="AR70" s="47">
        <v>0.75</v>
      </c>
      <c r="AS70" s="47">
        <v>0.75</v>
      </c>
      <c r="AT70" s="47">
        <v>0.75</v>
      </c>
      <c r="AU70" s="47">
        <v>0.75</v>
      </c>
      <c r="AV70" s="47">
        <v>0.75</v>
      </c>
      <c r="AW70" s="47">
        <v>0.75</v>
      </c>
      <c r="AX70" s="47">
        <v>0.75</v>
      </c>
      <c r="AY70" s="47">
        <v>0</v>
      </c>
      <c r="AZ70" s="47">
        <v>0</v>
      </c>
      <c r="BA70" s="31">
        <f t="shared" si="21"/>
        <v>0.75</v>
      </c>
      <c r="BB70" s="31">
        <f t="shared" si="22"/>
        <v>0</v>
      </c>
      <c r="BC70" s="32">
        <f>+AO70</f>
        <v>0</v>
      </c>
      <c r="BD70" s="32">
        <f>AVERAGE(AO70:AP70)</f>
        <v>0</v>
      </c>
      <c r="BE70" s="32">
        <f>AVERAGE(AO70:AQ70)</f>
        <v>0</v>
      </c>
      <c r="BF70" s="32">
        <v>0.75</v>
      </c>
      <c r="BG70" s="32">
        <v>0.75</v>
      </c>
      <c r="BH70" s="32">
        <v>0.75</v>
      </c>
      <c r="BI70" s="32">
        <v>0.75</v>
      </c>
      <c r="BJ70" s="32">
        <v>0.75</v>
      </c>
      <c r="BK70" s="32">
        <v>0.75</v>
      </c>
      <c r="BL70" s="32">
        <v>0.75</v>
      </c>
      <c r="BM70" s="32">
        <v>0.75</v>
      </c>
      <c r="BN70" s="32">
        <v>0.75</v>
      </c>
    </row>
    <row r="71" spans="1:66" s="31" customFormat="1">
      <c r="B71" s="43"/>
      <c r="C71" s="32" t="s">
        <v>37</v>
      </c>
      <c r="D71" s="18">
        <f t="shared" si="98"/>
        <v>0.91</v>
      </c>
      <c r="E71" s="18">
        <f t="shared" si="99"/>
        <v>2.85</v>
      </c>
      <c r="F71" s="18">
        <f t="shared" si="100"/>
        <v>0.95</v>
      </c>
      <c r="G71" s="18">
        <f>IF(F71&lt;&gt;0,E71/F71,0)</f>
        <v>3.0000000000000004</v>
      </c>
      <c r="H71" s="18">
        <f t="shared" si="101"/>
        <v>0.95</v>
      </c>
      <c r="I71" s="18">
        <f>+E71/H71</f>
        <v>3.0000000000000004</v>
      </c>
      <c r="K71" s="31">
        <f t="shared" si="17"/>
        <v>0.91</v>
      </c>
      <c r="L71" s="31">
        <f t="shared" si="18"/>
        <v>0</v>
      </c>
      <c r="M71" s="47">
        <v>0</v>
      </c>
      <c r="N71" s="47">
        <v>0</v>
      </c>
      <c r="O71" s="47">
        <v>0</v>
      </c>
      <c r="P71" s="47">
        <v>0.98</v>
      </c>
      <c r="Q71" s="47">
        <v>0.96</v>
      </c>
      <c r="R71" s="47">
        <v>0.91</v>
      </c>
      <c r="S71" s="47"/>
      <c r="T71" s="47"/>
      <c r="U71" s="47"/>
      <c r="V71" s="47"/>
      <c r="W71" s="47"/>
      <c r="X71" s="47"/>
      <c r="Y71" s="31">
        <f t="shared" si="19"/>
        <v>2.85</v>
      </c>
      <c r="Z71" s="31">
        <f t="shared" si="20"/>
        <v>0</v>
      </c>
      <c r="AA71" s="32">
        <f t="shared" si="93"/>
        <v>0</v>
      </c>
      <c r="AB71" s="32">
        <f t="shared" si="74"/>
        <v>0</v>
      </c>
      <c r="AC71" s="32">
        <f t="shared" si="75"/>
        <v>0</v>
      </c>
      <c r="AD71" s="32">
        <f t="shared" si="76"/>
        <v>0.98</v>
      </c>
      <c r="AE71" s="32">
        <f t="shared" si="77"/>
        <v>1.94</v>
      </c>
      <c r="AF71" s="32">
        <f t="shared" si="78"/>
        <v>2.85</v>
      </c>
      <c r="AG71" s="32">
        <f t="shared" si="79"/>
        <v>2.85</v>
      </c>
      <c r="AH71" s="32">
        <f t="shared" si="80"/>
        <v>2.85</v>
      </c>
      <c r="AI71" s="32">
        <f t="shared" si="81"/>
        <v>2.85</v>
      </c>
      <c r="AJ71" s="32">
        <f t="shared" si="82"/>
        <v>2.85</v>
      </c>
      <c r="AK71" s="32">
        <f t="shared" si="83"/>
        <v>2.85</v>
      </c>
      <c r="AL71" s="32">
        <f t="shared" si="84"/>
        <v>2.85</v>
      </c>
      <c r="AO71" s="47">
        <v>0</v>
      </c>
      <c r="AP71" s="47">
        <v>0</v>
      </c>
      <c r="AQ71" s="47">
        <v>0</v>
      </c>
      <c r="AR71" s="47">
        <v>0.95</v>
      </c>
      <c r="AS71" s="47">
        <v>0.95</v>
      </c>
      <c r="AT71" s="47">
        <v>0.95</v>
      </c>
      <c r="AU71" s="47">
        <v>0.95</v>
      </c>
      <c r="AV71" s="47">
        <v>0.95</v>
      </c>
      <c r="AW71" s="47">
        <v>0.95</v>
      </c>
      <c r="AX71" s="47">
        <v>0.95</v>
      </c>
      <c r="AY71" s="47">
        <v>0</v>
      </c>
      <c r="AZ71" s="47">
        <v>0</v>
      </c>
      <c r="BA71" s="31">
        <f t="shared" si="21"/>
        <v>0.95</v>
      </c>
      <c r="BB71" s="31">
        <f t="shared" si="22"/>
        <v>0</v>
      </c>
      <c r="BC71" s="32">
        <f>+AO71</f>
        <v>0</v>
      </c>
      <c r="BD71" s="32">
        <f>AVERAGE(AO71:AP71)</f>
        <v>0</v>
      </c>
      <c r="BE71" s="32">
        <f>AVERAGE(AO71:AQ71)</f>
        <v>0</v>
      </c>
      <c r="BF71" s="32">
        <v>0.95</v>
      </c>
      <c r="BG71" s="32">
        <v>0.95</v>
      </c>
      <c r="BH71" s="32">
        <v>0.95</v>
      </c>
      <c r="BI71" s="32">
        <v>0.95</v>
      </c>
      <c r="BJ71" s="32">
        <v>0.95</v>
      </c>
      <c r="BK71" s="32">
        <v>0.95</v>
      </c>
      <c r="BL71" s="32">
        <v>0.95</v>
      </c>
      <c r="BM71" s="32">
        <v>0.95</v>
      </c>
      <c r="BN71" s="32">
        <v>0.95</v>
      </c>
    </row>
    <row r="72" spans="1:66">
      <c r="B72" s="15"/>
      <c r="C72" s="16" t="s">
        <v>20</v>
      </c>
      <c r="D72" s="17">
        <f t="shared" si="98"/>
        <v>44</v>
      </c>
      <c r="E72" s="17">
        <f t="shared" si="99"/>
        <v>220</v>
      </c>
      <c r="F72" s="17">
        <f t="shared" si="100"/>
        <v>240</v>
      </c>
      <c r="G72" s="18">
        <f>IF(F72&lt;&gt;0,E72/F72,0)</f>
        <v>0.91666666666666663</v>
      </c>
      <c r="H72" s="17">
        <f t="shared" si="101"/>
        <v>660</v>
      </c>
      <c r="I72" s="18">
        <f>IF(H72=0,0,E72/H72)</f>
        <v>0.33333333333333331</v>
      </c>
      <c r="K72" s="14">
        <f t="shared" ref="K72:K124" si="102">IF($J$1=$M$1,M72,IF($J$1=$N$1,N72,IF($J$1=$O$1,O72,IF($J$1=$P$1,P72,IF($J$1=$Q$1,Q72,IF($J$1=$R$1,R72,0))))))</f>
        <v>44</v>
      </c>
      <c r="L72" s="14">
        <f t="shared" ref="L72:L124" si="103">IF($J$1=$S$1,S72,IF($J$1=$T$1,T72,IF($J$1=$U$1,U72,IF($J$1=$V$1,V72,IF($J$1=$W$1,W72,IF($J$1=$X$1,X72,0))))))</f>
        <v>0</v>
      </c>
      <c r="M72" s="16">
        <f>+M73</f>
        <v>0</v>
      </c>
      <c r="N72" s="16">
        <f t="shared" ref="N72:X72" si="104">+N73</f>
        <v>0</v>
      </c>
      <c r="O72" s="16">
        <f t="shared" si="104"/>
        <v>0</v>
      </c>
      <c r="P72" s="16">
        <f t="shared" si="104"/>
        <v>92</v>
      </c>
      <c r="Q72" s="16">
        <f t="shared" si="104"/>
        <v>84</v>
      </c>
      <c r="R72" s="16">
        <f t="shared" si="104"/>
        <v>44</v>
      </c>
      <c r="S72" s="16">
        <f t="shared" si="104"/>
        <v>0</v>
      </c>
      <c r="T72" s="16">
        <f t="shared" si="104"/>
        <v>0</v>
      </c>
      <c r="U72" s="16">
        <f t="shared" si="104"/>
        <v>0</v>
      </c>
      <c r="V72" s="16">
        <f t="shared" si="104"/>
        <v>0</v>
      </c>
      <c r="W72" s="16">
        <f t="shared" si="104"/>
        <v>0</v>
      </c>
      <c r="X72" s="16">
        <f t="shared" si="104"/>
        <v>0</v>
      </c>
      <c r="Y72" s="14">
        <f t="shared" ref="Y72:Y124" si="105">IF($J$1=$AA$1,AA72,IF($J$1=$AB$1,AB72,IF($J$1=$AC$1,AC72,IF($J$1=$AD$1,AD72,IF($J$1=$AE$1,AE72,IF($J$1=$AF$1,AF72,0))))))</f>
        <v>220</v>
      </c>
      <c r="Z72" s="14">
        <f t="shared" ref="Z72:Z124" si="106">IF($J$1=$AG$1,AG72,IF($J66=$AH$1,AH72,IF($J$1=$AI$1,AI72,IF($J$1=$AJ$1,AJ72,IF($J$1=$AK$1,AK72,IF($J$1=$AL$1,AL72,0))))))</f>
        <v>0</v>
      </c>
      <c r="AA72" s="16">
        <f t="shared" si="93"/>
        <v>0</v>
      </c>
      <c r="AB72" s="16">
        <f t="shared" si="74"/>
        <v>0</v>
      </c>
      <c r="AC72" s="16">
        <f t="shared" si="75"/>
        <v>0</v>
      </c>
      <c r="AD72" s="16">
        <f t="shared" si="76"/>
        <v>92</v>
      </c>
      <c r="AE72" s="16">
        <f t="shared" si="77"/>
        <v>176</v>
      </c>
      <c r="AF72" s="16">
        <f t="shared" si="78"/>
        <v>220</v>
      </c>
      <c r="AG72" s="16">
        <f t="shared" si="79"/>
        <v>220</v>
      </c>
      <c r="AH72" s="16">
        <f t="shared" si="80"/>
        <v>220</v>
      </c>
      <c r="AI72" s="16">
        <f t="shared" si="81"/>
        <v>220</v>
      </c>
      <c r="AJ72" s="16">
        <f t="shared" si="82"/>
        <v>220</v>
      </c>
      <c r="AK72" s="16">
        <f t="shared" si="83"/>
        <v>220</v>
      </c>
      <c r="AL72" s="16">
        <f t="shared" si="84"/>
        <v>220</v>
      </c>
      <c r="AO72" s="59">
        <f t="shared" ref="AO72:AZ72" si="107">+AO73</f>
        <v>0</v>
      </c>
      <c r="AP72" s="59">
        <f t="shared" si="107"/>
        <v>0</v>
      </c>
      <c r="AQ72" s="59">
        <f t="shared" si="107"/>
        <v>0</v>
      </c>
      <c r="AR72" s="59">
        <f t="shared" si="107"/>
        <v>90</v>
      </c>
      <c r="AS72" s="59">
        <f t="shared" si="107"/>
        <v>90</v>
      </c>
      <c r="AT72" s="59">
        <f t="shared" si="107"/>
        <v>60</v>
      </c>
      <c r="AU72" s="59">
        <f t="shared" si="107"/>
        <v>120</v>
      </c>
      <c r="AV72" s="59">
        <f t="shared" si="107"/>
        <v>90</v>
      </c>
      <c r="AW72" s="59">
        <f t="shared" si="107"/>
        <v>120</v>
      </c>
      <c r="AX72" s="59">
        <f t="shared" si="107"/>
        <v>90</v>
      </c>
      <c r="AY72" s="59">
        <f t="shared" si="107"/>
        <v>0</v>
      </c>
      <c r="AZ72" s="59">
        <f t="shared" si="107"/>
        <v>0</v>
      </c>
      <c r="BA72" s="14">
        <f t="shared" ref="BA72:BA124" si="108">IF($J$1=$BC$1,BC72,IF($J$1=$BD$1,BD72,IF($J$1=$BE$1,BE72,IF($J$1=$BF$1,BF72,IF($J$1=$BG$1,BG72,IF($J$1=$BH$1,BH72,0))))))</f>
        <v>240</v>
      </c>
      <c r="BB72" s="14">
        <f t="shared" ref="BB72:BB124" si="109">IF($J$1=$BI$1,BI72,IF($J$1=$BJ$1,BJ72,IF($J$1=$BK$1,BK72,IF($J$1=$BL$1,BL72,IF($J$1=$BM$1,BM72,IF($J$1=$BN$1,BN72,0))))))</f>
        <v>0</v>
      </c>
      <c r="BC72" s="16">
        <f t="shared" si="5"/>
        <v>0</v>
      </c>
      <c r="BD72" s="16">
        <f t="shared" si="6"/>
        <v>0</v>
      </c>
      <c r="BE72" s="16">
        <f t="shared" si="7"/>
        <v>0</v>
      </c>
      <c r="BF72" s="16">
        <f t="shared" si="8"/>
        <v>90</v>
      </c>
      <c r="BG72" s="16">
        <f t="shared" si="9"/>
        <v>180</v>
      </c>
      <c r="BH72" s="16">
        <f t="shared" si="10"/>
        <v>240</v>
      </c>
      <c r="BI72" s="16">
        <f t="shared" si="11"/>
        <v>360</v>
      </c>
      <c r="BJ72" s="16">
        <f t="shared" si="12"/>
        <v>450</v>
      </c>
      <c r="BK72" s="16">
        <f t="shared" si="13"/>
        <v>570</v>
      </c>
      <c r="BL72" s="16">
        <f t="shared" si="14"/>
        <v>660</v>
      </c>
      <c r="BM72" s="16">
        <f t="shared" si="15"/>
        <v>660</v>
      </c>
      <c r="BN72" s="16">
        <f t="shared" si="16"/>
        <v>660</v>
      </c>
    </row>
    <row r="73" spans="1:66" s="1" customFormat="1" outlineLevel="1">
      <c r="B73" s="5"/>
      <c r="C73" s="6" t="s">
        <v>52</v>
      </c>
      <c r="D73" s="7">
        <f t="shared" si="98"/>
        <v>44</v>
      </c>
      <c r="E73" s="7">
        <f t="shared" si="99"/>
        <v>220</v>
      </c>
      <c r="F73" s="7">
        <f t="shared" si="100"/>
        <v>240</v>
      </c>
      <c r="G73" s="8">
        <f>+E73/F73</f>
        <v>0.91666666666666663</v>
      </c>
      <c r="H73" s="7">
        <f t="shared" si="101"/>
        <v>660</v>
      </c>
      <c r="I73" s="8">
        <f>+E73/H73</f>
        <v>0.33333333333333331</v>
      </c>
      <c r="K73" s="14">
        <f t="shared" si="102"/>
        <v>44</v>
      </c>
      <c r="L73" s="14">
        <f t="shared" si="103"/>
        <v>0</v>
      </c>
      <c r="M73" s="48">
        <v>0</v>
      </c>
      <c r="N73" s="48">
        <v>0</v>
      </c>
      <c r="O73" s="48">
        <v>0</v>
      </c>
      <c r="P73" s="48">
        <v>92</v>
      </c>
      <c r="Q73" s="48">
        <v>84</v>
      </c>
      <c r="R73" s="48">
        <v>44</v>
      </c>
      <c r="S73" s="48"/>
      <c r="T73" s="48"/>
      <c r="U73" s="48"/>
      <c r="V73" s="48"/>
      <c r="W73" s="48"/>
      <c r="X73" s="48"/>
      <c r="Y73" s="14">
        <f t="shared" si="105"/>
        <v>220</v>
      </c>
      <c r="Z73" s="14">
        <f t="shared" si="106"/>
        <v>0</v>
      </c>
      <c r="AA73" s="2">
        <f t="shared" si="93"/>
        <v>0</v>
      </c>
      <c r="AB73" s="2">
        <f t="shared" si="74"/>
        <v>0</v>
      </c>
      <c r="AC73" s="2">
        <f t="shared" si="75"/>
        <v>0</v>
      </c>
      <c r="AD73" s="2">
        <f t="shared" si="76"/>
        <v>92</v>
      </c>
      <c r="AE73" s="2">
        <f t="shared" si="77"/>
        <v>176</v>
      </c>
      <c r="AF73" s="2">
        <f t="shared" si="78"/>
        <v>220</v>
      </c>
      <c r="AG73" s="2">
        <f t="shared" si="79"/>
        <v>220</v>
      </c>
      <c r="AH73" s="2">
        <f t="shared" si="80"/>
        <v>220</v>
      </c>
      <c r="AI73" s="2">
        <f t="shared" si="81"/>
        <v>220</v>
      </c>
      <c r="AJ73" s="2">
        <f t="shared" si="82"/>
        <v>220</v>
      </c>
      <c r="AK73" s="2">
        <f t="shared" si="83"/>
        <v>220</v>
      </c>
      <c r="AL73" s="2">
        <f t="shared" si="84"/>
        <v>220</v>
      </c>
      <c r="AO73" s="60">
        <v>0</v>
      </c>
      <c r="AP73" s="60">
        <v>0</v>
      </c>
      <c r="AQ73" s="60">
        <v>0</v>
      </c>
      <c r="AR73" s="60">
        <v>90</v>
      </c>
      <c r="AS73" s="60">
        <v>90</v>
      </c>
      <c r="AT73" s="60">
        <v>60</v>
      </c>
      <c r="AU73" s="60">
        <v>120</v>
      </c>
      <c r="AV73" s="60">
        <v>90</v>
      </c>
      <c r="AW73" s="60">
        <v>120</v>
      </c>
      <c r="AX73" s="60">
        <v>90</v>
      </c>
      <c r="AY73" s="60">
        <v>0</v>
      </c>
      <c r="AZ73" s="60">
        <v>0</v>
      </c>
      <c r="BA73" s="14">
        <f t="shared" si="108"/>
        <v>240</v>
      </c>
      <c r="BB73" s="14">
        <f t="shared" si="109"/>
        <v>0</v>
      </c>
      <c r="BC73" s="2">
        <f>+AO73</f>
        <v>0</v>
      </c>
      <c r="BD73" s="2">
        <f>SUM(AO73:AP73)</f>
        <v>0</v>
      </c>
      <c r="BE73" s="2">
        <f>SUM(AO73:AQ73)</f>
        <v>0</v>
      </c>
      <c r="BF73" s="2">
        <f>SUM(AO73:AR73)</f>
        <v>90</v>
      </c>
      <c r="BG73" s="2">
        <f>SUM(AO73:AS73)</f>
        <v>180</v>
      </c>
      <c r="BH73" s="2">
        <f>SUM(AO73:AT73)</f>
        <v>240</v>
      </c>
      <c r="BI73" s="2">
        <f>SUM(AO73:AU73)</f>
        <v>360</v>
      </c>
      <c r="BJ73" s="2">
        <f>SUM(AO73:AV73)</f>
        <v>450</v>
      </c>
      <c r="BK73" s="2">
        <f>SUM(AO73:AW73)</f>
        <v>570</v>
      </c>
      <c r="BL73" s="2">
        <f>SUM(AO73:AX73)</f>
        <v>660</v>
      </c>
      <c r="BM73" s="2">
        <f>SUM(AO73:AY73)</f>
        <v>660</v>
      </c>
      <c r="BN73" s="2">
        <f>SUM(AO73:AZ73)</f>
        <v>660</v>
      </c>
    </row>
    <row r="74" spans="1:66">
      <c r="B74" s="15"/>
      <c r="C74" s="16" t="s">
        <v>40</v>
      </c>
      <c r="D74" s="17">
        <f t="shared" si="98"/>
        <v>0</v>
      </c>
      <c r="E74" s="17">
        <f t="shared" si="99"/>
        <v>0</v>
      </c>
      <c r="F74" s="17">
        <f t="shared" si="100"/>
        <v>0</v>
      </c>
      <c r="G74" s="18">
        <f>IF(F74&lt;&gt;0,E74/F74,0)</f>
        <v>0</v>
      </c>
      <c r="H74" s="17">
        <f t="shared" si="101"/>
        <v>70</v>
      </c>
      <c r="I74" s="18">
        <f>IF(H74=0,0,E74/H74)</f>
        <v>0</v>
      </c>
      <c r="K74" s="14">
        <f t="shared" si="102"/>
        <v>0</v>
      </c>
      <c r="L74" s="14">
        <f t="shared" si="103"/>
        <v>0</v>
      </c>
      <c r="M74" s="16">
        <f>SUM(M75:M76)</f>
        <v>0</v>
      </c>
      <c r="N74" s="16">
        <f t="shared" ref="N74:X74" si="110">SUM(N75:N76)</f>
        <v>0</v>
      </c>
      <c r="O74" s="16">
        <f t="shared" si="110"/>
        <v>0</v>
      </c>
      <c r="P74" s="16">
        <f t="shared" si="110"/>
        <v>0</v>
      </c>
      <c r="Q74" s="16">
        <f t="shared" si="110"/>
        <v>0</v>
      </c>
      <c r="R74" s="16">
        <f t="shared" si="110"/>
        <v>0</v>
      </c>
      <c r="S74" s="16">
        <f t="shared" si="110"/>
        <v>0</v>
      </c>
      <c r="T74" s="16">
        <f t="shared" si="110"/>
        <v>0</v>
      </c>
      <c r="U74" s="16">
        <f t="shared" si="110"/>
        <v>0</v>
      </c>
      <c r="V74" s="16">
        <f t="shared" si="110"/>
        <v>0</v>
      </c>
      <c r="W74" s="16">
        <f t="shared" si="110"/>
        <v>0</v>
      </c>
      <c r="X74" s="16">
        <f t="shared" si="110"/>
        <v>0</v>
      </c>
      <c r="Y74" s="14">
        <f t="shared" si="105"/>
        <v>0</v>
      </c>
      <c r="Z74" s="14">
        <f t="shared" si="106"/>
        <v>0</v>
      </c>
      <c r="AA74" s="16">
        <f t="shared" si="93"/>
        <v>0</v>
      </c>
      <c r="AB74" s="16">
        <f t="shared" ref="AB74:AB90" si="111">SUM(M74:N74)</f>
        <v>0</v>
      </c>
      <c r="AC74" s="16">
        <f t="shared" ref="AC74:AC90" si="112">SUM(M74:O74)</f>
        <v>0</v>
      </c>
      <c r="AD74" s="16">
        <f t="shared" ref="AD74:AD90" si="113">SUM(M74:P74)</f>
        <v>0</v>
      </c>
      <c r="AE74" s="16">
        <f t="shared" ref="AE74:AE90" si="114">SUM(M74:Q74)</f>
        <v>0</v>
      </c>
      <c r="AF74" s="16">
        <f t="shared" ref="AF74:AF90" si="115">SUM(M74:R74)</f>
        <v>0</v>
      </c>
      <c r="AG74" s="16">
        <f t="shared" ref="AG74:AG90" si="116">SUM(M74:S74)</f>
        <v>0</v>
      </c>
      <c r="AH74" s="16">
        <f t="shared" ref="AH74:AH90" si="117">SUM(M74:T74)</f>
        <v>0</v>
      </c>
      <c r="AI74" s="16">
        <f t="shared" ref="AI74:AI90" si="118">SUM(M74:U74)</f>
        <v>0</v>
      </c>
      <c r="AJ74" s="16">
        <f t="shared" ref="AJ74:AJ90" si="119">SUM(M74:V74)</f>
        <v>0</v>
      </c>
      <c r="AK74" s="16">
        <f t="shared" ref="AK74:AK90" si="120">SUM(M74:W74)</f>
        <v>0</v>
      </c>
      <c r="AL74" s="16">
        <f t="shared" ref="AL74:AL90" si="121">SUM(M74:X74)</f>
        <v>0</v>
      </c>
      <c r="AO74" s="59">
        <f t="shared" ref="AO74:AZ74" si="122">SUM(AO75:AO76)</f>
        <v>0</v>
      </c>
      <c r="AP74" s="59">
        <f t="shared" si="122"/>
        <v>0</v>
      </c>
      <c r="AQ74" s="59">
        <f t="shared" si="122"/>
        <v>0</v>
      </c>
      <c r="AR74" s="59">
        <f t="shared" si="122"/>
        <v>0</v>
      </c>
      <c r="AS74" s="59">
        <f t="shared" si="122"/>
        <v>0</v>
      </c>
      <c r="AT74" s="59">
        <f t="shared" si="122"/>
        <v>0</v>
      </c>
      <c r="AU74" s="59">
        <f t="shared" si="122"/>
        <v>0</v>
      </c>
      <c r="AV74" s="59">
        <f t="shared" si="122"/>
        <v>0</v>
      </c>
      <c r="AW74" s="59">
        <f t="shared" si="122"/>
        <v>0</v>
      </c>
      <c r="AX74" s="59">
        <f t="shared" si="122"/>
        <v>70</v>
      </c>
      <c r="AY74" s="59">
        <f t="shared" si="122"/>
        <v>0</v>
      </c>
      <c r="AZ74" s="59">
        <f t="shared" si="122"/>
        <v>0</v>
      </c>
      <c r="BA74" s="14">
        <f t="shared" si="108"/>
        <v>0</v>
      </c>
      <c r="BB74" s="14">
        <f t="shared" si="109"/>
        <v>0</v>
      </c>
      <c r="BC74" s="16">
        <f t="shared" si="5"/>
        <v>0</v>
      </c>
      <c r="BD74" s="16">
        <f t="shared" si="6"/>
        <v>0</v>
      </c>
      <c r="BE74" s="16">
        <f t="shared" si="7"/>
        <v>0</v>
      </c>
      <c r="BF74" s="16">
        <f t="shared" si="8"/>
        <v>0</v>
      </c>
      <c r="BG74" s="16">
        <f t="shared" si="9"/>
        <v>0</v>
      </c>
      <c r="BH74" s="16">
        <f t="shared" si="10"/>
        <v>0</v>
      </c>
      <c r="BI74" s="16">
        <f t="shared" si="11"/>
        <v>0</v>
      </c>
      <c r="BJ74" s="16">
        <f t="shared" si="12"/>
        <v>0</v>
      </c>
      <c r="BK74" s="16">
        <f t="shared" si="13"/>
        <v>0</v>
      </c>
      <c r="BL74" s="16">
        <f t="shared" si="14"/>
        <v>70</v>
      </c>
      <c r="BM74" s="16">
        <f t="shared" si="15"/>
        <v>70</v>
      </c>
      <c r="BN74" s="16">
        <f t="shared" si="16"/>
        <v>70</v>
      </c>
    </row>
    <row r="75" spans="1:66" s="3" customFormat="1" outlineLevel="1">
      <c r="B75" s="9"/>
      <c r="C75" s="10" t="s">
        <v>22</v>
      </c>
      <c r="D75" s="11">
        <f t="shared" si="98"/>
        <v>0</v>
      </c>
      <c r="E75" s="11">
        <f t="shared" si="99"/>
        <v>0</v>
      </c>
      <c r="F75" s="11">
        <f t="shared" si="100"/>
        <v>0</v>
      </c>
      <c r="G75" s="12" t="e">
        <f>+E75/F75</f>
        <v>#DIV/0!</v>
      </c>
      <c r="H75" s="11">
        <f t="shared" si="101"/>
        <v>30</v>
      </c>
      <c r="I75" s="12">
        <f>+E75/H75</f>
        <v>0</v>
      </c>
      <c r="K75" s="14">
        <f t="shared" si="102"/>
        <v>0</v>
      </c>
      <c r="L75" s="14">
        <f t="shared" si="103"/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/>
      <c r="T75" s="49"/>
      <c r="U75" s="49"/>
      <c r="V75" s="49"/>
      <c r="W75" s="49"/>
      <c r="X75" s="49"/>
      <c r="Y75" s="14">
        <f t="shared" si="105"/>
        <v>0</v>
      </c>
      <c r="Z75" s="14">
        <f t="shared" si="106"/>
        <v>0</v>
      </c>
      <c r="AA75" s="4">
        <f t="shared" si="93"/>
        <v>0</v>
      </c>
      <c r="AB75" s="4">
        <f t="shared" si="111"/>
        <v>0</v>
      </c>
      <c r="AC75" s="4">
        <f t="shared" si="112"/>
        <v>0</v>
      </c>
      <c r="AD75" s="4">
        <f t="shared" si="113"/>
        <v>0</v>
      </c>
      <c r="AE75" s="4">
        <f t="shared" si="114"/>
        <v>0</v>
      </c>
      <c r="AF75" s="4">
        <f t="shared" si="115"/>
        <v>0</v>
      </c>
      <c r="AG75" s="4">
        <f t="shared" si="116"/>
        <v>0</v>
      </c>
      <c r="AH75" s="4">
        <f t="shared" si="117"/>
        <v>0</v>
      </c>
      <c r="AI75" s="4">
        <f t="shared" si="118"/>
        <v>0</v>
      </c>
      <c r="AJ75" s="4">
        <f t="shared" si="119"/>
        <v>0</v>
      </c>
      <c r="AK75" s="4">
        <f t="shared" si="120"/>
        <v>0</v>
      </c>
      <c r="AL75" s="4">
        <f t="shared" si="121"/>
        <v>0</v>
      </c>
      <c r="AO75" s="58">
        <v>0</v>
      </c>
      <c r="AP75" s="58">
        <v>0</v>
      </c>
      <c r="AQ75" s="58">
        <v>0</v>
      </c>
      <c r="AR75" s="58">
        <v>0</v>
      </c>
      <c r="AS75" s="58">
        <v>0</v>
      </c>
      <c r="AT75" s="58">
        <v>0</v>
      </c>
      <c r="AU75" s="58">
        <v>0</v>
      </c>
      <c r="AV75" s="58">
        <v>0</v>
      </c>
      <c r="AW75" s="58">
        <v>0</v>
      </c>
      <c r="AX75" s="58">
        <v>30</v>
      </c>
      <c r="AY75" s="58">
        <v>0</v>
      </c>
      <c r="AZ75" s="58">
        <v>0</v>
      </c>
      <c r="BA75" s="14">
        <f t="shared" si="108"/>
        <v>0</v>
      </c>
      <c r="BB75" s="14">
        <f t="shared" si="109"/>
        <v>0</v>
      </c>
      <c r="BC75" s="4">
        <f>+AO75</f>
        <v>0</v>
      </c>
      <c r="BD75" s="4">
        <f>SUM(AO75:AP75)</f>
        <v>0</v>
      </c>
      <c r="BE75" s="4">
        <f>SUM(AO75:AQ75)</f>
        <v>0</v>
      </c>
      <c r="BF75" s="4">
        <f>SUM(AO75:AR75)</f>
        <v>0</v>
      </c>
      <c r="BG75" s="4">
        <f>SUM(AO75:AS75)</f>
        <v>0</v>
      </c>
      <c r="BH75" s="4">
        <f>SUM(AO75:AT75)</f>
        <v>0</v>
      </c>
      <c r="BI75" s="4">
        <f>SUM(AO75:AU75)</f>
        <v>0</v>
      </c>
      <c r="BJ75" s="4">
        <f>SUM(AO75:AV75)</f>
        <v>0</v>
      </c>
      <c r="BK75" s="4">
        <f>SUM(AO75:AW75)</f>
        <v>0</v>
      </c>
      <c r="BL75" s="4">
        <f>SUM(AO75:AX75)</f>
        <v>30</v>
      </c>
      <c r="BM75" s="4">
        <f>SUM(AO75:AY75)</f>
        <v>30</v>
      </c>
      <c r="BN75" s="4">
        <f>SUM(AO75:AZ75)</f>
        <v>30</v>
      </c>
    </row>
    <row r="76" spans="1:66" s="3" customFormat="1" outlineLevel="1">
      <c r="B76" s="9"/>
      <c r="C76" s="10" t="s">
        <v>43</v>
      </c>
      <c r="D76" s="11">
        <f t="shared" si="98"/>
        <v>0</v>
      </c>
      <c r="E76" s="11">
        <f t="shared" si="99"/>
        <v>0</v>
      </c>
      <c r="F76" s="11">
        <f t="shared" si="100"/>
        <v>0</v>
      </c>
      <c r="G76" s="12" t="e">
        <f>+E76/F76</f>
        <v>#DIV/0!</v>
      </c>
      <c r="H76" s="11">
        <f t="shared" si="101"/>
        <v>40</v>
      </c>
      <c r="I76" s="12">
        <f>+E76/H76</f>
        <v>0</v>
      </c>
      <c r="K76" s="14">
        <f t="shared" si="102"/>
        <v>0</v>
      </c>
      <c r="L76" s="14">
        <f t="shared" si="103"/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/>
      <c r="T76" s="49"/>
      <c r="U76" s="49"/>
      <c r="V76" s="49"/>
      <c r="W76" s="49"/>
      <c r="X76" s="49"/>
      <c r="Y76" s="14">
        <f t="shared" si="105"/>
        <v>0</v>
      </c>
      <c r="Z76" s="14">
        <f t="shared" si="106"/>
        <v>0</v>
      </c>
      <c r="AA76" s="4">
        <f t="shared" si="93"/>
        <v>0</v>
      </c>
      <c r="AB76" s="4">
        <f t="shared" si="111"/>
        <v>0</v>
      </c>
      <c r="AC76" s="4">
        <f t="shared" si="112"/>
        <v>0</v>
      </c>
      <c r="AD76" s="4">
        <f t="shared" si="113"/>
        <v>0</v>
      </c>
      <c r="AE76" s="4">
        <f t="shared" si="114"/>
        <v>0</v>
      </c>
      <c r="AF76" s="4">
        <f t="shared" si="115"/>
        <v>0</v>
      </c>
      <c r="AG76" s="4">
        <f t="shared" si="116"/>
        <v>0</v>
      </c>
      <c r="AH76" s="4">
        <f t="shared" si="117"/>
        <v>0</v>
      </c>
      <c r="AI76" s="4">
        <f t="shared" si="118"/>
        <v>0</v>
      </c>
      <c r="AJ76" s="4">
        <f t="shared" si="119"/>
        <v>0</v>
      </c>
      <c r="AK76" s="4">
        <f t="shared" si="120"/>
        <v>0</v>
      </c>
      <c r="AL76" s="4">
        <f t="shared" si="121"/>
        <v>0</v>
      </c>
      <c r="AO76" s="58">
        <v>0</v>
      </c>
      <c r="AP76" s="58">
        <v>0</v>
      </c>
      <c r="AQ76" s="58">
        <v>0</v>
      </c>
      <c r="AR76" s="58">
        <v>0</v>
      </c>
      <c r="AS76" s="58">
        <v>0</v>
      </c>
      <c r="AT76" s="58">
        <v>0</v>
      </c>
      <c r="AU76" s="58">
        <v>0</v>
      </c>
      <c r="AV76" s="58">
        <v>0</v>
      </c>
      <c r="AW76" s="58">
        <v>0</v>
      </c>
      <c r="AX76" s="58">
        <v>40</v>
      </c>
      <c r="AY76" s="58">
        <v>0</v>
      </c>
      <c r="AZ76" s="58">
        <v>0</v>
      </c>
      <c r="BA76" s="14">
        <f t="shared" si="108"/>
        <v>0</v>
      </c>
      <c r="BB76" s="14">
        <f t="shared" si="109"/>
        <v>0</v>
      </c>
      <c r="BC76" s="4">
        <f>+AO76</f>
        <v>0</v>
      </c>
      <c r="BD76" s="4">
        <f>SUM(AO76:AP76)</f>
        <v>0</v>
      </c>
      <c r="BE76" s="4">
        <f>SUM(AO76:AQ76)</f>
        <v>0</v>
      </c>
      <c r="BF76" s="4">
        <f>SUM(AO76:AR76)</f>
        <v>0</v>
      </c>
      <c r="BG76" s="4">
        <f>SUM(AO76:AS76)</f>
        <v>0</v>
      </c>
      <c r="BH76" s="4">
        <f>SUM(AO76:AT76)</f>
        <v>0</v>
      </c>
      <c r="BI76" s="4">
        <f>SUM(AO76:AU76)</f>
        <v>0</v>
      </c>
      <c r="BJ76" s="4">
        <f>SUM(AO76:AV76)</f>
        <v>0</v>
      </c>
      <c r="BK76" s="4">
        <f>SUM(AO76:AW76)</f>
        <v>0</v>
      </c>
      <c r="BL76" s="4">
        <f>SUM(AO76:AX76)</f>
        <v>40</v>
      </c>
      <c r="BM76" s="4">
        <f>SUM(AO76:AY76)</f>
        <v>40</v>
      </c>
      <c r="BN76" s="4">
        <f>SUM(AO76:AZ76)</f>
        <v>40</v>
      </c>
    </row>
    <row r="77" spans="1:66">
      <c r="A77" s="14">
        <v>6</v>
      </c>
      <c r="B77" s="33" t="s">
        <v>25</v>
      </c>
      <c r="C77" s="16"/>
      <c r="D77" s="17"/>
      <c r="E77" s="17"/>
      <c r="F77" s="17"/>
      <c r="G77" s="17"/>
      <c r="H77" s="17"/>
      <c r="I77" s="17"/>
      <c r="K77" s="14">
        <f t="shared" si="102"/>
        <v>0</v>
      </c>
      <c r="L77" s="14">
        <f t="shared" si="103"/>
        <v>0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14">
        <f t="shared" si="105"/>
        <v>0</v>
      </c>
      <c r="Z77" s="14">
        <f t="shared" si="106"/>
        <v>0</v>
      </c>
      <c r="AA77" s="16">
        <f t="shared" si="93"/>
        <v>0</v>
      </c>
      <c r="AB77" s="16">
        <f t="shared" si="111"/>
        <v>0</v>
      </c>
      <c r="AC77" s="16">
        <f t="shared" si="112"/>
        <v>0</v>
      </c>
      <c r="AD77" s="16">
        <f t="shared" si="113"/>
        <v>0</v>
      </c>
      <c r="AE77" s="16">
        <f t="shared" si="114"/>
        <v>0</v>
      </c>
      <c r="AF77" s="16">
        <f t="shared" si="115"/>
        <v>0</v>
      </c>
      <c r="AG77" s="16">
        <f t="shared" si="116"/>
        <v>0</v>
      </c>
      <c r="AH77" s="16">
        <f t="shared" si="117"/>
        <v>0</v>
      </c>
      <c r="AI77" s="16">
        <f t="shared" si="118"/>
        <v>0</v>
      </c>
      <c r="AJ77" s="16">
        <f t="shared" si="119"/>
        <v>0</v>
      </c>
      <c r="AK77" s="16">
        <f t="shared" si="120"/>
        <v>0</v>
      </c>
      <c r="AL77" s="16">
        <f t="shared" si="121"/>
        <v>0</v>
      </c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14">
        <f t="shared" si="108"/>
        <v>0</v>
      </c>
      <c r="BB77" s="14">
        <f t="shared" si="109"/>
        <v>0</v>
      </c>
      <c r="BC77" s="16">
        <f t="shared" si="5"/>
        <v>0</v>
      </c>
      <c r="BD77" s="16">
        <f t="shared" si="6"/>
        <v>0</v>
      </c>
      <c r="BE77" s="16">
        <f t="shared" si="7"/>
        <v>0</v>
      </c>
      <c r="BF77" s="16">
        <f t="shared" si="8"/>
        <v>0</v>
      </c>
      <c r="BG77" s="16">
        <f t="shared" si="9"/>
        <v>0</v>
      </c>
      <c r="BH77" s="16">
        <f t="shared" si="10"/>
        <v>0</v>
      </c>
      <c r="BI77" s="16">
        <f t="shared" si="11"/>
        <v>0</v>
      </c>
      <c r="BJ77" s="16">
        <f t="shared" si="12"/>
        <v>0</v>
      </c>
      <c r="BK77" s="16">
        <f t="shared" si="13"/>
        <v>0</v>
      </c>
      <c r="BL77" s="16">
        <f t="shared" si="14"/>
        <v>0</v>
      </c>
      <c r="BM77" s="16">
        <f t="shared" si="15"/>
        <v>0</v>
      </c>
      <c r="BN77" s="16">
        <f t="shared" si="16"/>
        <v>0</v>
      </c>
    </row>
    <row r="78" spans="1:66">
      <c r="B78" s="15"/>
      <c r="C78" s="29" t="s">
        <v>0</v>
      </c>
      <c r="D78" s="17">
        <f t="shared" ref="D78:D86" si="123">SUM(K78:L78)</f>
        <v>0</v>
      </c>
      <c r="E78" s="17">
        <f>SUM(Y78:Z78)</f>
        <v>42</v>
      </c>
      <c r="F78" s="17">
        <f>SUM(BA78:BB78)</f>
        <v>40</v>
      </c>
      <c r="G78" s="18">
        <f>IF(F78&lt;&gt;0,E78/F78,0)</f>
        <v>1.05</v>
      </c>
      <c r="H78" s="17">
        <f>+BN78</f>
        <v>40</v>
      </c>
      <c r="I78" s="18">
        <f>+E78/H78</f>
        <v>1.05</v>
      </c>
      <c r="K78" s="14">
        <f t="shared" si="102"/>
        <v>0</v>
      </c>
      <c r="L78" s="14">
        <f t="shared" si="103"/>
        <v>0</v>
      </c>
      <c r="M78" s="46">
        <v>0</v>
      </c>
      <c r="N78" s="46">
        <v>0</v>
      </c>
      <c r="O78" s="46">
        <v>0</v>
      </c>
      <c r="P78" s="46">
        <v>30</v>
      </c>
      <c r="Q78" s="46">
        <v>12</v>
      </c>
      <c r="R78" s="46">
        <v>0</v>
      </c>
      <c r="S78" s="46"/>
      <c r="T78" s="46"/>
      <c r="U78" s="46"/>
      <c r="V78" s="46"/>
      <c r="W78" s="46"/>
      <c r="X78" s="46"/>
      <c r="Y78" s="14">
        <f t="shared" si="105"/>
        <v>42</v>
      </c>
      <c r="Z78" s="14">
        <f t="shared" si="106"/>
        <v>0</v>
      </c>
      <c r="AA78" s="16">
        <f t="shared" si="93"/>
        <v>0</v>
      </c>
      <c r="AB78" s="16">
        <f t="shared" si="111"/>
        <v>0</v>
      </c>
      <c r="AC78" s="16">
        <f t="shared" si="112"/>
        <v>0</v>
      </c>
      <c r="AD78" s="16">
        <f t="shared" si="113"/>
        <v>30</v>
      </c>
      <c r="AE78" s="16">
        <f t="shared" si="114"/>
        <v>42</v>
      </c>
      <c r="AF78" s="16">
        <f t="shared" si="115"/>
        <v>42</v>
      </c>
      <c r="AG78" s="16">
        <f t="shared" si="116"/>
        <v>42</v>
      </c>
      <c r="AH78" s="16">
        <f t="shared" si="117"/>
        <v>42</v>
      </c>
      <c r="AI78" s="16">
        <f t="shared" si="118"/>
        <v>42</v>
      </c>
      <c r="AJ78" s="16">
        <f t="shared" si="119"/>
        <v>42</v>
      </c>
      <c r="AK78" s="16">
        <f t="shared" si="120"/>
        <v>42</v>
      </c>
      <c r="AL78" s="16">
        <f t="shared" si="121"/>
        <v>42</v>
      </c>
      <c r="AO78" s="61">
        <v>0</v>
      </c>
      <c r="AP78" s="61">
        <v>0</v>
      </c>
      <c r="AQ78" s="61">
        <v>0</v>
      </c>
      <c r="AR78" s="61">
        <v>40</v>
      </c>
      <c r="AS78" s="61">
        <v>0</v>
      </c>
      <c r="AT78" s="61">
        <v>0</v>
      </c>
      <c r="AU78" s="61">
        <v>0</v>
      </c>
      <c r="AV78" s="61">
        <v>0</v>
      </c>
      <c r="AW78" s="61">
        <v>0</v>
      </c>
      <c r="AX78" s="61">
        <v>0</v>
      </c>
      <c r="AY78" s="61">
        <v>0</v>
      </c>
      <c r="AZ78" s="61">
        <v>0</v>
      </c>
      <c r="BA78" s="14">
        <f t="shared" si="108"/>
        <v>40</v>
      </c>
      <c r="BB78" s="14">
        <f t="shared" si="109"/>
        <v>0</v>
      </c>
      <c r="BC78" s="16">
        <f t="shared" si="5"/>
        <v>0</v>
      </c>
      <c r="BD78" s="16">
        <f t="shared" si="6"/>
        <v>0</v>
      </c>
      <c r="BE78" s="16">
        <f t="shared" si="7"/>
        <v>0</v>
      </c>
      <c r="BF78" s="16">
        <f t="shared" si="8"/>
        <v>40</v>
      </c>
      <c r="BG78" s="16">
        <f t="shared" si="9"/>
        <v>40</v>
      </c>
      <c r="BH78" s="16">
        <f t="shared" si="10"/>
        <v>40</v>
      </c>
      <c r="BI78" s="16">
        <f t="shared" si="11"/>
        <v>40</v>
      </c>
      <c r="BJ78" s="16">
        <f t="shared" si="12"/>
        <v>40</v>
      </c>
      <c r="BK78" s="16">
        <f t="shared" si="13"/>
        <v>40</v>
      </c>
      <c r="BL78" s="16">
        <f t="shared" si="14"/>
        <v>40</v>
      </c>
      <c r="BM78" s="16">
        <f t="shared" si="15"/>
        <v>40</v>
      </c>
      <c r="BN78" s="16">
        <f t="shared" si="16"/>
        <v>40</v>
      </c>
    </row>
    <row r="79" spans="1:66" s="31" customFormat="1">
      <c r="B79" s="43"/>
      <c r="C79" s="32" t="s">
        <v>17</v>
      </c>
      <c r="D79" s="18">
        <f t="shared" si="123"/>
        <v>0.66</v>
      </c>
      <c r="E79" s="18">
        <f t="shared" ref="E79:E85" si="124">SUM(Y79:Z79)</f>
        <v>2.1800000000000002</v>
      </c>
      <c r="F79" s="18">
        <f t="shared" ref="F79:F85" si="125">SUM(BA79:BB79)</f>
        <v>0.75</v>
      </c>
      <c r="G79" s="18">
        <f>IF(F79&lt;&gt;0,E79/F79,0)</f>
        <v>2.9066666666666667</v>
      </c>
      <c r="H79" s="18">
        <f t="shared" ref="H79:H85" si="126">+BN79</f>
        <v>0.75</v>
      </c>
      <c r="I79" s="18">
        <f>+E79/H79</f>
        <v>2.9066666666666667</v>
      </c>
      <c r="K79" s="31">
        <f t="shared" si="102"/>
        <v>0.66</v>
      </c>
      <c r="L79" s="31">
        <f t="shared" si="103"/>
        <v>0</v>
      </c>
      <c r="M79" s="47">
        <v>0</v>
      </c>
      <c r="N79" s="47">
        <v>0</v>
      </c>
      <c r="O79" s="47">
        <v>0</v>
      </c>
      <c r="P79" s="47">
        <v>0.78</v>
      </c>
      <c r="Q79" s="47">
        <v>0.74</v>
      </c>
      <c r="R79" s="47">
        <v>0.66</v>
      </c>
      <c r="S79" s="47"/>
      <c r="T79" s="47"/>
      <c r="U79" s="47"/>
      <c r="V79" s="47"/>
      <c r="W79" s="47"/>
      <c r="X79" s="47"/>
      <c r="Y79" s="31">
        <f t="shared" si="105"/>
        <v>2.1800000000000002</v>
      </c>
      <c r="Z79" s="31">
        <f t="shared" si="106"/>
        <v>0</v>
      </c>
      <c r="AA79" s="32">
        <f t="shared" si="93"/>
        <v>0</v>
      </c>
      <c r="AB79" s="32">
        <f t="shared" si="111"/>
        <v>0</v>
      </c>
      <c r="AC79" s="32">
        <f t="shared" si="112"/>
        <v>0</v>
      </c>
      <c r="AD79" s="32">
        <f t="shared" si="113"/>
        <v>0.78</v>
      </c>
      <c r="AE79" s="32">
        <f t="shared" si="114"/>
        <v>1.52</v>
      </c>
      <c r="AF79" s="32">
        <f t="shared" si="115"/>
        <v>2.1800000000000002</v>
      </c>
      <c r="AG79" s="32">
        <f t="shared" si="116"/>
        <v>2.1800000000000002</v>
      </c>
      <c r="AH79" s="32">
        <f t="shared" si="117"/>
        <v>2.1800000000000002</v>
      </c>
      <c r="AI79" s="32">
        <f t="shared" si="118"/>
        <v>2.1800000000000002</v>
      </c>
      <c r="AJ79" s="32">
        <f t="shared" si="119"/>
        <v>2.1800000000000002</v>
      </c>
      <c r="AK79" s="32">
        <f t="shared" si="120"/>
        <v>2.1800000000000002</v>
      </c>
      <c r="AL79" s="32">
        <f t="shared" si="121"/>
        <v>2.1800000000000002</v>
      </c>
      <c r="AO79" s="47">
        <v>0</v>
      </c>
      <c r="AP79" s="47">
        <v>0</v>
      </c>
      <c r="AQ79" s="47">
        <v>0</v>
      </c>
      <c r="AR79" s="47">
        <v>0.75</v>
      </c>
      <c r="AS79" s="47">
        <v>0.75</v>
      </c>
      <c r="AT79" s="47">
        <v>0.75</v>
      </c>
      <c r="AU79" s="47">
        <v>0.75</v>
      </c>
      <c r="AV79" s="47">
        <v>0.75</v>
      </c>
      <c r="AW79" s="47">
        <v>0.75</v>
      </c>
      <c r="AX79" s="47">
        <v>0.75</v>
      </c>
      <c r="AY79" s="47">
        <v>0</v>
      </c>
      <c r="AZ79" s="47">
        <v>0</v>
      </c>
      <c r="BA79" s="31">
        <f t="shared" si="108"/>
        <v>0.75</v>
      </c>
      <c r="BB79" s="31">
        <f t="shared" si="109"/>
        <v>0</v>
      </c>
      <c r="BC79" s="32">
        <f>+AO79</f>
        <v>0</v>
      </c>
      <c r="BD79" s="32">
        <f>AVERAGE(AO79:AP79)</f>
        <v>0</v>
      </c>
      <c r="BE79" s="32">
        <f>AVERAGE(AO79:AQ79)</f>
        <v>0</v>
      </c>
      <c r="BF79" s="32">
        <v>0.75</v>
      </c>
      <c r="BG79" s="32">
        <v>0.75</v>
      </c>
      <c r="BH79" s="32">
        <v>0.75</v>
      </c>
      <c r="BI79" s="32">
        <v>0.75</v>
      </c>
      <c r="BJ79" s="32">
        <v>0.75</v>
      </c>
      <c r="BK79" s="32">
        <v>0.75</v>
      </c>
      <c r="BL79" s="32">
        <v>0.75</v>
      </c>
      <c r="BM79" s="32">
        <v>0.75</v>
      </c>
      <c r="BN79" s="32">
        <v>0.75</v>
      </c>
    </row>
    <row r="80" spans="1:66" s="31" customFormat="1">
      <c r="B80" s="43"/>
      <c r="C80" s="32" t="s">
        <v>37</v>
      </c>
      <c r="D80" s="18">
        <f t="shared" si="123"/>
        <v>0.92</v>
      </c>
      <c r="E80" s="18">
        <f t="shared" si="124"/>
        <v>2.92</v>
      </c>
      <c r="F80" s="18">
        <f t="shared" si="125"/>
        <v>0.95</v>
      </c>
      <c r="G80" s="18">
        <f>IF(F80&lt;&gt;0,E80/F80,0)</f>
        <v>3.073684210526316</v>
      </c>
      <c r="H80" s="18">
        <f t="shared" si="126"/>
        <v>0.95</v>
      </c>
      <c r="I80" s="18">
        <f>+E80/H80</f>
        <v>3.073684210526316</v>
      </c>
      <c r="K80" s="31">
        <f t="shared" si="102"/>
        <v>0.92</v>
      </c>
      <c r="L80" s="31">
        <f t="shared" si="103"/>
        <v>0</v>
      </c>
      <c r="M80" s="47">
        <v>0</v>
      </c>
      <c r="N80" s="47">
        <v>0</v>
      </c>
      <c r="O80" s="47">
        <v>0</v>
      </c>
      <c r="P80" s="47">
        <v>1</v>
      </c>
      <c r="Q80" s="47">
        <v>1</v>
      </c>
      <c r="R80" s="47">
        <v>0.92</v>
      </c>
      <c r="S80" s="47"/>
      <c r="T80" s="47"/>
      <c r="U80" s="47"/>
      <c r="V80" s="47"/>
      <c r="W80" s="47"/>
      <c r="X80" s="47"/>
      <c r="Y80" s="31">
        <f t="shared" si="105"/>
        <v>2.92</v>
      </c>
      <c r="Z80" s="31">
        <f t="shared" si="106"/>
        <v>0</v>
      </c>
      <c r="AA80" s="32">
        <f t="shared" si="93"/>
        <v>0</v>
      </c>
      <c r="AB80" s="32">
        <f t="shared" si="111"/>
        <v>0</v>
      </c>
      <c r="AC80" s="32">
        <f t="shared" si="112"/>
        <v>0</v>
      </c>
      <c r="AD80" s="32">
        <f t="shared" si="113"/>
        <v>1</v>
      </c>
      <c r="AE80" s="32">
        <f t="shared" si="114"/>
        <v>2</v>
      </c>
      <c r="AF80" s="32">
        <f t="shared" si="115"/>
        <v>2.92</v>
      </c>
      <c r="AG80" s="32">
        <f t="shared" si="116"/>
        <v>2.92</v>
      </c>
      <c r="AH80" s="32">
        <f t="shared" si="117"/>
        <v>2.92</v>
      </c>
      <c r="AI80" s="32">
        <f t="shared" si="118"/>
        <v>2.92</v>
      </c>
      <c r="AJ80" s="32">
        <f t="shared" si="119"/>
        <v>2.92</v>
      </c>
      <c r="AK80" s="32">
        <f t="shared" si="120"/>
        <v>2.92</v>
      </c>
      <c r="AL80" s="32">
        <f t="shared" si="121"/>
        <v>2.92</v>
      </c>
      <c r="AO80" s="47">
        <v>0</v>
      </c>
      <c r="AP80" s="47">
        <v>0</v>
      </c>
      <c r="AQ80" s="47">
        <v>0</v>
      </c>
      <c r="AR80" s="47">
        <v>0.95</v>
      </c>
      <c r="AS80" s="47">
        <v>0.95</v>
      </c>
      <c r="AT80" s="47">
        <v>0.95</v>
      </c>
      <c r="AU80" s="47">
        <v>0.95</v>
      </c>
      <c r="AV80" s="47">
        <v>0.95</v>
      </c>
      <c r="AW80" s="47">
        <v>0.95</v>
      </c>
      <c r="AX80" s="47">
        <v>0.95</v>
      </c>
      <c r="AY80" s="47">
        <v>0</v>
      </c>
      <c r="AZ80" s="47">
        <v>0</v>
      </c>
      <c r="BA80" s="31">
        <f t="shared" si="108"/>
        <v>0.95</v>
      </c>
      <c r="BB80" s="31">
        <f t="shared" si="109"/>
        <v>0</v>
      </c>
      <c r="BC80" s="32">
        <f>+AO80</f>
        <v>0</v>
      </c>
      <c r="BD80" s="32">
        <f>AVERAGE(AO80:AP80)</f>
        <v>0</v>
      </c>
      <c r="BE80" s="32">
        <f>AVERAGE(AO80:AQ80)</f>
        <v>0</v>
      </c>
      <c r="BF80" s="32">
        <v>0.95</v>
      </c>
      <c r="BG80" s="32">
        <v>0.95</v>
      </c>
      <c r="BH80" s="32">
        <v>0.95</v>
      </c>
      <c r="BI80" s="32">
        <v>0.95</v>
      </c>
      <c r="BJ80" s="32">
        <v>0.95</v>
      </c>
      <c r="BK80" s="32">
        <v>0.95</v>
      </c>
      <c r="BL80" s="32">
        <v>0.95</v>
      </c>
      <c r="BM80" s="32">
        <v>0.95</v>
      </c>
      <c r="BN80" s="32">
        <v>0.95</v>
      </c>
    </row>
    <row r="81" spans="1:66">
      <c r="B81" s="15"/>
      <c r="C81" s="16" t="s">
        <v>20</v>
      </c>
      <c r="D81" s="17">
        <f t="shared" si="123"/>
        <v>46</v>
      </c>
      <c r="E81" s="17">
        <f t="shared" si="124"/>
        <v>192</v>
      </c>
      <c r="F81" s="17">
        <f t="shared" si="125"/>
        <v>240</v>
      </c>
      <c r="G81" s="18">
        <f>IF(F81&lt;&gt;0,E81/F81,0)</f>
        <v>0.8</v>
      </c>
      <c r="H81" s="17">
        <f t="shared" si="126"/>
        <v>660</v>
      </c>
      <c r="I81" s="18">
        <f>IF(H81=0,0,E81/H81)</f>
        <v>0.29090909090909089</v>
      </c>
      <c r="K81" s="14">
        <f t="shared" si="102"/>
        <v>46</v>
      </c>
      <c r="L81" s="14">
        <f t="shared" si="103"/>
        <v>0</v>
      </c>
      <c r="M81" s="16">
        <f>+M82</f>
        <v>0</v>
      </c>
      <c r="N81" s="16">
        <f t="shared" ref="N81:X81" si="127">+N82</f>
        <v>0</v>
      </c>
      <c r="O81" s="16">
        <f t="shared" si="127"/>
        <v>0</v>
      </c>
      <c r="P81" s="16">
        <f t="shared" si="127"/>
        <v>68</v>
      </c>
      <c r="Q81" s="16">
        <f t="shared" si="127"/>
        <v>78</v>
      </c>
      <c r="R81" s="16">
        <f t="shared" si="127"/>
        <v>46</v>
      </c>
      <c r="S81" s="16">
        <f t="shared" si="127"/>
        <v>0</v>
      </c>
      <c r="T81" s="16">
        <f t="shared" si="127"/>
        <v>0</v>
      </c>
      <c r="U81" s="16">
        <f t="shared" si="127"/>
        <v>0</v>
      </c>
      <c r="V81" s="16">
        <f t="shared" si="127"/>
        <v>0</v>
      </c>
      <c r="W81" s="16">
        <f t="shared" si="127"/>
        <v>0</v>
      </c>
      <c r="X81" s="16">
        <f t="shared" si="127"/>
        <v>0</v>
      </c>
      <c r="Y81" s="14">
        <f t="shared" si="105"/>
        <v>192</v>
      </c>
      <c r="Z81" s="14">
        <f t="shared" si="106"/>
        <v>0</v>
      </c>
      <c r="AA81" s="16">
        <f t="shared" si="93"/>
        <v>0</v>
      </c>
      <c r="AB81" s="16">
        <f t="shared" si="111"/>
        <v>0</v>
      </c>
      <c r="AC81" s="16">
        <f t="shared" si="112"/>
        <v>0</v>
      </c>
      <c r="AD81" s="16">
        <f t="shared" si="113"/>
        <v>68</v>
      </c>
      <c r="AE81" s="16">
        <f t="shared" si="114"/>
        <v>146</v>
      </c>
      <c r="AF81" s="16">
        <f t="shared" si="115"/>
        <v>192</v>
      </c>
      <c r="AG81" s="16">
        <f t="shared" si="116"/>
        <v>192</v>
      </c>
      <c r="AH81" s="16">
        <f t="shared" si="117"/>
        <v>192</v>
      </c>
      <c r="AI81" s="16">
        <f t="shared" si="118"/>
        <v>192</v>
      </c>
      <c r="AJ81" s="16">
        <f t="shared" si="119"/>
        <v>192</v>
      </c>
      <c r="AK81" s="16">
        <f t="shared" si="120"/>
        <v>192</v>
      </c>
      <c r="AL81" s="16">
        <f t="shared" si="121"/>
        <v>192</v>
      </c>
      <c r="AO81" s="59">
        <f t="shared" ref="AO81:AZ81" si="128">+AO82</f>
        <v>0</v>
      </c>
      <c r="AP81" s="59">
        <f t="shared" si="128"/>
        <v>0</v>
      </c>
      <c r="AQ81" s="59">
        <f t="shared" si="128"/>
        <v>0</v>
      </c>
      <c r="AR81" s="59">
        <f t="shared" si="128"/>
        <v>90</v>
      </c>
      <c r="AS81" s="59">
        <f t="shared" si="128"/>
        <v>90</v>
      </c>
      <c r="AT81" s="59">
        <f t="shared" si="128"/>
        <v>60</v>
      </c>
      <c r="AU81" s="59">
        <f t="shared" si="128"/>
        <v>120</v>
      </c>
      <c r="AV81" s="59">
        <f t="shared" si="128"/>
        <v>90</v>
      </c>
      <c r="AW81" s="59">
        <f t="shared" si="128"/>
        <v>120</v>
      </c>
      <c r="AX81" s="59">
        <f t="shared" si="128"/>
        <v>90</v>
      </c>
      <c r="AY81" s="59">
        <f t="shared" si="128"/>
        <v>0</v>
      </c>
      <c r="AZ81" s="59">
        <f t="shared" si="128"/>
        <v>0</v>
      </c>
      <c r="BA81" s="14">
        <f t="shared" si="108"/>
        <v>240</v>
      </c>
      <c r="BB81" s="14">
        <f t="shared" si="109"/>
        <v>0</v>
      </c>
      <c r="BC81" s="16">
        <f t="shared" si="5"/>
        <v>0</v>
      </c>
      <c r="BD81" s="16">
        <f t="shared" si="6"/>
        <v>0</v>
      </c>
      <c r="BE81" s="16">
        <f t="shared" si="7"/>
        <v>0</v>
      </c>
      <c r="BF81" s="16">
        <f t="shared" si="8"/>
        <v>90</v>
      </c>
      <c r="BG81" s="16">
        <f t="shared" si="9"/>
        <v>180</v>
      </c>
      <c r="BH81" s="16">
        <f t="shared" si="10"/>
        <v>240</v>
      </c>
      <c r="BI81" s="16">
        <f t="shared" si="11"/>
        <v>360</v>
      </c>
      <c r="BJ81" s="16">
        <f t="shared" si="12"/>
        <v>450</v>
      </c>
      <c r="BK81" s="16">
        <f t="shared" si="13"/>
        <v>570</v>
      </c>
      <c r="BL81" s="16">
        <f t="shared" si="14"/>
        <v>660</v>
      </c>
      <c r="BM81" s="16">
        <f t="shared" si="15"/>
        <v>660</v>
      </c>
      <c r="BN81" s="16">
        <f t="shared" si="16"/>
        <v>660</v>
      </c>
    </row>
    <row r="82" spans="1:66" s="1" customFormat="1" outlineLevel="1">
      <c r="B82" s="5"/>
      <c r="C82" s="6" t="s">
        <v>52</v>
      </c>
      <c r="D82" s="7">
        <f t="shared" si="123"/>
        <v>46</v>
      </c>
      <c r="E82" s="7">
        <f t="shared" si="124"/>
        <v>192</v>
      </c>
      <c r="F82" s="7">
        <f t="shared" si="125"/>
        <v>240</v>
      </c>
      <c r="G82" s="8">
        <f>+E82/F82</f>
        <v>0.8</v>
      </c>
      <c r="H82" s="7">
        <f t="shared" si="126"/>
        <v>660</v>
      </c>
      <c r="I82" s="8">
        <f>+E82/H82</f>
        <v>0.29090909090909089</v>
      </c>
      <c r="K82" s="14">
        <f t="shared" si="102"/>
        <v>46</v>
      </c>
      <c r="L82" s="14">
        <f t="shared" si="103"/>
        <v>0</v>
      </c>
      <c r="M82" s="48">
        <v>0</v>
      </c>
      <c r="N82" s="48">
        <v>0</v>
      </c>
      <c r="O82" s="48">
        <v>0</v>
      </c>
      <c r="P82" s="48">
        <v>68</v>
      </c>
      <c r="Q82" s="48">
        <v>78</v>
      </c>
      <c r="R82" s="48">
        <v>46</v>
      </c>
      <c r="S82" s="48"/>
      <c r="T82" s="48"/>
      <c r="U82" s="48"/>
      <c r="V82" s="48"/>
      <c r="W82" s="48"/>
      <c r="X82" s="48"/>
      <c r="Y82" s="14">
        <f t="shared" si="105"/>
        <v>192</v>
      </c>
      <c r="Z82" s="14">
        <f t="shared" si="106"/>
        <v>0</v>
      </c>
      <c r="AA82" s="2">
        <f t="shared" si="93"/>
        <v>0</v>
      </c>
      <c r="AB82" s="2">
        <f t="shared" si="111"/>
        <v>0</v>
      </c>
      <c r="AC82" s="2">
        <f t="shared" si="112"/>
        <v>0</v>
      </c>
      <c r="AD82" s="2">
        <f t="shared" si="113"/>
        <v>68</v>
      </c>
      <c r="AE82" s="2">
        <f t="shared" si="114"/>
        <v>146</v>
      </c>
      <c r="AF82" s="2">
        <f t="shared" si="115"/>
        <v>192</v>
      </c>
      <c r="AG82" s="2">
        <f t="shared" si="116"/>
        <v>192</v>
      </c>
      <c r="AH82" s="2">
        <f t="shared" si="117"/>
        <v>192</v>
      </c>
      <c r="AI82" s="2">
        <f t="shared" si="118"/>
        <v>192</v>
      </c>
      <c r="AJ82" s="2">
        <f t="shared" si="119"/>
        <v>192</v>
      </c>
      <c r="AK82" s="2">
        <f t="shared" si="120"/>
        <v>192</v>
      </c>
      <c r="AL82" s="2">
        <f t="shared" si="121"/>
        <v>192</v>
      </c>
      <c r="AO82" s="60">
        <v>0</v>
      </c>
      <c r="AP82" s="60">
        <v>0</v>
      </c>
      <c r="AQ82" s="60">
        <v>0</v>
      </c>
      <c r="AR82" s="60">
        <v>90</v>
      </c>
      <c r="AS82" s="60">
        <v>90</v>
      </c>
      <c r="AT82" s="60">
        <v>60</v>
      </c>
      <c r="AU82" s="60">
        <v>120</v>
      </c>
      <c r="AV82" s="60">
        <v>90</v>
      </c>
      <c r="AW82" s="60">
        <v>120</v>
      </c>
      <c r="AX82" s="60">
        <v>90</v>
      </c>
      <c r="AY82" s="60">
        <v>0</v>
      </c>
      <c r="AZ82" s="60">
        <v>0</v>
      </c>
      <c r="BA82" s="14">
        <f t="shared" si="108"/>
        <v>240</v>
      </c>
      <c r="BB82" s="14">
        <f t="shared" si="109"/>
        <v>0</v>
      </c>
      <c r="BC82" s="2">
        <f t="shared" si="5"/>
        <v>0</v>
      </c>
      <c r="BD82" s="2">
        <f t="shared" si="6"/>
        <v>0</v>
      </c>
      <c r="BE82" s="2">
        <f t="shared" si="7"/>
        <v>0</v>
      </c>
      <c r="BF82" s="2">
        <f t="shared" si="8"/>
        <v>90</v>
      </c>
      <c r="BG82" s="2">
        <f t="shared" si="9"/>
        <v>180</v>
      </c>
      <c r="BH82" s="2">
        <f t="shared" si="10"/>
        <v>240</v>
      </c>
      <c r="BI82" s="2">
        <f t="shared" si="11"/>
        <v>360</v>
      </c>
      <c r="BJ82" s="2">
        <f t="shared" si="12"/>
        <v>450</v>
      </c>
      <c r="BK82" s="2">
        <f t="shared" si="13"/>
        <v>570</v>
      </c>
      <c r="BL82" s="2">
        <f t="shared" si="14"/>
        <v>660</v>
      </c>
      <c r="BM82" s="2">
        <f t="shared" si="15"/>
        <v>660</v>
      </c>
      <c r="BN82" s="2">
        <f t="shared" si="16"/>
        <v>660</v>
      </c>
    </row>
    <row r="83" spans="1:66">
      <c r="B83" s="15"/>
      <c r="C83" s="16" t="s">
        <v>40</v>
      </c>
      <c r="D83" s="17">
        <f t="shared" si="123"/>
        <v>24</v>
      </c>
      <c r="E83" s="17">
        <f t="shared" si="124"/>
        <v>36</v>
      </c>
      <c r="F83" s="17">
        <f t="shared" si="125"/>
        <v>30</v>
      </c>
      <c r="G83" s="18">
        <f>IF(F83&lt;&gt;0,E83/F83,0)</f>
        <v>1.2</v>
      </c>
      <c r="H83" s="17">
        <f t="shared" si="126"/>
        <v>130</v>
      </c>
      <c r="I83" s="18">
        <f>IF(H83=0,0,E83/H83)</f>
        <v>0.27692307692307694</v>
      </c>
      <c r="K83" s="14">
        <f t="shared" si="102"/>
        <v>24</v>
      </c>
      <c r="L83" s="14">
        <f t="shared" si="103"/>
        <v>0</v>
      </c>
      <c r="M83" s="16">
        <f>SUM(M84:M86)</f>
        <v>0</v>
      </c>
      <c r="N83" s="16">
        <f t="shared" ref="N83:X83" si="129">SUM(N84:N86)</f>
        <v>0</v>
      </c>
      <c r="O83" s="16">
        <f t="shared" si="129"/>
        <v>0</v>
      </c>
      <c r="P83" s="16">
        <f t="shared" si="129"/>
        <v>0</v>
      </c>
      <c r="Q83" s="16">
        <f t="shared" si="129"/>
        <v>12</v>
      </c>
      <c r="R83" s="16">
        <f t="shared" si="129"/>
        <v>24</v>
      </c>
      <c r="S83" s="16">
        <f t="shared" si="129"/>
        <v>0</v>
      </c>
      <c r="T83" s="16">
        <f t="shared" si="129"/>
        <v>0</v>
      </c>
      <c r="U83" s="16">
        <f t="shared" si="129"/>
        <v>0</v>
      </c>
      <c r="V83" s="16">
        <f t="shared" si="129"/>
        <v>0</v>
      </c>
      <c r="W83" s="16">
        <f t="shared" si="129"/>
        <v>0</v>
      </c>
      <c r="X83" s="16">
        <f t="shared" si="129"/>
        <v>0</v>
      </c>
      <c r="Y83" s="14">
        <f t="shared" si="105"/>
        <v>36</v>
      </c>
      <c r="Z83" s="14">
        <f t="shared" si="106"/>
        <v>0</v>
      </c>
      <c r="AA83" s="16">
        <f t="shared" si="93"/>
        <v>0</v>
      </c>
      <c r="AB83" s="16">
        <f t="shared" si="111"/>
        <v>0</v>
      </c>
      <c r="AC83" s="16">
        <f t="shared" si="112"/>
        <v>0</v>
      </c>
      <c r="AD83" s="16">
        <f t="shared" si="113"/>
        <v>0</v>
      </c>
      <c r="AE83" s="16">
        <f t="shared" si="114"/>
        <v>12</v>
      </c>
      <c r="AF83" s="16">
        <f t="shared" si="115"/>
        <v>36</v>
      </c>
      <c r="AG83" s="16">
        <f t="shared" si="116"/>
        <v>36</v>
      </c>
      <c r="AH83" s="16">
        <f t="shared" si="117"/>
        <v>36</v>
      </c>
      <c r="AI83" s="16">
        <f t="shared" si="118"/>
        <v>36</v>
      </c>
      <c r="AJ83" s="16">
        <f t="shared" si="119"/>
        <v>36</v>
      </c>
      <c r="AK83" s="16">
        <f t="shared" si="120"/>
        <v>36</v>
      </c>
      <c r="AL83" s="16">
        <f t="shared" si="121"/>
        <v>36</v>
      </c>
      <c r="AO83" s="59">
        <f t="shared" ref="AO83:AZ83" si="130">SUM(AO84:AO86)</f>
        <v>0</v>
      </c>
      <c r="AP83" s="59">
        <f t="shared" si="130"/>
        <v>0</v>
      </c>
      <c r="AQ83" s="59">
        <f t="shared" si="130"/>
        <v>0</v>
      </c>
      <c r="AR83" s="59">
        <f t="shared" si="130"/>
        <v>0</v>
      </c>
      <c r="AS83" s="59">
        <f t="shared" si="130"/>
        <v>0</v>
      </c>
      <c r="AT83" s="59">
        <f t="shared" si="130"/>
        <v>30</v>
      </c>
      <c r="AU83" s="59">
        <f t="shared" si="130"/>
        <v>0</v>
      </c>
      <c r="AV83" s="59">
        <f t="shared" si="130"/>
        <v>0</v>
      </c>
      <c r="AW83" s="59">
        <f t="shared" si="130"/>
        <v>0</v>
      </c>
      <c r="AX83" s="59">
        <f t="shared" si="130"/>
        <v>100</v>
      </c>
      <c r="AY83" s="59">
        <f t="shared" si="130"/>
        <v>0</v>
      </c>
      <c r="AZ83" s="59">
        <f t="shared" si="130"/>
        <v>0</v>
      </c>
      <c r="BA83" s="14">
        <f t="shared" si="108"/>
        <v>30</v>
      </c>
      <c r="BB83" s="14">
        <f t="shared" si="109"/>
        <v>0</v>
      </c>
      <c r="BC83" s="16">
        <f t="shared" si="5"/>
        <v>0</v>
      </c>
      <c r="BD83" s="16">
        <f t="shared" si="6"/>
        <v>0</v>
      </c>
      <c r="BE83" s="16">
        <f t="shared" si="7"/>
        <v>0</v>
      </c>
      <c r="BF83" s="16">
        <f t="shared" si="8"/>
        <v>0</v>
      </c>
      <c r="BG83" s="16">
        <f t="shared" si="9"/>
        <v>0</v>
      </c>
      <c r="BH83" s="16">
        <f t="shared" si="10"/>
        <v>30</v>
      </c>
      <c r="BI83" s="16">
        <f t="shared" si="11"/>
        <v>30</v>
      </c>
      <c r="BJ83" s="16">
        <f t="shared" si="12"/>
        <v>30</v>
      </c>
      <c r="BK83" s="16">
        <f t="shared" si="13"/>
        <v>30</v>
      </c>
      <c r="BL83" s="16">
        <f t="shared" si="14"/>
        <v>130</v>
      </c>
      <c r="BM83" s="16">
        <f t="shared" si="15"/>
        <v>130</v>
      </c>
      <c r="BN83" s="16">
        <f t="shared" si="16"/>
        <v>130</v>
      </c>
    </row>
    <row r="84" spans="1:66" s="3" customFormat="1" outlineLevel="1">
      <c r="B84" s="9"/>
      <c r="C84" s="10" t="s">
        <v>22</v>
      </c>
      <c r="D84" s="11">
        <f t="shared" si="123"/>
        <v>0</v>
      </c>
      <c r="E84" s="11">
        <f t="shared" si="124"/>
        <v>0</v>
      </c>
      <c r="F84" s="11">
        <f t="shared" si="125"/>
        <v>0</v>
      </c>
      <c r="G84" s="12" t="e">
        <f>+E84/F84</f>
        <v>#DIV/0!</v>
      </c>
      <c r="H84" s="11">
        <f t="shared" si="126"/>
        <v>30</v>
      </c>
      <c r="I84" s="12">
        <f>+E84/H84</f>
        <v>0</v>
      </c>
      <c r="K84" s="14">
        <f t="shared" si="102"/>
        <v>0</v>
      </c>
      <c r="L84" s="14">
        <f t="shared" si="103"/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/>
      <c r="T84" s="49"/>
      <c r="U84" s="49"/>
      <c r="V84" s="49"/>
      <c r="W84" s="49"/>
      <c r="X84" s="49"/>
      <c r="Y84" s="14">
        <f t="shared" si="105"/>
        <v>0</v>
      </c>
      <c r="Z84" s="14">
        <f t="shared" si="106"/>
        <v>0</v>
      </c>
      <c r="AA84" s="4">
        <f t="shared" si="93"/>
        <v>0</v>
      </c>
      <c r="AB84" s="4">
        <f t="shared" si="111"/>
        <v>0</v>
      </c>
      <c r="AC84" s="4">
        <f t="shared" si="112"/>
        <v>0</v>
      </c>
      <c r="AD84" s="4">
        <f t="shared" si="113"/>
        <v>0</v>
      </c>
      <c r="AE84" s="4">
        <f t="shared" si="114"/>
        <v>0</v>
      </c>
      <c r="AF84" s="4">
        <f t="shared" si="115"/>
        <v>0</v>
      </c>
      <c r="AG84" s="4">
        <f t="shared" si="116"/>
        <v>0</v>
      </c>
      <c r="AH84" s="4">
        <f t="shared" si="117"/>
        <v>0</v>
      </c>
      <c r="AI84" s="4">
        <f t="shared" si="118"/>
        <v>0</v>
      </c>
      <c r="AJ84" s="4">
        <f t="shared" si="119"/>
        <v>0</v>
      </c>
      <c r="AK84" s="4">
        <f t="shared" si="120"/>
        <v>0</v>
      </c>
      <c r="AL84" s="4">
        <f t="shared" si="121"/>
        <v>0</v>
      </c>
      <c r="AO84" s="58">
        <v>0</v>
      </c>
      <c r="AP84" s="58">
        <v>0</v>
      </c>
      <c r="AQ84" s="58">
        <v>0</v>
      </c>
      <c r="AR84" s="58">
        <v>0</v>
      </c>
      <c r="AS84" s="58">
        <v>0</v>
      </c>
      <c r="AT84" s="58">
        <v>0</v>
      </c>
      <c r="AU84" s="58">
        <v>0</v>
      </c>
      <c r="AV84" s="58">
        <v>0</v>
      </c>
      <c r="AW84" s="58">
        <v>0</v>
      </c>
      <c r="AX84" s="58">
        <v>30</v>
      </c>
      <c r="AY84" s="58">
        <v>0</v>
      </c>
      <c r="AZ84" s="58">
        <v>0</v>
      </c>
      <c r="BA84" s="14">
        <f t="shared" si="108"/>
        <v>0</v>
      </c>
      <c r="BB84" s="14">
        <f t="shared" si="109"/>
        <v>0</v>
      </c>
      <c r="BC84" s="4">
        <f t="shared" si="5"/>
        <v>0</v>
      </c>
      <c r="BD84" s="4">
        <f t="shared" si="6"/>
        <v>0</v>
      </c>
      <c r="BE84" s="4">
        <f t="shared" si="7"/>
        <v>0</v>
      </c>
      <c r="BF84" s="4">
        <f t="shared" si="8"/>
        <v>0</v>
      </c>
      <c r="BG84" s="4">
        <f t="shared" si="9"/>
        <v>0</v>
      </c>
      <c r="BH84" s="4">
        <f t="shared" si="10"/>
        <v>0</v>
      </c>
      <c r="BI84" s="4">
        <f t="shared" si="11"/>
        <v>0</v>
      </c>
      <c r="BJ84" s="4">
        <f t="shared" si="12"/>
        <v>0</v>
      </c>
      <c r="BK84" s="4">
        <f t="shared" si="13"/>
        <v>0</v>
      </c>
      <c r="BL84" s="4">
        <f t="shared" si="14"/>
        <v>30</v>
      </c>
      <c r="BM84" s="4">
        <f t="shared" si="15"/>
        <v>30</v>
      </c>
      <c r="BN84" s="4">
        <f t="shared" si="16"/>
        <v>30</v>
      </c>
    </row>
    <row r="85" spans="1:66" s="3" customFormat="1" outlineLevel="1">
      <c r="B85" s="9"/>
      <c r="C85" s="10" t="s">
        <v>23</v>
      </c>
      <c r="D85" s="11">
        <f t="shared" si="123"/>
        <v>24</v>
      </c>
      <c r="E85" s="11">
        <f t="shared" si="124"/>
        <v>36</v>
      </c>
      <c r="F85" s="11">
        <f t="shared" si="125"/>
        <v>30</v>
      </c>
      <c r="G85" s="12">
        <f>+E85/F85</f>
        <v>1.2</v>
      </c>
      <c r="H85" s="11">
        <f t="shared" si="126"/>
        <v>60</v>
      </c>
      <c r="I85" s="12">
        <f>+E85/H85</f>
        <v>0.6</v>
      </c>
      <c r="K85" s="14">
        <f t="shared" si="102"/>
        <v>24</v>
      </c>
      <c r="L85" s="14">
        <f t="shared" si="103"/>
        <v>0</v>
      </c>
      <c r="M85" s="49">
        <v>0</v>
      </c>
      <c r="N85" s="49">
        <v>0</v>
      </c>
      <c r="O85" s="49">
        <v>0</v>
      </c>
      <c r="P85" s="49">
        <v>0</v>
      </c>
      <c r="Q85" s="49">
        <v>12</v>
      </c>
      <c r="R85" s="49">
        <v>24</v>
      </c>
      <c r="S85" s="49"/>
      <c r="T85" s="49"/>
      <c r="U85" s="49"/>
      <c r="V85" s="49"/>
      <c r="W85" s="49"/>
      <c r="X85" s="49"/>
      <c r="Y85" s="14">
        <f t="shared" si="105"/>
        <v>36</v>
      </c>
      <c r="Z85" s="14">
        <f t="shared" si="106"/>
        <v>0</v>
      </c>
      <c r="AA85" s="4">
        <f t="shared" si="93"/>
        <v>0</v>
      </c>
      <c r="AB85" s="4">
        <f t="shared" si="111"/>
        <v>0</v>
      </c>
      <c r="AC85" s="4">
        <f t="shared" si="112"/>
        <v>0</v>
      </c>
      <c r="AD85" s="4">
        <f t="shared" si="113"/>
        <v>0</v>
      </c>
      <c r="AE85" s="4">
        <f t="shared" si="114"/>
        <v>12</v>
      </c>
      <c r="AF85" s="4">
        <f t="shared" si="115"/>
        <v>36</v>
      </c>
      <c r="AG85" s="4">
        <f t="shared" si="116"/>
        <v>36</v>
      </c>
      <c r="AH85" s="4">
        <f t="shared" si="117"/>
        <v>36</v>
      </c>
      <c r="AI85" s="4">
        <f t="shared" si="118"/>
        <v>36</v>
      </c>
      <c r="AJ85" s="4">
        <f t="shared" si="119"/>
        <v>36</v>
      </c>
      <c r="AK85" s="4">
        <f t="shared" si="120"/>
        <v>36</v>
      </c>
      <c r="AL85" s="4">
        <f t="shared" si="121"/>
        <v>36</v>
      </c>
      <c r="AO85" s="58">
        <v>0</v>
      </c>
      <c r="AP85" s="58">
        <v>0</v>
      </c>
      <c r="AQ85" s="58">
        <v>0</v>
      </c>
      <c r="AR85" s="58">
        <v>0</v>
      </c>
      <c r="AS85" s="58">
        <v>0</v>
      </c>
      <c r="AT85" s="58">
        <v>30</v>
      </c>
      <c r="AU85" s="58">
        <v>0</v>
      </c>
      <c r="AV85" s="58">
        <v>0</v>
      </c>
      <c r="AW85" s="58">
        <v>0</v>
      </c>
      <c r="AX85" s="58">
        <v>30</v>
      </c>
      <c r="AY85" s="58">
        <v>0</v>
      </c>
      <c r="AZ85" s="58">
        <v>0</v>
      </c>
      <c r="BA85" s="14">
        <f t="shared" si="108"/>
        <v>30</v>
      </c>
      <c r="BB85" s="14">
        <f t="shared" si="109"/>
        <v>0</v>
      </c>
      <c r="BC85" s="4">
        <f>+AO85</f>
        <v>0</v>
      </c>
      <c r="BD85" s="4">
        <f>SUM(AO85:AP85)</f>
        <v>0</v>
      </c>
      <c r="BE85" s="4">
        <f>SUM(AO85:AQ85)</f>
        <v>0</v>
      </c>
      <c r="BF85" s="4">
        <f>SUM(AO85:AR85)</f>
        <v>0</v>
      </c>
      <c r="BG85" s="4">
        <f>SUM(AO85:AS85)</f>
        <v>0</v>
      </c>
      <c r="BH85" s="4">
        <f>SUM(AO85:AT85)</f>
        <v>30</v>
      </c>
      <c r="BI85" s="4">
        <f>SUM(AO85:AU85)</f>
        <v>30</v>
      </c>
      <c r="BJ85" s="4">
        <f>SUM(AO85:AV85)</f>
        <v>30</v>
      </c>
      <c r="BK85" s="4">
        <f>SUM(AO85:AW85)</f>
        <v>30</v>
      </c>
      <c r="BL85" s="4">
        <f>SUM(AO85:AX85)</f>
        <v>60</v>
      </c>
      <c r="BM85" s="4">
        <f>SUM(AO85:AY85)</f>
        <v>60</v>
      </c>
      <c r="BN85" s="4">
        <f>SUM(AO85:AZ85)</f>
        <v>60</v>
      </c>
    </row>
    <row r="86" spans="1:66" s="3" customFormat="1" outlineLevel="1">
      <c r="B86" s="9"/>
      <c r="C86" s="10" t="s">
        <v>43</v>
      </c>
      <c r="D86" s="11">
        <f t="shared" si="123"/>
        <v>0</v>
      </c>
      <c r="E86" s="11">
        <f>SUM(Y86:Z86)</f>
        <v>0</v>
      </c>
      <c r="F86" s="11">
        <f>SUM(BA86:BB86)</f>
        <v>0</v>
      </c>
      <c r="G86" s="12" t="e">
        <f>+E86/F86</f>
        <v>#DIV/0!</v>
      </c>
      <c r="H86" s="11">
        <f>+BN86</f>
        <v>40</v>
      </c>
      <c r="I86" s="12">
        <f>+E86/H86</f>
        <v>0</v>
      </c>
      <c r="K86" s="14">
        <f t="shared" si="102"/>
        <v>0</v>
      </c>
      <c r="L86" s="14">
        <f t="shared" si="103"/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/>
      <c r="T86" s="49"/>
      <c r="U86" s="49"/>
      <c r="V86" s="49"/>
      <c r="W86" s="49"/>
      <c r="X86" s="49"/>
      <c r="Y86" s="14">
        <f t="shared" si="105"/>
        <v>0</v>
      </c>
      <c r="Z86" s="14">
        <f t="shared" si="106"/>
        <v>0</v>
      </c>
      <c r="AA86" s="4">
        <f t="shared" si="93"/>
        <v>0</v>
      </c>
      <c r="AB86" s="4">
        <f t="shared" si="111"/>
        <v>0</v>
      </c>
      <c r="AC86" s="4">
        <f t="shared" si="112"/>
        <v>0</v>
      </c>
      <c r="AD86" s="4">
        <f t="shared" si="113"/>
        <v>0</v>
      </c>
      <c r="AE86" s="4">
        <f t="shared" si="114"/>
        <v>0</v>
      </c>
      <c r="AF86" s="4">
        <f t="shared" si="115"/>
        <v>0</v>
      </c>
      <c r="AG86" s="4">
        <f t="shared" si="116"/>
        <v>0</v>
      </c>
      <c r="AH86" s="4">
        <f t="shared" si="117"/>
        <v>0</v>
      </c>
      <c r="AI86" s="4">
        <f t="shared" si="118"/>
        <v>0</v>
      </c>
      <c r="AJ86" s="4">
        <f t="shared" si="119"/>
        <v>0</v>
      </c>
      <c r="AK86" s="4">
        <f t="shared" si="120"/>
        <v>0</v>
      </c>
      <c r="AL86" s="4">
        <f t="shared" si="121"/>
        <v>0</v>
      </c>
      <c r="AO86" s="58">
        <v>0</v>
      </c>
      <c r="AP86" s="58">
        <v>0</v>
      </c>
      <c r="AQ86" s="58">
        <v>0</v>
      </c>
      <c r="AR86" s="58">
        <v>0</v>
      </c>
      <c r="AS86" s="58">
        <v>0</v>
      </c>
      <c r="AT86" s="58">
        <v>0</v>
      </c>
      <c r="AU86" s="58">
        <v>0</v>
      </c>
      <c r="AV86" s="58">
        <v>0</v>
      </c>
      <c r="AW86" s="58">
        <v>0</v>
      </c>
      <c r="AX86" s="58">
        <v>40</v>
      </c>
      <c r="AY86" s="58">
        <v>0</v>
      </c>
      <c r="AZ86" s="58">
        <v>0</v>
      </c>
      <c r="BA86" s="14">
        <f t="shared" si="108"/>
        <v>0</v>
      </c>
      <c r="BB86" s="14">
        <f t="shared" si="109"/>
        <v>0</v>
      </c>
      <c r="BC86" s="4">
        <f>+AO86</f>
        <v>0</v>
      </c>
      <c r="BD86" s="4">
        <f>SUM(AO86:AP86)</f>
        <v>0</v>
      </c>
      <c r="BE86" s="4">
        <f>SUM(AO86:AQ86)</f>
        <v>0</v>
      </c>
      <c r="BF86" s="4">
        <f>SUM(AO86:AR86)</f>
        <v>0</v>
      </c>
      <c r="BG86" s="4">
        <f>SUM(AO86:AS86)</f>
        <v>0</v>
      </c>
      <c r="BH86" s="4">
        <f>SUM(AO86:AT86)</f>
        <v>0</v>
      </c>
      <c r="BI86" s="4">
        <f>SUM(AO86:AU86)</f>
        <v>0</v>
      </c>
      <c r="BJ86" s="4">
        <f>SUM(AO86:AV86)</f>
        <v>0</v>
      </c>
      <c r="BK86" s="4">
        <f>SUM(AO86:AW86)</f>
        <v>0</v>
      </c>
      <c r="BL86" s="4">
        <f>SUM(AO86:AX86)</f>
        <v>40</v>
      </c>
      <c r="BM86" s="4">
        <f>SUM(AO86:AY86)</f>
        <v>40</v>
      </c>
      <c r="BN86" s="4">
        <f>SUM(AO86:AZ86)</f>
        <v>40</v>
      </c>
    </row>
    <row r="87" spans="1:66">
      <c r="A87" s="14">
        <v>7</v>
      </c>
      <c r="B87" s="33" t="s">
        <v>24</v>
      </c>
      <c r="C87" s="16"/>
      <c r="D87" s="17"/>
      <c r="E87" s="17"/>
      <c r="F87" s="17"/>
      <c r="G87" s="17"/>
      <c r="H87" s="17"/>
      <c r="I87" s="17"/>
      <c r="K87" s="14">
        <f t="shared" si="102"/>
        <v>0</v>
      </c>
      <c r="L87" s="14">
        <f t="shared" si="103"/>
        <v>0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14">
        <f t="shared" si="105"/>
        <v>0</v>
      </c>
      <c r="Z87" s="14">
        <f t="shared" si="106"/>
        <v>0</v>
      </c>
      <c r="AA87" s="16">
        <f t="shared" si="93"/>
        <v>0</v>
      </c>
      <c r="AB87" s="16">
        <f t="shared" si="111"/>
        <v>0</v>
      </c>
      <c r="AC87" s="16">
        <f t="shared" si="112"/>
        <v>0</v>
      </c>
      <c r="AD87" s="16">
        <f t="shared" si="113"/>
        <v>0</v>
      </c>
      <c r="AE87" s="16">
        <f t="shared" si="114"/>
        <v>0</v>
      </c>
      <c r="AF87" s="16">
        <f t="shared" si="115"/>
        <v>0</v>
      </c>
      <c r="AG87" s="16">
        <f t="shared" si="116"/>
        <v>0</v>
      </c>
      <c r="AH87" s="16">
        <f t="shared" si="117"/>
        <v>0</v>
      </c>
      <c r="AI87" s="16">
        <f t="shared" si="118"/>
        <v>0</v>
      </c>
      <c r="AJ87" s="16">
        <f t="shared" si="119"/>
        <v>0</v>
      </c>
      <c r="AK87" s="16">
        <f t="shared" si="120"/>
        <v>0</v>
      </c>
      <c r="AL87" s="16">
        <f t="shared" si="121"/>
        <v>0</v>
      </c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14">
        <f t="shared" si="108"/>
        <v>0</v>
      </c>
      <c r="BB87" s="14">
        <f t="shared" si="109"/>
        <v>0</v>
      </c>
      <c r="BC87" s="16">
        <f t="shared" si="5"/>
        <v>0</v>
      </c>
      <c r="BD87" s="16">
        <f t="shared" si="6"/>
        <v>0</v>
      </c>
      <c r="BE87" s="16">
        <f t="shared" si="7"/>
        <v>0</v>
      </c>
      <c r="BF87" s="16">
        <f t="shared" si="8"/>
        <v>0</v>
      </c>
      <c r="BG87" s="16">
        <f t="shared" si="9"/>
        <v>0</v>
      </c>
      <c r="BH87" s="16">
        <f t="shared" si="10"/>
        <v>0</v>
      </c>
      <c r="BI87" s="16">
        <f t="shared" si="11"/>
        <v>0</v>
      </c>
      <c r="BJ87" s="16">
        <f t="shared" si="12"/>
        <v>0</v>
      </c>
      <c r="BK87" s="16">
        <f t="shared" si="13"/>
        <v>0</v>
      </c>
      <c r="BL87" s="16">
        <f t="shared" si="14"/>
        <v>0</v>
      </c>
      <c r="BM87" s="16">
        <f t="shared" si="15"/>
        <v>0</v>
      </c>
      <c r="BN87" s="16">
        <f t="shared" si="16"/>
        <v>0</v>
      </c>
    </row>
    <row r="88" spans="1:66">
      <c r="B88" s="15"/>
      <c r="C88" s="29" t="s">
        <v>0</v>
      </c>
      <c r="D88" s="17">
        <f t="shared" ref="D88:D94" si="131">SUM(K88:L88)</f>
        <v>4</v>
      </c>
      <c r="E88" s="17">
        <f>SUM(Y88:Z88)</f>
        <v>18</v>
      </c>
      <c r="F88" s="17">
        <f>SUM(BA88:BB88)</f>
        <v>16</v>
      </c>
      <c r="G88" s="18">
        <f>IF(F88&lt;&gt;0,E88/F88,0)</f>
        <v>1.125</v>
      </c>
      <c r="H88" s="17">
        <f>+BN88</f>
        <v>26</v>
      </c>
      <c r="I88" s="18">
        <f>+E88/H88</f>
        <v>0.69230769230769229</v>
      </c>
      <c r="K88" s="14">
        <f t="shared" si="102"/>
        <v>4</v>
      </c>
      <c r="L88" s="14">
        <f t="shared" si="103"/>
        <v>0</v>
      </c>
      <c r="M88" s="46">
        <v>0</v>
      </c>
      <c r="N88" s="46">
        <v>0</v>
      </c>
      <c r="O88" s="46">
        <v>0</v>
      </c>
      <c r="P88" s="46">
        <v>6</v>
      </c>
      <c r="Q88" s="46">
        <v>8</v>
      </c>
      <c r="R88" s="46">
        <v>4</v>
      </c>
      <c r="S88" s="46"/>
      <c r="T88" s="46"/>
      <c r="U88" s="46"/>
      <c r="V88" s="46"/>
      <c r="W88" s="46"/>
      <c r="X88" s="46"/>
      <c r="Y88" s="14">
        <f t="shared" si="105"/>
        <v>18</v>
      </c>
      <c r="Z88" s="14">
        <f t="shared" si="106"/>
        <v>0</v>
      </c>
      <c r="AA88" s="16">
        <f t="shared" si="93"/>
        <v>0</v>
      </c>
      <c r="AB88" s="16">
        <f t="shared" si="111"/>
        <v>0</v>
      </c>
      <c r="AC88" s="16">
        <f t="shared" si="112"/>
        <v>0</v>
      </c>
      <c r="AD88" s="16">
        <f t="shared" si="113"/>
        <v>6</v>
      </c>
      <c r="AE88" s="16">
        <f t="shared" si="114"/>
        <v>14</v>
      </c>
      <c r="AF88" s="16">
        <f t="shared" si="115"/>
        <v>18</v>
      </c>
      <c r="AG88" s="16">
        <f t="shared" si="116"/>
        <v>18</v>
      </c>
      <c r="AH88" s="16">
        <f t="shared" si="117"/>
        <v>18</v>
      </c>
      <c r="AI88" s="16">
        <f t="shared" si="118"/>
        <v>18</v>
      </c>
      <c r="AJ88" s="16">
        <f t="shared" si="119"/>
        <v>18</v>
      </c>
      <c r="AK88" s="16">
        <f t="shared" si="120"/>
        <v>18</v>
      </c>
      <c r="AL88" s="16">
        <f t="shared" si="121"/>
        <v>18</v>
      </c>
      <c r="AO88" s="61">
        <v>0</v>
      </c>
      <c r="AP88" s="61">
        <v>0</v>
      </c>
      <c r="AQ88" s="61">
        <v>0</v>
      </c>
      <c r="AR88" s="61">
        <v>6</v>
      </c>
      <c r="AS88" s="61">
        <v>6</v>
      </c>
      <c r="AT88" s="61">
        <v>4</v>
      </c>
      <c r="AU88" s="61">
        <v>4</v>
      </c>
      <c r="AV88" s="61">
        <v>6</v>
      </c>
      <c r="AW88" s="61">
        <v>0</v>
      </c>
      <c r="AX88" s="61">
        <v>0</v>
      </c>
      <c r="AY88" s="61">
        <v>0</v>
      </c>
      <c r="AZ88" s="61">
        <v>0</v>
      </c>
      <c r="BA88" s="14">
        <f t="shared" si="108"/>
        <v>16</v>
      </c>
      <c r="BB88" s="14">
        <f t="shared" si="109"/>
        <v>0</v>
      </c>
      <c r="BC88" s="16">
        <f t="shared" si="5"/>
        <v>0</v>
      </c>
      <c r="BD88" s="16">
        <f t="shared" si="6"/>
        <v>0</v>
      </c>
      <c r="BE88" s="16">
        <f t="shared" si="7"/>
        <v>0</v>
      </c>
      <c r="BF88" s="16">
        <f t="shared" si="8"/>
        <v>6</v>
      </c>
      <c r="BG88" s="16">
        <f t="shared" si="9"/>
        <v>12</v>
      </c>
      <c r="BH88" s="16">
        <f t="shared" si="10"/>
        <v>16</v>
      </c>
      <c r="BI88" s="16">
        <f t="shared" si="11"/>
        <v>20</v>
      </c>
      <c r="BJ88" s="16">
        <f t="shared" si="12"/>
        <v>26</v>
      </c>
      <c r="BK88" s="16">
        <f t="shared" si="13"/>
        <v>26</v>
      </c>
      <c r="BL88" s="16">
        <f t="shared" si="14"/>
        <v>26</v>
      </c>
      <c r="BM88" s="16">
        <f t="shared" si="15"/>
        <v>26</v>
      </c>
      <c r="BN88" s="16">
        <f t="shared" si="16"/>
        <v>26</v>
      </c>
    </row>
    <row r="89" spans="1:66" s="31" customFormat="1">
      <c r="B89" s="43"/>
      <c r="C89" s="32" t="s">
        <v>17</v>
      </c>
      <c r="D89" s="18">
        <f t="shared" si="131"/>
        <v>0.8</v>
      </c>
      <c r="E89" s="18">
        <f t="shared" ref="E89:E94" si="132">SUM(Y89:Z89)</f>
        <v>2.46</v>
      </c>
      <c r="F89" s="18">
        <f t="shared" ref="F89:F94" si="133">SUM(BA89:BB89)</f>
        <v>0.8</v>
      </c>
      <c r="G89" s="18">
        <f>IF(F89&lt;&gt;0,E89/F89,0)</f>
        <v>3.0749999999999997</v>
      </c>
      <c r="H89" s="18">
        <f t="shared" ref="H89:H94" si="134">+BN89</f>
        <v>0.8</v>
      </c>
      <c r="I89" s="18">
        <f>+E89/H89</f>
        <v>3.0749999999999997</v>
      </c>
      <c r="K89" s="31">
        <f t="shared" si="102"/>
        <v>0.8</v>
      </c>
      <c r="L89" s="31">
        <f t="shared" si="103"/>
        <v>0</v>
      </c>
      <c r="M89" s="47">
        <v>0</v>
      </c>
      <c r="N89" s="47">
        <v>0</v>
      </c>
      <c r="O89" s="47">
        <v>0</v>
      </c>
      <c r="P89" s="47">
        <v>0.9</v>
      </c>
      <c r="Q89" s="47">
        <v>0.76</v>
      </c>
      <c r="R89" s="47">
        <v>0.8</v>
      </c>
      <c r="S89" s="47"/>
      <c r="T89" s="47"/>
      <c r="U89" s="47"/>
      <c r="V89" s="47"/>
      <c r="W89" s="47"/>
      <c r="X89" s="47"/>
      <c r="Y89" s="31">
        <f t="shared" si="105"/>
        <v>2.46</v>
      </c>
      <c r="Z89" s="31">
        <f t="shared" si="106"/>
        <v>0</v>
      </c>
      <c r="AA89" s="32">
        <f t="shared" si="93"/>
        <v>0</v>
      </c>
      <c r="AB89" s="32">
        <f t="shared" si="111"/>
        <v>0</v>
      </c>
      <c r="AC89" s="32">
        <f t="shared" si="112"/>
        <v>0</v>
      </c>
      <c r="AD89" s="32">
        <f t="shared" si="113"/>
        <v>0.9</v>
      </c>
      <c r="AE89" s="32">
        <f t="shared" si="114"/>
        <v>1.6600000000000001</v>
      </c>
      <c r="AF89" s="32">
        <f t="shared" si="115"/>
        <v>2.46</v>
      </c>
      <c r="AG89" s="32">
        <f t="shared" si="116"/>
        <v>2.46</v>
      </c>
      <c r="AH89" s="32">
        <f t="shared" si="117"/>
        <v>2.46</v>
      </c>
      <c r="AI89" s="32">
        <f t="shared" si="118"/>
        <v>2.46</v>
      </c>
      <c r="AJ89" s="32">
        <f t="shared" si="119"/>
        <v>2.46</v>
      </c>
      <c r="AK89" s="32">
        <f t="shared" si="120"/>
        <v>2.46</v>
      </c>
      <c r="AL89" s="32">
        <f t="shared" si="121"/>
        <v>2.46</v>
      </c>
      <c r="AO89" s="47">
        <v>0</v>
      </c>
      <c r="AP89" s="47">
        <v>0</v>
      </c>
      <c r="AQ89" s="47">
        <v>0</v>
      </c>
      <c r="AR89" s="47">
        <v>0.8</v>
      </c>
      <c r="AS89" s="47">
        <v>0.8</v>
      </c>
      <c r="AT89" s="47">
        <v>0.8</v>
      </c>
      <c r="AU89" s="47">
        <v>0.8</v>
      </c>
      <c r="AV89" s="47">
        <v>0.8</v>
      </c>
      <c r="AW89" s="47">
        <v>0.8</v>
      </c>
      <c r="AX89" s="47">
        <v>0.8</v>
      </c>
      <c r="AY89" s="47">
        <v>0</v>
      </c>
      <c r="AZ89" s="47">
        <v>0</v>
      </c>
      <c r="BA89" s="31">
        <f t="shared" si="108"/>
        <v>0.8</v>
      </c>
      <c r="BB89" s="31">
        <f t="shared" si="109"/>
        <v>0</v>
      </c>
      <c r="BC89" s="32">
        <f>+AO89</f>
        <v>0</v>
      </c>
      <c r="BD89" s="32">
        <f>AVERAGE(AO89:AP89)</f>
        <v>0</v>
      </c>
      <c r="BE89" s="32">
        <f>AVERAGE(AO89:AQ89)</f>
        <v>0</v>
      </c>
      <c r="BF89" s="32">
        <v>0.8</v>
      </c>
      <c r="BG89" s="32">
        <v>0.8</v>
      </c>
      <c r="BH89" s="32">
        <v>0.8</v>
      </c>
      <c r="BI89" s="32">
        <v>0.8</v>
      </c>
      <c r="BJ89" s="32">
        <v>0.8</v>
      </c>
      <c r="BK89" s="32">
        <v>0.8</v>
      </c>
      <c r="BL89" s="32">
        <v>0.8</v>
      </c>
      <c r="BM89" s="32">
        <v>0.8</v>
      </c>
      <c r="BN89" s="32">
        <v>0.8</v>
      </c>
    </row>
    <row r="90" spans="1:66" s="31" customFormat="1">
      <c r="B90" s="43"/>
      <c r="C90" s="32" t="s">
        <v>37</v>
      </c>
      <c r="D90" s="18">
        <f t="shared" si="131"/>
        <v>0.96</v>
      </c>
      <c r="E90" s="18">
        <f t="shared" si="132"/>
        <v>2.84</v>
      </c>
      <c r="F90" s="18">
        <f t="shared" si="133"/>
        <v>0.95</v>
      </c>
      <c r="G90" s="18">
        <f>IF(F90&lt;&gt;0,E90/F90,0)</f>
        <v>2.9894736842105263</v>
      </c>
      <c r="H90" s="18">
        <f t="shared" si="134"/>
        <v>0.95</v>
      </c>
      <c r="I90" s="18">
        <f>+E90/H90</f>
        <v>2.9894736842105263</v>
      </c>
      <c r="K90" s="31">
        <f t="shared" si="102"/>
        <v>0.96</v>
      </c>
      <c r="L90" s="31">
        <f t="shared" si="103"/>
        <v>0</v>
      </c>
      <c r="M90" s="47">
        <v>0</v>
      </c>
      <c r="N90" s="47">
        <v>0</v>
      </c>
      <c r="O90" s="47">
        <v>0</v>
      </c>
      <c r="P90" s="47">
        <v>1</v>
      </c>
      <c r="Q90" s="47">
        <v>0.88</v>
      </c>
      <c r="R90" s="47">
        <v>0.96</v>
      </c>
      <c r="S90" s="47"/>
      <c r="T90" s="47"/>
      <c r="U90" s="47"/>
      <c r="V90" s="47"/>
      <c r="W90" s="47"/>
      <c r="X90" s="47"/>
      <c r="Y90" s="31">
        <f t="shared" si="105"/>
        <v>2.84</v>
      </c>
      <c r="Z90" s="31">
        <f t="shared" si="106"/>
        <v>0</v>
      </c>
      <c r="AA90" s="32">
        <f t="shared" si="93"/>
        <v>0</v>
      </c>
      <c r="AB90" s="32">
        <f t="shared" si="111"/>
        <v>0</v>
      </c>
      <c r="AC90" s="32">
        <f t="shared" si="112"/>
        <v>0</v>
      </c>
      <c r="AD90" s="32">
        <f t="shared" si="113"/>
        <v>1</v>
      </c>
      <c r="AE90" s="32">
        <f t="shared" si="114"/>
        <v>1.88</v>
      </c>
      <c r="AF90" s="32">
        <f t="shared" si="115"/>
        <v>2.84</v>
      </c>
      <c r="AG90" s="32">
        <f t="shared" si="116"/>
        <v>2.84</v>
      </c>
      <c r="AH90" s="32">
        <f t="shared" si="117"/>
        <v>2.84</v>
      </c>
      <c r="AI90" s="32">
        <f t="shared" si="118"/>
        <v>2.84</v>
      </c>
      <c r="AJ90" s="32">
        <f t="shared" si="119"/>
        <v>2.84</v>
      </c>
      <c r="AK90" s="32">
        <f t="shared" si="120"/>
        <v>2.84</v>
      </c>
      <c r="AL90" s="32">
        <f t="shared" si="121"/>
        <v>2.84</v>
      </c>
      <c r="AO90" s="47">
        <v>0</v>
      </c>
      <c r="AP90" s="47">
        <v>0</v>
      </c>
      <c r="AQ90" s="47">
        <v>0</v>
      </c>
      <c r="AR90" s="47">
        <v>0.95</v>
      </c>
      <c r="AS90" s="47">
        <v>0.95</v>
      </c>
      <c r="AT90" s="47">
        <v>0.95</v>
      </c>
      <c r="AU90" s="47">
        <v>0.95</v>
      </c>
      <c r="AV90" s="47">
        <v>0.95</v>
      </c>
      <c r="AW90" s="47">
        <v>0.95</v>
      </c>
      <c r="AX90" s="47">
        <v>0.95</v>
      </c>
      <c r="AY90" s="47">
        <v>0</v>
      </c>
      <c r="AZ90" s="47">
        <v>0</v>
      </c>
      <c r="BA90" s="31">
        <f t="shared" si="108"/>
        <v>0.95</v>
      </c>
      <c r="BB90" s="31">
        <f t="shared" si="109"/>
        <v>0</v>
      </c>
      <c r="BC90" s="32">
        <f>+AO90</f>
        <v>0</v>
      </c>
      <c r="BD90" s="32">
        <f>AVERAGE(AO90:AP90)</f>
        <v>0</v>
      </c>
      <c r="BE90" s="32">
        <f>AVERAGE(AO90:AQ90)</f>
        <v>0</v>
      </c>
      <c r="BF90" s="32">
        <v>0.95</v>
      </c>
      <c r="BG90" s="32">
        <v>0.95</v>
      </c>
      <c r="BH90" s="32">
        <v>0.95</v>
      </c>
      <c r="BI90" s="32">
        <v>0.95</v>
      </c>
      <c r="BJ90" s="32">
        <v>0.95</v>
      </c>
      <c r="BK90" s="32">
        <v>0.95</v>
      </c>
      <c r="BL90" s="32">
        <v>0.95</v>
      </c>
      <c r="BM90" s="32">
        <v>0.95</v>
      </c>
      <c r="BN90" s="32">
        <v>0.95</v>
      </c>
    </row>
    <row r="91" spans="1:66">
      <c r="B91" s="15"/>
      <c r="C91" s="16" t="s">
        <v>20</v>
      </c>
      <c r="D91" s="17">
        <f t="shared" si="131"/>
        <v>34</v>
      </c>
      <c r="E91" s="17">
        <f t="shared" si="132"/>
        <v>104</v>
      </c>
      <c r="F91" s="17">
        <f t="shared" si="133"/>
        <v>96</v>
      </c>
      <c r="G91" s="18">
        <f>IF(F91&lt;&gt;0,E91/F91,0)</f>
        <v>1.0833333333333333</v>
      </c>
      <c r="H91" s="17">
        <f t="shared" si="134"/>
        <v>204</v>
      </c>
      <c r="I91" s="18">
        <f>IF(H91=0,0,E91/H91)</f>
        <v>0.50980392156862742</v>
      </c>
      <c r="K91" s="14">
        <f t="shared" si="102"/>
        <v>34</v>
      </c>
      <c r="L91" s="14">
        <f t="shared" si="103"/>
        <v>0</v>
      </c>
      <c r="M91" s="16">
        <f>+M92</f>
        <v>0</v>
      </c>
      <c r="N91" s="16">
        <f t="shared" ref="N91:X91" si="135">+N92</f>
        <v>0</v>
      </c>
      <c r="O91" s="16">
        <f t="shared" si="135"/>
        <v>0</v>
      </c>
      <c r="P91" s="16">
        <f t="shared" si="135"/>
        <v>36</v>
      </c>
      <c r="Q91" s="16">
        <f t="shared" si="135"/>
        <v>34</v>
      </c>
      <c r="R91" s="16">
        <f t="shared" si="135"/>
        <v>34</v>
      </c>
      <c r="S91" s="16">
        <f t="shared" si="135"/>
        <v>0</v>
      </c>
      <c r="T91" s="16">
        <f t="shared" si="135"/>
        <v>0</v>
      </c>
      <c r="U91" s="16">
        <f t="shared" si="135"/>
        <v>0</v>
      </c>
      <c r="V91" s="16">
        <f t="shared" si="135"/>
        <v>0</v>
      </c>
      <c r="W91" s="16">
        <f t="shared" si="135"/>
        <v>0</v>
      </c>
      <c r="X91" s="16">
        <f t="shared" si="135"/>
        <v>0</v>
      </c>
      <c r="Y91" s="14">
        <f t="shared" si="105"/>
        <v>104</v>
      </c>
      <c r="Z91" s="14">
        <f t="shared" si="106"/>
        <v>0</v>
      </c>
      <c r="AA91" s="16">
        <f t="shared" ref="AA91:AA124" si="136">+M91</f>
        <v>0</v>
      </c>
      <c r="AB91" s="16">
        <f t="shared" ref="AB91:AB124" si="137">SUM(M91:N91)</f>
        <v>0</v>
      </c>
      <c r="AC91" s="16">
        <f t="shared" ref="AC91:AC124" si="138">SUM(M91:O91)</f>
        <v>0</v>
      </c>
      <c r="AD91" s="16">
        <f t="shared" ref="AD91:AD124" si="139">SUM(M91:P91)</f>
        <v>36</v>
      </c>
      <c r="AE91" s="16">
        <f t="shared" ref="AE91:AE124" si="140">SUM(M91:Q91)</f>
        <v>70</v>
      </c>
      <c r="AF91" s="16">
        <f t="shared" ref="AF91:AF124" si="141">SUM(M91:R91)</f>
        <v>104</v>
      </c>
      <c r="AG91" s="16">
        <f t="shared" ref="AG91:AG124" si="142">SUM(M91:S91)</f>
        <v>104</v>
      </c>
      <c r="AH91" s="16">
        <f t="shared" ref="AH91:AH124" si="143">SUM(M91:T91)</f>
        <v>104</v>
      </c>
      <c r="AI91" s="16">
        <f t="shared" ref="AI91:AI124" si="144">SUM(M91:U91)</f>
        <v>104</v>
      </c>
      <c r="AJ91" s="16">
        <f t="shared" ref="AJ91:AJ124" si="145">SUM(M91:V91)</f>
        <v>104</v>
      </c>
      <c r="AK91" s="16">
        <f t="shared" ref="AK91:AK124" si="146">SUM(M91:W91)</f>
        <v>104</v>
      </c>
      <c r="AL91" s="16">
        <f t="shared" ref="AL91:AL124" si="147">SUM(M91:X91)</f>
        <v>104</v>
      </c>
      <c r="AO91" s="59">
        <f t="shared" ref="AO91:AZ91" si="148">+AO92</f>
        <v>0</v>
      </c>
      <c r="AP91" s="59">
        <f t="shared" si="148"/>
        <v>0</v>
      </c>
      <c r="AQ91" s="59">
        <f t="shared" si="148"/>
        <v>0</v>
      </c>
      <c r="AR91" s="59">
        <f t="shared" si="148"/>
        <v>36</v>
      </c>
      <c r="AS91" s="59">
        <f t="shared" si="148"/>
        <v>36</v>
      </c>
      <c r="AT91" s="59">
        <f t="shared" si="148"/>
        <v>24</v>
      </c>
      <c r="AU91" s="59">
        <f t="shared" si="148"/>
        <v>24</v>
      </c>
      <c r="AV91" s="59">
        <f t="shared" si="148"/>
        <v>36</v>
      </c>
      <c r="AW91" s="59">
        <f t="shared" si="148"/>
        <v>24</v>
      </c>
      <c r="AX91" s="59">
        <f t="shared" si="148"/>
        <v>24</v>
      </c>
      <c r="AY91" s="59">
        <f t="shared" si="148"/>
        <v>0</v>
      </c>
      <c r="AZ91" s="59">
        <f t="shared" si="148"/>
        <v>0</v>
      </c>
      <c r="BA91" s="14">
        <f t="shared" si="108"/>
        <v>96</v>
      </c>
      <c r="BB91" s="14">
        <f t="shared" si="109"/>
        <v>0</v>
      </c>
      <c r="BC91" s="16">
        <f t="shared" ref="BC91:BC124" si="149">+AO91</f>
        <v>0</v>
      </c>
      <c r="BD91" s="16">
        <f t="shared" ref="BD91:BD124" si="150">SUM(AO91:AP91)</f>
        <v>0</v>
      </c>
      <c r="BE91" s="16">
        <f t="shared" ref="BE91:BE124" si="151">SUM(AO91:AQ91)</f>
        <v>0</v>
      </c>
      <c r="BF91" s="16">
        <f t="shared" ref="BF91:BF124" si="152">SUM(AO91:AR91)</f>
        <v>36</v>
      </c>
      <c r="BG91" s="16">
        <f t="shared" ref="BG91:BG124" si="153">SUM(AO91:AS91)</f>
        <v>72</v>
      </c>
      <c r="BH91" s="16">
        <f t="shared" ref="BH91:BH124" si="154">SUM(AO91:AT91)</f>
        <v>96</v>
      </c>
      <c r="BI91" s="16">
        <f t="shared" ref="BI91:BI124" si="155">SUM(AO91:AU91)</f>
        <v>120</v>
      </c>
      <c r="BJ91" s="16">
        <f t="shared" ref="BJ91:BJ124" si="156">SUM(AO91:AV91)</f>
        <v>156</v>
      </c>
      <c r="BK91" s="16">
        <f t="shared" ref="BK91:BK124" si="157">SUM(AO91:AW91)</f>
        <v>180</v>
      </c>
      <c r="BL91" s="16">
        <f t="shared" ref="BL91:BL124" si="158">SUM(AO91:AX91)</f>
        <v>204</v>
      </c>
      <c r="BM91" s="16">
        <f t="shared" ref="BM91:BM124" si="159">SUM(AO91:AY91)</f>
        <v>204</v>
      </c>
      <c r="BN91" s="16">
        <f t="shared" ref="BN91:BN124" si="160">SUM(AO91:AZ91)</f>
        <v>204</v>
      </c>
    </row>
    <row r="92" spans="1:66" s="1" customFormat="1" outlineLevel="1">
      <c r="B92" s="5"/>
      <c r="C92" s="6" t="s">
        <v>52</v>
      </c>
      <c r="D92" s="7">
        <f t="shared" si="131"/>
        <v>34</v>
      </c>
      <c r="E92" s="7">
        <f t="shared" si="132"/>
        <v>104</v>
      </c>
      <c r="F92" s="7">
        <f t="shared" si="133"/>
        <v>96</v>
      </c>
      <c r="G92" s="8">
        <f>+E92/F92</f>
        <v>1.0833333333333333</v>
      </c>
      <c r="H92" s="7">
        <f t="shared" si="134"/>
        <v>204</v>
      </c>
      <c r="I92" s="8">
        <f>+E92/H92</f>
        <v>0.50980392156862742</v>
      </c>
      <c r="K92" s="14">
        <f t="shared" si="102"/>
        <v>34</v>
      </c>
      <c r="L92" s="14">
        <f t="shared" si="103"/>
        <v>0</v>
      </c>
      <c r="M92" s="48">
        <v>0</v>
      </c>
      <c r="N92" s="48">
        <v>0</v>
      </c>
      <c r="O92" s="48">
        <v>0</v>
      </c>
      <c r="P92" s="48">
        <v>36</v>
      </c>
      <c r="Q92" s="48">
        <v>34</v>
      </c>
      <c r="R92" s="48">
        <v>34</v>
      </c>
      <c r="S92" s="48"/>
      <c r="T92" s="48"/>
      <c r="U92" s="48"/>
      <c r="V92" s="48"/>
      <c r="W92" s="48"/>
      <c r="X92" s="48"/>
      <c r="Y92" s="14">
        <f t="shared" si="105"/>
        <v>104</v>
      </c>
      <c r="Z92" s="14">
        <f t="shared" si="106"/>
        <v>0</v>
      </c>
      <c r="AA92" s="2">
        <f>+M92</f>
        <v>0</v>
      </c>
      <c r="AB92" s="2">
        <f>SUM(M92:N92)</f>
        <v>0</v>
      </c>
      <c r="AC92" s="2">
        <f>SUM(M92:O92)</f>
        <v>0</v>
      </c>
      <c r="AD92" s="2">
        <f>SUM(M92:P92)</f>
        <v>36</v>
      </c>
      <c r="AE92" s="2">
        <f>SUM(M92:Q92)</f>
        <v>70</v>
      </c>
      <c r="AF92" s="2">
        <f>SUM(M92:R92)</f>
        <v>104</v>
      </c>
      <c r="AG92" s="2">
        <f>SUM(M92:S92)</f>
        <v>104</v>
      </c>
      <c r="AH92" s="2">
        <f>SUM(M92:T92)</f>
        <v>104</v>
      </c>
      <c r="AI92" s="2">
        <f>SUM(M92:U92)</f>
        <v>104</v>
      </c>
      <c r="AJ92" s="2">
        <f>SUM(M92:V92)</f>
        <v>104</v>
      </c>
      <c r="AK92" s="2">
        <f>SUM(M92:W92)</f>
        <v>104</v>
      </c>
      <c r="AL92" s="2">
        <f>SUM(M92:X92)</f>
        <v>104</v>
      </c>
      <c r="AO92" s="60">
        <v>0</v>
      </c>
      <c r="AP92" s="60">
        <v>0</v>
      </c>
      <c r="AQ92" s="60">
        <v>0</v>
      </c>
      <c r="AR92" s="60">
        <v>36</v>
      </c>
      <c r="AS92" s="60">
        <v>36</v>
      </c>
      <c r="AT92" s="60">
        <v>24</v>
      </c>
      <c r="AU92" s="60">
        <v>24</v>
      </c>
      <c r="AV92" s="60">
        <v>36</v>
      </c>
      <c r="AW92" s="60">
        <v>24</v>
      </c>
      <c r="AX92" s="60">
        <v>24</v>
      </c>
      <c r="AY92" s="60">
        <v>0</v>
      </c>
      <c r="AZ92" s="60">
        <v>0</v>
      </c>
      <c r="BA92" s="14">
        <f t="shared" si="108"/>
        <v>96</v>
      </c>
      <c r="BB92" s="14">
        <f t="shared" si="109"/>
        <v>0</v>
      </c>
      <c r="BC92" s="2">
        <f t="shared" si="149"/>
        <v>0</v>
      </c>
      <c r="BD92" s="2">
        <f t="shared" si="150"/>
        <v>0</v>
      </c>
      <c r="BE92" s="2">
        <f t="shared" si="151"/>
        <v>0</v>
      </c>
      <c r="BF92" s="2">
        <f t="shared" si="152"/>
        <v>36</v>
      </c>
      <c r="BG92" s="2">
        <f t="shared" si="153"/>
        <v>72</v>
      </c>
      <c r="BH92" s="2">
        <f t="shared" si="154"/>
        <v>96</v>
      </c>
      <c r="BI92" s="2">
        <f t="shared" si="155"/>
        <v>120</v>
      </c>
      <c r="BJ92" s="2">
        <f t="shared" si="156"/>
        <v>156</v>
      </c>
      <c r="BK92" s="2">
        <f t="shared" si="157"/>
        <v>180</v>
      </c>
      <c r="BL92" s="2">
        <f t="shared" si="158"/>
        <v>204</v>
      </c>
      <c r="BM92" s="2">
        <f t="shared" si="159"/>
        <v>204</v>
      </c>
      <c r="BN92" s="2">
        <f t="shared" si="160"/>
        <v>204</v>
      </c>
    </row>
    <row r="93" spans="1:66">
      <c r="B93" s="15"/>
      <c r="C93" s="16" t="s">
        <v>40</v>
      </c>
      <c r="D93" s="17">
        <f t="shared" si="131"/>
        <v>0</v>
      </c>
      <c r="E93" s="17">
        <f t="shared" si="132"/>
        <v>0</v>
      </c>
      <c r="F93" s="17">
        <f t="shared" si="133"/>
        <v>12.8</v>
      </c>
      <c r="G93" s="18">
        <f>IF(F93&lt;&gt;0,E93/F93,0)</f>
        <v>0</v>
      </c>
      <c r="H93" s="34">
        <f t="shared" si="134"/>
        <v>27.2</v>
      </c>
      <c r="I93" s="18">
        <f>IF(H93=0,0,E93/H93)</f>
        <v>0</v>
      </c>
      <c r="K93" s="14">
        <f t="shared" si="102"/>
        <v>0</v>
      </c>
      <c r="L93" s="14">
        <f t="shared" si="103"/>
        <v>0</v>
      </c>
      <c r="M93" s="16">
        <f>+M94</f>
        <v>0</v>
      </c>
      <c r="N93" s="16">
        <f t="shared" ref="N93:X93" si="161">+N94</f>
        <v>0</v>
      </c>
      <c r="O93" s="16">
        <f t="shared" si="161"/>
        <v>0</v>
      </c>
      <c r="P93" s="16">
        <f t="shared" si="161"/>
        <v>0</v>
      </c>
      <c r="Q93" s="16">
        <f t="shared" si="161"/>
        <v>0</v>
      </c>
      <c r="R93" s="16">
        <f t="shared" si="161"/>
        <v>0</v>
      </c>
      <c r="S93" s="16">
        <f t="shared" si="161"/>
        <v>0</v>
      </c>
      <c r="T93" s="16">
        <f t="shared" si="161"/>
        <v>0</v>
      </c>
      <c r="U93" s="16">
        <f t="shared" si="161"/>
        <v>0</v>
      </c>
      <c r="V93" s="16">
        <f t="shared" si="161"/>
        <v>0</v>
      </c>
      <c r="W93" s="16">
        <f t="shared" si="161"/>
        <v>0</v>
      </c>
      <c r="X93" s="16">
        <f t="shared" si="161"/>
        <v>0</v>
      </c>
      <c r="Y93" s="14">
        <f t="shared" si="105"/>
        <v>0</v>
      </c>
      <c r="Z93" s="14">
        <f t="shared" si="106"/>
        <v>0</v>
      </c>
      <c r="AA93" s="16">
        <f t="shared" si="136"/>
        <v>0</v>
      </c>
      <c r="AB93" s="16">
        <f t="shared" si="137"/>
        <v>0</v>
      </c>
      <c r="AC93" s="16">
        <f t="shared" si="138"/>
        <v>0</v>
      </c>
      <c r="AD93" s="16">
        <f t="shared" si="139"/>
        <v>0</v>
      </c>
      <c r="AE93" s="16">
        <f t="shared" si="140"/>
        <v>0</v>
      </c>
      <c r="AF93" s="16">
        <f t="shared" si="141"/>
        <v>0</v>
      </c>
      <c r="AG93" s="16">
        <f t="shared" si="142"/>
        <v>0</v>
      </c>
      <c r="AH93" s="16">
        <f t="shared" si="143"/>
        <v>0</v>
      </c>
      <c r="AI93" s="16">
        <f t="shared" si="144"/>
        <v>0</v>
      </c>
      <c r="AJ93" s="16">
        <f t="shared" si="145"/>
        <v>0</v>
      </c>
      <c r="AK93" s="16">
        <f t="shared" si="146"/>
        <v>0</v>
      </c>
      <c r="AL93" s="16">
        <f t="shared" si="147"/>
        <v>0</v>
      </c>
      <c r="AO93" s="59">
        <f t="shared" ref="AO93:AZ93" si="162">+AO94</f>
        <v>0</v>
      </c>
      <c r="AP93" s="59">
        <f t="shared" si="162"/>
        <v>0</v>
      </c>
      <c r="AQ93" s="59">
        <f t="shared" si="162"/>
        <v>0</v>
      </c>
      <c r="AR93" s="59">
        <f t="shared" si="162"/>
        <v>4.8000000000000007</v>
      </c>
      <c r="AS93" s="59">
        <f t="shared" si="162"/>
        <v>4.8000000000000007</v>
      </c>
      <c r="AT93" s="59">
        <f t="shared" si="162"/>
        <v>3.2</v>
      </c>
      <c r="AU93" s="59">
        <f t="shared" si="162"/>
        <v>3.2</v>
      </c>
      <c r="AV93" s="59">
        <f t="shared" si="162"/>
        <v>4.8000000000000007</v>
      </c>
      <c r="AW93" s="59">
        <f t="shared" si="162"/>
        <v>3.2</v>
      </c>
      <c r="AX93" s="59">
        <f t="shared" si="162"/>
        <v>3.2</v>
      </c>
      <c r="AY93" s="59">
        <f t="shared" si="162"/>
        <v>0</v>
      </c>
      <c r="AZ93" s="59">
        <f t="shared" si="162"/>
        <v>0</v>
      </c>
      <c r="BA93" s="14">
        <f t="shared" si="108"/>
        <v>12.8</v>
      </c>
      <c r="BB93" s="14">
        <f t="shared" si="109"/>
        <v>0</v>
      </c>
      <c r="BC93" s="16">
        <f t="shared" si="149"/>
        <v>0</v>
      </c>
      <c r="BD93" s="16">
        <f t="shared" si="150"/>
        <v>0</v>
      </c>
      <c r="BE93" s="16">
        <f t="shared" si="151"/>
        <v>0</v>
      </c>
      <c r="BF93" s="16">
        <f t="shared" si="152"/>
        <v>4.8000000000000007</v>
      </c>
      <c r="BG93" s="16">
        <f t="shared" si="153"/>
        <v>9.6000000000000014</v>
      </c>
      <c r="BH93" s="16">
        <f t="shared" si="154"/>
        <v>12.8</v>
      </c>
      <c r="BI93" s="16">
        <f t="shared" si="155"/>
        <v>16</v>
      </c>
      <c r="BJ93" s="16">
        <f t="shared" si="156"/>
        <v>20.8</v>
      </c>
      <c r="BK93" s="16">
        <f t="shared" si="157"/>
        <v>24</v>
      </c>
      <c r="BL93" s="16">
        <f t="shared" si="158"/>
        <v>27.2</v>
      </c>
      <c r="BM93" s="16">
        <f t="shared" si="159"/>
        <v>27.2</v>
      </c>
      <c r="BN93" s="16">
        <f t="shared" si="160"/>
        <v>27.2</v>
      </c>
    </row>
    <row r="94" spans="1:66" s="3" customFormat="1" outlineLevel="1">
      <c r="B94" s="9"/>
      <c r="C94" s="10" t="s">
        <v>22</v>
      </c>
      <c r="D94" s="11">
        <f t="shared" si="131"/>
        <v>0</v>
      </c>
      <c r="E94" s="11">
        <f t="shared" si="132"/>
        <v>0</v>
      </c>
      <c r="F94" s="11">
        <f t="shared" si="133"/>
        <v>12.8</v>
      </c>
      <c r="G94" s="12">
        <f>+E94/F94</f>
        <v>0</v>
      </c>
      <c r="H94" s="11">
        <f t="shared" si="134"/>
        <v>27.2</v>
      </c>
      <c r="I94" s="12">
        <f>+E94/H94</f>
        <v>0</v>
      </c>
      <c r="K94" s="14">
        <f t="shared" si="102"/>
        <v>0</v>
      </c>
      <c r="L94" s="14">
        <f t="shared" si="103"/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/>
      <c r="T94" s="49"/>
      <c r="U94" s="49"/>
      <c r="V94" s="49"/>
      <c r="W94" s="49"/>
      <c r="X94" s="49"/>
      <c r="Y94" s="14">
        <f t="shared" si="105"/>
        <v>0</v>
      </c>
      <c r="Z94" s="14">
        <f t="shared" si="106"/>
        <v>0</v>
      </c>
      <c r="AA94" s="4">
        <f>+M94</f>
        <v>0</v>
      </c>
      <c r="AB94" s="4">
        <f>SUM(M94:N94)</f>
        <v>0</v>
      </c>
      <c r="AC94" s="4">
        <f>SUM(M94:O94)</f>
        <v>0</v>
      </c>
      <c r="AD94" s="4">
        <f>SUM(M94:P94)</f>
        <v>0</v>
      </c>
      <c r="AE94" s="4">
        <f>SUM(M94:Q94)</f>
        <v>0</v>
      </c>
      <c r="AF94" s="4">
        <f>SUM(M94:R94)</f>
        <v>0</v>
      </c>
      <c r="AG94" s="4">
        <f>SUM(M94:S94)</f>
        <v>0</v>
      </c>
      <c r="AH94" s="4">
        <f>SUM(M94:T94)</f>
        <v>0</v>
      </c>
      <c r="AI94" s="4">
        <f>SUM(M94:U94)</f>
        <v>0</v>
      </c>
      <c r="AJ94" s="4">
        <f>SUM(M94:V94)</f>
        <v>0</v>
      </c>
      <c r="AK94" s="4">
        <f>SUM(M94:W94)</f>
        <v>0</v>
      </c>
      <c r="AL94" s="4">
        <f>SUM(M94:X94)</f>
        <v>0</v>
      </c>
      <c r="AO94" s="58">
        <v>0</v>
      </c>
      <c r="AP94" s="58">
        <v>0</v>
      </c>
      <c r="AQ94" s="58">
        <v>0</v>
      </c>
      <c r="AR94" s="58">
        <v>4.8000000000000007</v>
      </c>
      <c r="AS94" s="58">
        <v>4.8000000000000007</v>
      </c>
      <c r="AT94" s="58">
        <v>3.2</v>
      </c>
      <c r="AU94" s="58">
        <v>3.2</v>
      </c>
      <c r="AV94" s="58">
        <v>4.8000000000000007</v>
      </c>
      <c r="AW94" s="58">
        <v>3.2</v>
      </c>
      <c r="AX94" s="58">
        <v>3.2</v>
      </c>
      <c r="AY94" s="58">
        <v>0</v>
      </c>
      <c r="AZ94" s="58">
        <v>0</v>
      </c>
      <c r="BA94" s="14">
        <f t="shared" si="108"/>
        <v>12.8</v>
      </c>
      <c r="BB94" s="14">
        <f t="shared" si="109"/>
        <v>0</v>
      </c>
      <c r="BC94" s="4">
        <f t="shared" si="149"/>
        <v>0</v>
      </c>
      <c r="BD94" s="4">
        <f t="shared" si="150"/>
        <v>0</v>
      </c>
      <c r="BE94" s="4">
        <f t="shared" si="151"/>
        <v>0</v>
      </c>
      <c r="BF94" s="4">
        <f t="shared" si="152"/>
        <v>4.8000000000000007</v>
      </c>
      <c r="BG94" s="4">
        <f t="shared" si="153"/>
        <v>9.6000000000000014</v>
      </c>
      <c r="BH94" s="4">
        <f t="shared" si="154"/>
        <v>12.8</v>
      </c>
      <c r="BI94" s="4">
        <f t="shared" si="155"/>
        <v>16</v>
      </c>
      <c r="BJ94" s="4">
        <f t="shared" si="156"/>
        <v>20.8</v>
      </c>
      <c r="BK94" s="4">
        <f t="shared" si="157"/>
        <v>24</v>
      </c>
      <c r="BL94" s="4">
        <f t="shared" si="158"/>
        <v>27.2</v>
      </c>
      <c r="BM94" s="4">
        <f t="shared" si="159"/>
        <v>27.2</v>
      </c>
      <c r="BN94" s="4">
        <f t="shared" si="160"/>
        <v>27.2</v>
      </c>
    </row>
    <row r="95" spans="1:66">
      <c r="A95" s="14">
        <v>8</v>
      </c>
      <c r="B95" s="33" t="s">
        <v>35</v>
      </c>
      <c r="C95" s="16"/>
      <c r="D95" s="17"/>
      <c r="E95" s="17"/>
      <c r="F95" s="17"/>
      <c r="G95" s="17"/>
      <c r="H95" s="17"/>
      <c r="I95" s="17"/>
      <c r="K95" s="14">
        <f t="shared" si="102"/>
        <v>0</v>
      </c>
      <c r="L95" s="14">
        <f t="shared" si="103"/>
        <v>0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14">
        <f t="shared" si="105"/>
        <v>0</v>
      </c>
      <c r="Z95" s="14">
        <f t="shared" si="106"/>
        <v>0</v>
      </c>
      <c r="AA95" s="16">
        <f t="shared" si="136"/>
        <v>0</v>
      </c>
      <c r="AB95" s="16">
        <f t="shared" si="137"/>
        <v>0</v>
      </c>
      <c r="AC95" s="16">
        <f t="shared" si="138"/>
        <v>0</v>
      </c>
      <c r="AD95" s="16">
        <f t="shared" si="139"/>
        <v>0</v>
      </c>
      <c r="AE95" s="16">
        <f t="shared" si="140"/>
        <v>0</v>
      </c>
      <c r="AF95" s="16">
        <f t="shared" si="141"/>
        <v>0</v>
      </c>
      <c r="AG95" s="16">
        <f t="shared" si="142"/>
        <v>0</v>
      </c>
      <c r="AH95" s="16">
        <f t="shared" si="143"/>
        <v>0</v>
      </c>
      <c r="AI95" s="16">
        <f t="shared" si="144"/>
        <v>0</v>
      </c>
      <c r="AJ95" s="16">
        <f t="shared" si="145"/>
        <v>0</v>
      </c>
      <c r="AK95" s="16">
        <f t="shared" si="146"/>
        <v>0</v>
      </c>
      <c r="AL95" s="16">
        <f t="shared" si="147"/>
        <v>0</v>
      </c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14">
        <f t="shared" si="108"/>
        <v>0</v>
      </c>
      <c r="BB95" s="14">
        <f t="shared" si="109"/>
        <v>0</v>
      </c>
      <c r="BC95" s="16">
        <f t="shared" si="149"/>
        <v>0</v>
      </c>
      <c r="BD95" s="16">
        <f t="shared" si="150"/>
        <v>0</v>
      </c>
      <c r="BE95" s="16">
        <f t="shared" si="151"/>
        <v>0</v>
      </c>
      <c r="BF95" s="16">
        <f t="shared" si="152"/>
        <v>0</v>
      </c>
      <c r="BG95" s="16">
        <f t="shared" si="153"/>
        <v>0</v>
      </c>
      <c r="BH95" s="16">
        <f t="shared" si="154"/>
        <v>0</v>
      </c>
      <c r="BI95" s="16">
        <f t="shared" si="155"/>
        <v>0</v>
      </c>
      <c r="BJ95" s="16">
        <f t="shared" si="156"/>
        <v>0</v>
      </c>
      <c r="BK95" s="16">
        <f t="shared" si="157"/>
        <v>0</v>
      </c>
      <c r="BL95" s="16">
        <f t="shared" si="158"/>
        <v>0</v>
      </c>
      <c r="BM95" s="16">
        <f t="shared" si="159"/>
        <v>0</v>
      </c>
      <c r="BN95" s="16">
        <f t="shared" si="160"/>
        <v>0</v>
      </c>
    </row>
    <row r="96" spans="1:66">
      <c r="B96" s="15"/>
      <c r="C96" s="29" t="s">
        <v>0</v>
      </c>
      <c r="D96" s="17">
        <f t="shared" ref="D96:D109" si="163">SUM(K96:L96)</f>
        <v>15</v>
      </c>
      <c r="E96" s="17">
        <f>SUM(Y96:Z96)</f>
        <v>15</v>
      </c>
      <c r="F96" s="17">
        <f>SUM(BA96:BB96)</f>
        <v>15</v>
      </c>
      <c r="G96" s="18">
        <f>IF(F96&lt;&gt;0,E96/F96,0)</f>
        <v>1</v>
      </c>
      <c r="H96" s="17">
        <f>+BN96</f>
        <v>30</v>
      </c>
      <c r="I96" s="18">
        <f>+E96/H96</f>
        <v>0.5</v>
      </c>
      <c r="K96" s="14">
        <f t="shared" si="102"/>
        <v>15</v>
      </c>
      <c r="L96" s="14">
        <f t="shared" si="103"/>
        <v>0</v>
      </c>
      <c r="M96" s="46">
        <v>0</v>
      </c>
      <c r="N96" s="46">
        <v>0</v>
      </c>
      <c r="O96" s="46">
        <v>0</v>
      </c>
      <c r="P96" s="46">
        <v>0</v>
      </c>
      <c r="Q96" s="46">
        <v>0</v>
      </c>
      <c r="R96" s="46">
        <v>15</v>
      </c>
      <c r="S96" s="46"/>
      <c r="T96" s="46"/>
      <c r="U96" s="46"/>
      <c r="V96" s="46"/>
      <c r="W96" s="46"/>
      <c r="X96" s="46"/>
      <c r="Y96" s="14">
        <f t="shared" si="105"/>
        <v>15</v>
      </c>
      <c r="Z96" s="14">
        <f t="shared" si="106"/>
        <v>0</v>
      </c>
      <c r="AA96" s="16">
        <f t="shared" si="136"/>
        <v>0</v>
      </c>
      <c r="AB96" s="16">
        <f t="shared" si="137"/>
        <v>0</v>
      </c>
      <c r="AC96" s="16">
        <f t="shared" si="138"/>
        <v>0</v>
      </c>
      <c r="AD96" s="16">
        <f t="shared" si="139"/>
        <v>0</v>
      </c>
      <c r="AE96" s="16">
        <f t="shared" si="140"/>
        <v>0</v>
      </c>
      <c r="AF96" s="16">
        <f t="shared" si="141"/>
        <v>15</v>
      </c>
      <c r="AG96" s="16">
        <f t="shared" si="142"/>
        <v>15</v>
      </c>
      <c r="AH96" s="16">
        <f t="shared" si="143"/>
        <v>15</v>
      </c>
      <c r="AI96" s="16">
        <f t="shared" si="144"/>
        <v>15</v>
      </c>
      <c r="AJ96" s="16">
        <f t="shared" si="145"/>
        <v>15</v>
      </c>
      <c r="AK96" s="16">
        <f t="shared" si="146"/>
        <v>15</v>
      </c>
      <c r="AL96" s="16">
        <f t="shared" si="147"/>
        <v>15</v>
      </c>
      <c r="AO96" s="61">
        <v>0</v>
      </c>
      <c r="AP96" s="61">
        <v>0</v>
      </c>
      <c r="AQ96" s="61">
        <v>0</v>
      </c>
      <c r="AR96" s="61">
        <v>15</v>
      </c>
      <c r="AS96" s="61">
        <v>0</v>
      </c>
      <c r="AT96" s="61">
        <v>0</v>
      </c>
      <c r="AU96" s="61">
        <v>0</v>
      </c>
      <c r="AV96" s="61">
        <v>0</v>
      </c>
      <c r="AW96" s="61">
        <v>0</v>
      </c>
      <c r="AX96" s="61">
        <v>0</v>
      </c>
      <c r="AY96" s="61">
        <v>0</v>
      </c>
      <c r="AZ96" s="61">
        <v>15</v>
      </c>
      <c r="BA96" s="14">
        <f t="shared" si="108"/>
        <v>15</v>
      </c>
      <c r="BB96" s="14">
        <f t="shared" si="109"/>
        <v>0</v>
      </c>
      <c r="BC96" s="16">
        <f t="shared" si="149"/>
        <v>0</v>
      </c>
      <c r="BD96" s="16">
        <f t="shared" si="150"/>
        <v>0</v>
      </c>
      <c r="BE96" s="16">
        <f t="shared" si="151"/>
        <v>0</v>
      </c>
      <c r="BF96" s="16">
        <f t="shared" si="152"/>
        <v>15</v>
      </c>
      <c r="BG96" s="16">
        <f t="shared" si="153"/>
        <v>15</v>
      </c>
      <c r="BH96" s="16">
        <f t="shared" si="154"/>
        <v>15</v>
      </c>
      <c r="BI96" s="16">
        <f t="shared" si="155"/>
        <v>15</v>
      </c>
      <c r="BJ96" s="16">
        <f t="shared" si="156"/>
        <v>15</v>
      </c>
      <c r="BK96" s="16">
        <f t="shared" si="157"/>
        <v>15</v>
      </c>
      <c r="BL96" s="16">
        <f t="shared" si="158"/>
        <v>15</v>
      </c>
      <c r="BM96" s="16">
        <f t="shared" si="159"/>
        <v>15</v>
      </c>
      <c r="BN96" s="16">
        <f t="shared" si="160"/>
        <v>30</v>
      </c>
    </row>
    <row r="97" spans="1:66" s="31" customFormat="1">
      <c r="B97" s="43"/>
      <c r="C97" s="32" t="s">
        <v>17</v>
      </c>
      <c r="D97" s="18">
        <f t="shared" si="163"/>
        <v>0.87</v>
      </c>
      <c r="E97" s="18">
        <f>SUM(Y97:Z97)</f>
        <v>0.87</v>
      </c>
      <c r="F97" s="18">
        <f>SUM(BA97:BB97)</f>
        <v>0.8</v>
      </c>
      <c r="G97" s="18">
        <f>IF(F97&lt;&gt;0,E97/F97,0)</f>
        <v>1.0874999999999999</v>
      </c>
      <c r="H97" s="18">
        <f>+BN97</f>
        <v>0.8</v>
      </c>
      <c r="I97" s="18">
        <f>+E97/H97</f>
        <v>1.0874999999999999</v>
      </c>
      <c r="K97" s="31">
        <f t="shared" si="102"/>
        <v>0.87</v>
      </c>
      <c r="L97" s="31">
        <f t="shared" si="103"/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0.87</v>
      </c>
      <c r="S97" s="47"/>
      <c r="T97" s="47"/>
      <c r="U97" s="47"/>
      <c r="V97" s="47"/>
      <c r="W97" s="47"/>
      <c r="X97" s="47"/>
      <c r="Y97" s="31">
        <f t="shared" si="105"/>
        <v>0.87</v>
      </c>
      <c r="Z97" s="31">
        <f t="shared" si="106"/>
        <v>0</v>
      </c>
      <c r="AA97" s="32">
        <f t="shared" si="136"/>
        <v>0</v>
      </c>
      <c r="AB97" s="32">
        <f t="shared" si="137"/>
        <v>0</v>
      </c>
      <c r="AC97" s="32">
        <f t="shared" si="138"/>
        <v>0</v>
      </c>
      <c r="AD97" s="32">
        <f t="shared" si="139"/>
        <v>0</v>
      </c>
      <c r="AE97" s="32">
        <f t="shared" si="140"/>
        <v>0</v>
      </c>
      <c r="AF97" s="32">
        <f t="shared" si="141"/>
        <v>0.87</v>
      </c>
      <c r="AG97" s="32">
        <f t="shared" si="142"/>
        <v>0.87</v>
      </c>
      <c r="AH97" s="32">
        <f t="shared" si="143"/>
        <v>0.87</v>
      </c>
      <c r="AI97" s="32">
        <f t="shared" si="144"/>
        <v>0.87</v>
      </c>
      <c r="AJ97" s="32">
        <f t="shared" si="145"/>
        <v>0.87</v>
      </c>
      <c r="AK97" s="32">
        <f t="shared" si="146"/>
        <v>0.87</v>
      </c>
      <c r="AL97" s="32">
        <f t="shared" si="147"/>
        <v>0.87</v>
      </c>
      <c r="AO97" s="47">
        <v>0</v>
      </c>
      <c r="AP97" s="47">
        <v>0</v>
      </c>
      <c r="AQ97" s="47">
        <v>0</v>
      </c>
      <c r="AR97" s="47">
        <v>0.8</v>
      </c>
      <c r="AS97" s="47">
        <v>0.8</v>
      </c>
      <c r="AT97" s="47">
        <v>0.8</v>
      </c>
      <c r="AU97" s="47">
        <v>0.8</v>
      </c>
      <c r="AV97" s="47">
        <v>0.8</v>
      </c>
      <c r="AW97" s="47">
        <v>0.8</v>
      </c>
      <c r="AX97" s="47">
        <v>0.8</v>
      </c>
      <c r="AY97" s="47">
        <v>0</v>
      </c>
      <c r="AZ97" s="47">
        <v>0.8</v>
      </c>
      <c r="BA97" s="31">
        <f t="shared" si="108"/>
        <v>0.8</v>
      </c>
      <c r="BB97" s="31">
        <f t="shared" si="109"/>
        <v>0</v>
      </c>
      <c r="BC97" s="32">
        <f>+AO97</f>
        <v>0</v>
      </c>
      <c r="BD97" s="32">
        <f>AVERAGE(AO97:AP97)</f>
        <v>0</v>
      </c>
      <c r="BE97" s="32">
        <f>AVERAGE(AO97:AQ97)</f>
        <v>0</v>
      </c>
      <c r="BF97" s="32">
        <v>0.8</v>
      </c>
      <c r="BG97" s="32">
        <v>0.8</v>
      </c>
      <c r="BH97" s="32">
        <v>0.8</v>
      </c>
      <c r="BI97" s="32">
        <v>0.8</v>
      </c>
      <c r="BJ97" s="32">
        <v>0.8</v>
      </c>
      <c r="BK97" s="32">
        <v>0.8</v>
      </c>
      <c r="BL97" s="32">
        <v>0.8</v>
      </c>
      <c r="BM97" s="32">
        <v>0.8</v>
      </c>
      <c r="BN97" s="32">
        <v>0.8</v>
      </c>
    </row>
    <row r="98" spans="1:66" s="31" customFormat="1">
      <c r="B98" s="43"/>
      <c r="C98" s="32" t="s">
        <v>37</v>
      </c>
      <c r="D98" s="18">
        <f t="shared" si="163"/>
        <v>1</v>
      </c>
      <c r="E98" s="18">
        <f>SUM(Y98:Z98)</f>
        <v>1</v>
      </c>
      <c r="F98" s="18">
        <f>SUM(BA98:BB98)</f>
        <v>0.95</v>
      </c>
      <c r="G98" s="18">
        <f>IF(F98&lt;&gt;0,E98/F98,0)</f>
        <v>1.0526315789473684</v>
      </c>
      <c r="H98" s="18">
        <f>+BN98</f>
        <v>0.95</v>
      </c>
      <c r="I98" s="18">
        <f>+E98/H98</f>
        <v>1.0526315789473684</v>
      </c>
      <c r="K98" s="31">
        <f t="shared" si="102"/>
        <v>1</v>
      </c>
      <c r="L98" s="31">
        <f t="shared" si="103"/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1</v>
      </c>
      <c r="S98" s="47"/>
      <c r="T98" s="47"/>
      <c r="U98" s="47"/>
      <c r="V98" s="47"/>
      <c r="W98" s="47"/>
      <c r="X98" s="47"/>
      <c r="Y98" s="31">
        <f t="shared" si="105"/>
        <v>1</v>
      </c>
      <c r="Z98" s="31">
        <f t="shared" si="106"/>
        <v>0</v>
      </c>
      <c r="AA98" s="32">
        <f t="shared" si="136"/>
        <v>0</v>
      </c>
      <c r="AB98" s="32">
        <f t="shared" si="137"/>
        <v>0</v>
      </c>
      <c r="AC98" s="32">
        <f t="shared" si="138"/>
        <v>0</v>
      </c>
      <c r="AD98" s="32">
        <f t="shared" si="139"/>
        <v>0</v>
      </c>
      <c r="AE98" s="32">
        <f t="shared" si="140"/>
        <v>0</v>
      </c>
      <c r="AF98" s="32">
        <f t="shared" si="141"/>
        <v>1</v>
      </c>
      <c r="AG98" s="32">
        <f t="shared" si="142"/>
        <v>1</v>
      </c>
      <c r="AH98" s="32">
        <f t="shared" si="143"/>
        <v>1</v>
      </c>
      <c r="AI98" s="32">
        <f t="shared" si="144"/>
        <v>1</v>
      </c>
      <c r="AJ98" s="32">
        <f t="shared" si="145"/>
        <v>1</v>
      </c>
      <c r="AK98" s="32">
        <f t="shared" si="146"/>
        <v>1</v>
      </c>
      <c r="AL98" s="32">
        <f t="shared" si="147"/>
        <v>1</v>
      </c>
      <c r="AO98" s="47">
        <v>0</v>
      </c>
      <c r="AP98" s="47">
        <v>0</v>
      </c>
      <c r="AQ98" s="47">
        <v>0</v>
      </c>
      <c r="AR98" s="47">
        <v>0.95</v>
      </c>
      <c r="AS98" s="47">
        <v>0.95</v>
      </c>
      <c r="AT98" s="47">
        <v>0.95</v>
      </c>
      <c r="AU98" s="47">
        <v>0.95</v>
      </c>
      <c r="AV98" s="47">
        <v>0.95</v>
      </c>
      <c r="AW98" s="47">
        <v>0.95</v>
      </c>
      <c r="AX98" s="47">
        <v>0.95</v>
      </c>
      <c r="AY98" s="47">
        <v>0</v>
      </c>
      <c r="AZ98" s="47">
        <v>0.95</v>
      </c>
      <c r="BA98" s="31">
        <f t="shared" si="108"/>
        <v>0.95</v>
      </c>
      <c r="BB98" s="31">
        <f t="shared" si="109"/>
        <v>0</v>
      </c>
      <c r="BC98" s="32">
        <f>+AO98</f>
        <v>0</v>
      </c>
      <c r="BD98" s="32">
        <f>AVERAGE(AO98:AP98)</f>
        <v>0</v>
      </c>
      <c r="BE98" s="32">
        <f>AVERAGE(AO98:AQ98)</f>
        <v>0</v>
      </c>
      <c r="BF98" s="32">
        <v>0.95</v>
      </c>
      <c r="BG98" s="32">
        <v>0.95</v>
      </c>
      <c r="BH98" s="32">
        <v>0.95</v>
      </c>
      <c r="BI98" s="32">
        <v>0.95</v>
      </c>
      <c r="BJ98" s="32">
        <v>0.95</v>
      </c>
      <c r="BK98" s="32">
        <v>0.95</v>
      </c>
      <c r="BL98" s="32">
        <v>0.95</v>
      </c>
      <c r="BM98" s="32">
        <v>0.95</v>
      </c>
      <c r="BN98" s="32">
        <v>0.95</v>
      </c>
    </row>
    <row r="99" spans="1:66">
      <c r="B99" s="15"/>
      <c r="C99" s="16" t="s">
        <v>20</v>
      </c>
      <c r="D99" s="17">
        <f t="shared" si="163"/>
        <v>78</v>
      </c>
      <c r="E99" s="17">
        <f>SUM(Y99:Z99)</f>
        <v>78</v>
      </c>
      <c r="F99" s="17">
        <f>SUM(BA99:BB99)</f>
        <v>15</v>
      </c>
      <c r="G99" s="18">
        <f>IF(F99&lt;&gt;0,E99/F99,0)</f>
        <v>5.2</v>
      </c>
      <c r="H99" s="17">
        <f>+BN99</f>
        <v>30</v>
      </c>
      <c r="I99" s="18">
        <f>IF(H99=0,0,E99/H99)</f>
        <v>2.6</v>
      </c>
      <c r="K99" s="14">
        <f t="shared" si="102"/>
        <v>78</v>
      </c>
      <c r="L99" s="14">
        <f t="shared" si="103"/>
        <v>0</v>
      </c>
      <c r="M99" s="16">
        <f>SUM(M100:M104)</f>
        <v>0</v>
      </c>
      <c r="N99" s="16">
        <f t="shared" ref="N99:X99" si="164">SUM(N100:N104)</f>
        <v>0</v>
      </c>
      <c r="O99" s="16">
        <f t="shared" si="164"/>
        <v>0</v>
      </c>
      <c r="P99" s="16">
        <f t="shared" si="164"/>
        <v>0</v>
      </c>
      <c r="Q99" s="16">
        <f t="shared" si="164"/>
        <v>0</v>
      </c>
      <c r="R99" s="16">
        <f t="shared" si="164"/>
        <v>78</v>
      </c>
      <c r="S99" s="16">
        <f t="shared" si="164"/>
        <v>0</v>
      </c>
      <c r="T99" s="16">
        <f t="shared" si="164"/>
        <v>0</v>
      </c>
      <c r="U99" s="16">
        <f t="shared" si="164"/>
        <v>0</v>
      </c>
      <c r="V99" s="16">
        <f t="shared" si="164"/>
        <v>0</v>
      </c>
      <c r="W99" s="16">
        <f t="shared" si="164"/>
        <v>0</v>
      </c>
      <c r="X99" s="16">
        <f t="shared" si="164"/>
        <v>0</v>
      </c>
      <c r="Y99" s="14">
        <f t="shared" si="105"/>
        <v>78</v>
      </c>
      <c r="Z99" s="14">
        <f t="shared" si="106"/>
        <v>0</v>
      </c>
      <c r="AA99" s="16">
        <f t="shared" si="136"/>
        <v>0</v>
      </c>
      <c r="AB99" s="16">
        <f t="shared" si="137"/>
        <v>0</v>
      </c>
      <c r="AC99" s="16">
        <f t="shared" si="138"/>
        <v>0</v>
      </c>
      <c r="AD99" s="16">
        <f t="shared" si="139"/>
        <v>0</v>
      </c>
      <c r="AE99" s="16">
        <f t="shared" si="140"/>
        <v>0</v>
      </c>
      <c r="AF99" s="16">
        <f t="shared" si="141"/>
        <v>78</v>
      </c>
      <c r="AG99" s="16">
        <f t="shared" si="142"/>
        <v>78</v>
      </c>
      <c r="AH99" s="16">
        <f t="shared" si="143"/>
        <v>78</v>
      </c>
      <c r="AI99" s="16">
        <f t="shared" si="144"/>
        <v>78</v>
      </c>
      <c r="AJ99" s="16">
        <f t="shared" si="145"/>
        <v>78</v>
      </c>
      <c r="AK99" s="16">
        <f t="shared" si="146"/>
        <v>78</v>
      </c>
      <c r="AL99" s="16">
        <f t="shared" si="147"/>
        <v>78</v>
      </c>
      <c r="AO99" s="59">
        <f t="shared" ref="AO99:AY99" si="165">SUM(AO100:AO104)</f>
        <v>0</v>
      </c>
      <c r="AP99" s="59">
        <f t="shared" si="165"/>
        <v>0</v>
      </c>
      <c r="AQ99" s="59">
        <f t="shared" si="165"/>
        <v>0</v>
      </c>
      <c r="AR99" s="59">
        <f t="shared" si="165"/>
        <v>0</v>
      </c>
      <c r="AS99" s="59">
        <f t="shared" si="165"/>
        <v>15</v>
      </c>
      <c r="AT99" s="59">
        <v>0</v>
      </c>
      <c r="AU99" s="59">
        <v>0</v>
      </c>
      <c r="AV99" s="59">
        <v>0</v>
      </c>
      <c r="AW99" s="59">
        <f t="shared" si="165"/>
        <v>0</v>
      </c>
      <c r="AX99" s="59">
        <f t="shared" si="165"/>
        <v>0</v>
      </c>
      <c r="AY99" s="59">
        <f t="shared" si="165"/>
        <v>0</v>
      </c>
      <c r="AZ99" s="59">
        <v>15</v>
      </c>
      <c r="BA99" s="14">
        <f t="shared" si="108"/>
        <v>15</v>
      </c>
      <c r="BB99" s="14">
        <f t="shared" si="109"/>
        <v>0</v>
      </c>
      <c r="BC99" s="16">
        <f t="shared" si="149"/>
        <v>0</v>
      </c>
      <c r="BD99" s="16">
        <f t="shared" si="150"/>
        <v>0</v>
      </c>
      <c r="BE99" s="16">
        <f t="shared" si="151"/>
        <v>0</v>
      </c>
      <c r="BF99" s="16">
        <f t="shared" si="152"/>
        <v>0</v>
      </c>
      <c r="BG99" s="16">
        <f t="shared" si="153"/>
        <v>15</v>
      </c>
      <c r="BH99" s="16">
        <f t="shared" si="154"/>
        <v>15</v>
      </c>
      <c r="BI99" s="16">
        <f t="shared" si="155"/>
        <v>15</v>
      </c>
      <c r="BJ99" s="16">
        <f t="shared" si="156"/>
        <v>15</v>
      </c>
      <c r="BK99" s="16">
        <f t="shared" si="157"/>
        <v>15</v>
      </c>
      <c r="BL99" s="16">
        <f t="shared" si="158"/>
        <v>15</v>
      </c>
      <c r="BM99" s="16">
        <f t="shared" si="159"/>
        <v>15</v>
      </c>
      <c r="BN99" s="16">
        <f t="shared" si="160"/>
        <v>30</v>
      </c>
    </row>
    <row r="100" spans="1:66" s="1" customFormat="1" outlineLevel="1">
      <c r="B100" s="5"/>
      <c r="C100" s="6" t="s">
        <v>65</v>
      </c>
      <c r="D100" s="7">
        <f t="shared" si="163"/>
        <v>78</v>
      </c>
      <c r="E100" s="7">
        <f>SUM(Y100:Z100)</f>
        <v>78</v>
      </c>
      <c r="F100" s="7">
        <f>SUM(BA100:BB100)</f>
        <v>15</v>
      </c>
      <c r="G100" s="8">
        <f>+E100/F100</f>
        <v>5.2</v>
      </c>
      <c r="H100" s="7">
        <f>+BN100</f>
        <v>30</v>
      </c>
      <c r="I100" s="8">
        <f>+E100/H100</f>
        <v>2.6</v>
      </c>
      <c r="K100" s="14">
        <f t="shared" si="102"/>
        <v>78</v>
      </c>
      <c r="L100" s="14">
        <f t="shared" si="103"/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78</v>
      </c>
      <c r="S100" s="48"/>
      <c r="T100" s="48"/>
      <c r="U100" s="48"/>
      <c r="V100" s="48"/>
      <c r="W100" s="48"/>
      <c r="X100" s="48"/>
      <c r="Y100" s="14">
        <f t="shared" si="105"/>
        <v>78</v>
      </c>
      <c r="Z100" s="14">
        <f t="shared" si="106"/>
        <v>0</v>
      </c>
      <c r="AA100" s="2">
        <f>+M100</f>
        <v>0</v>
      </c>
      <c r="AB100" s="2">
        <f>SUM(M100:N100)</f>
        <v>0</v>
      </c>
      <c r="AC100" s="2">
        <f>SUM(M100:O100)</f>
        <v>0</v>
      </c>
      <c r="AD100" s="2">
        <f>SUM(M100:P100)</f>
        <v>0</v>
      </c>
      <c r="AE100" s="2">
        <f>SUM(M100:Q100)</f>
        <v>0</v>
      </c>
      <c r="AF100" s="2">
        <f>SUM(M100:R100)</f>
        <v>78</v>
      </c>
      <c r="AG100" s="2">
        <f>SUM(M100:S100)</f>
        <v>78</v>
      </c>
      <c r="AH100" s="2">
        <f>SUM(M100:T100)</f>
        <v>78</v>
      </c>
      <c r="AI100" s="2">
        <f>SUM(M100:U100)</f>
        <v>78</v>
      </c>
      <c r="AJ100" s="2">
        <f>SUM(M100:V100)</f>
        <v>78</v>
      </c>
      <c r="AK100" s="2">
        <f>SUM(M100:W100)</f>
        <v>78</v>
      </c>
      <c r="AL100" s="2">
        <f>SUM(M100:X100)</f>
        <v>78</v>
      </c>
      <c r="AO100" s="60">
        <v>0</v>
      </c>
      <c r="AP100" s="60">
        <v>0</v>
      </c>
      <c r="AQ100" s="60">
        <v>0</v>
      </c>
      <c r="AR100" s="60">
        <v>0</v>
      </c>
      <c r="AS100" s="60">
        <v>15</v>
      </c>
      <c r="AT100" s="60">
        <v>0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59">
        <v>15</v>
      </c>
      <c r="BA100" s="14">
        <f t="shared" si="108"/>
        <v>15</v>
      </c>
      <c r="BB100" s="14">
        <f t="shared" si="109"/>
        <v>0</v>
      </c>
      <c r="BC100" s="2">
        <f>+AO100</f>
        <v>0</v>
      </c>
      <c r="BD100" s="2">
        <f>SUM(AO100:AP100)</f>
        <v>0</v>
      </c>
      <c r="BE100" s="2">
        <f>SUM(AO100:AQ100)</f>
        <v>0</v>
      </c>
      <c r="BF100" s="2">
        <f>SUM(AO100:AR100)</f>
        <v>0</v>
      </c>
      <c r="BG100" s="2">
        <f>SUM(AO100:AS100)</f>
        <v>15</v>
      </c>
      <c r="BH100" s="2">
        <f>SUM(AO100:AT100)</f>
        <v>15</v>
      </c>
      <c r="BI100" s="2">
        <f>SUM(AO100:AU100)</f>
        <v>15</v>
      </c>
      <c r="BJ100" s="2">
        <f>SUM(AO100:AV100)</f>
        <v>15</v>
      </c>
      <c r="BK100" s="2">
        <f>SUM(AO100:AW100)</f>
        <v>15</v>
      </c>
      <c r="BL100" s="2">
        <f>SUM(AO100:AX100)</f>
        <v>15</v>
      </c>
      <c r="BM100" s="2">
        <f>SUM(AO100:AY100)</f>
        <v>15</v>
      </c>
      <c r="BN100" s="2">
        <f>SUM(AO100:AZ100)</f>
        <v>30</v>
      </c>
    </row>
    <row r="101" spans="1:66" s="1" customFormat="1" outlineLevel="1">
      <c r="B101" s="5"/>
      <c r="C101" s="6" t="s">
        <v>66</v>
      </c>
      <c r="D101" s="7">
        <f t="shared" si="163"/>
        <v>0</v>
      </c>
      <c r="E101" s="7">
        <f t="shared" ref="E101:E106" si="166">SUM(Y101:Z101)</f>
        <v>0</v>
      </c>
      <c r="F101" s="7">
        <f t="shared" ref="F101:F106" si="167">SUM(BA101:BB101)</f>
        <v>15</v>
      </c>
      <c r="G101" s="8">
        <f>+E101/F101</f>
        <v>0</v>
      </c>
      <c r="H101" s="7">
        <f t="shared" ref="H101:H106" si="168">+BN101</f>
        <v>30</v>
      </c>
      <c r="I101" s="8">
        <f>+E101/H101</f>
        <v>0</v>
      </c>
      <c r="K101" s="14">
        <f t="shared" si="102"/>
        <v>0</v>
      </c>
      <c r="L101" s="14">
        <f t="shared" si="103"/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/>
      <c r="T101" s="48"/>
      <c r="U101" s="48"/>
      <c r="V101" s="48"/>
      <c r="W101" s="48"/>
      <c r="X101" s="48"/>
      <c r="Y101" s="14">
        <f t="shared" si="105"/>
        <v>0</v>
      </c>
      <c r="Z101" s="14">
        <f t="shared" si="106"/>
        <v>0</v>
      </c>
      <c r="AA101" s="2">
        <f>+M101</f>
        <v>0</v>
      </c>
      <c r="AB101" s="2">
        <f>SUM(M101:N101)</f>
        <v>0</v>
      </c>
      <c r="AC101" s="2">
        <f>SUM(M101:O101)</f>
        <v>0</v>
      </c>
      <c r="AD101" s="2">
        <f>SUM(M101:P101)</f>
        <v>0</v>
      </c>
      <c r="AE101" s="2">
        <f>SUM(M101:Q101)</f>
        <v>0</v>
      </c>
      <c r="AF101" s="2">
        <f>SUM(M101:R101)</f>
        <v>0</v>
      </c>
      <c r="AG101" s="2">
        <f>SUM(M101:S101)</f>
        <v>0</v>
      </c>
      <c r="AH101" s="2">
        <f>SUM(M101:T101)</f>
        <v>0</v>
      </c>
      <c r="AI101" s="2">
        <f>SUM(M101:U101)</f>
        <v>0</v>
      </c>
      <c r="AJ101" s="2">
        <f>SUM(M101:V101)</f>
        <v>0</v>
      </c>
      <c r="AK101" s="2">
        <f>SUM(M101:W101)</f>
        <v>0</v>
      </c>
      <c r="AL101" s="2">
        <f>SUM(M101:X101)</f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15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59">
        <v>15</v>
      </c>
      <c r="BA101" s="14">
        <f t="shared" si="108"/>
        <v>15</v>
      </c>
      <c r="BB101" s="14">
        <f t="shared" si="109"/>
        <v>0</v>
      </c>
      <c r="BC101" s="2">
        <f>+AO101</f>
        <v>0</v>
      </c>
      <c r="BD101" s="2">
        <f>SUM(AO101:AP101)</f>
        <v>0</v>
      </c>
      <c r="BE101" s="2">
        <f>SUM(AO101:AQ101)</f>
        <v>0</v>
      </c>
      <c r="BF101" s="2">
        <f>SUM(AO101:AR101)</f>
        <v>0</v>
      </c>
      <c r="BG101" s="2">
        <f>SUM(AO101:AS101)</f>
        <v>0</v>
      </c>
      <c r="BH101" s="2">
        <f>SUM(AO101:AT101)</f>
        <v>15</v>
      </c>
      <c r="BI101" s="2">
        <f>SUM(AO101:AU101)</f>
        <v>15</v>
      </c>
      <c r="BJ101" s="2">
        <f>SUM(AO101:AV101)</f>
        <v>15</v>
      </c>
      <c r="BK101" s="2">
        <f>SUM(AO101:AW101)</f>
        <v>15</v>
      </c>
      <c r="BL101" s="2">
        <f>SUM(AO101:AX101)</f>
        <v>15</v>
      </c>
      <c r="BM101" s="2">
        <f>SUM(AO101:AY101)</f>
        <v>15</v>
      </c>
      <c r="BN101" s="2">
        <f>SUM(AO101:AZ101)</f>
        <v>30</v>
      </c>
    </row>
    <row r="102" spans="1:66" s="1" customFormat="1" outlineLevel="1">
      <c r="B102" s="5"/>
      <c r="C102" s="6" t="s">
        <v>67</v>
      </c>
      <c r="D102" s="7">
        <f t="shared" si="163"/>
        <v>0</v>
      </c>
      <c r="E102" s="7">
        <f t="shared" si="166"/>
        <v>0</v>
      </c>
      <c r="F102" s="7">
        <f t="shared" si="167"/>
        <v>0</v>
      </c>
      <c r="G102" s="8" t="e">
        <f>+E102/F102</f>
        <v>#DIV/0!</v>
      </c>
      <c r="H102" s="7">
        <f t="shared" si="168"/>
        <v>30</v>
      </c>
      <c r="I102" s="8">
        <f>+E102/H102</f>
        <v>0</v>
      </c>
      <c r="K102" s="14">
        <f t="shared" si="102"/>
        <v>0</v>
      </c>
      <c r="L102" s="14">
        <f t="shared" si="103"/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/>
      <c r="T102" s="48"/>
      <c r="U102" s="48"/>
      <c r="V102" s="48"/>
      <c r="W102" s="48"/>
      <c r="X102" s="48"/>
      <c r="Y102" s="14">
        <f t="shared" si="105"/>
        <v>0</v>
      </c>
      <c r="Z102" s="14">
        <f t="shared" si="106"/>
        <v>0</v>
      </c>
      <c r="AA102" s="2">
        <f>+M102</f>
        <v>0</v>
      </c>
      <c r="AB102" s="2">
        <f>SUM(M102:N102)</f>
        <v>0</v>
      </c>
      <c r="AC102" s="2">
        <f>SUM(M102:O102)</f>
        <v>0</v>
      </c>
      <c r="AD102" s="2">
        <f>SUM(M102:P102)</f>
        <v>0</v>
      </c>
      <c r="AE102" s="2">
        <f>SUM(M102:Q102)</f>
        <v>0</v>
      </c>
      <c r="AF102" s="2">
        <f>SUM(M102:R102)</f>
        <v>0</v>
      </c>
      <c r="AG102" s="2">
        <f>SUM(M102:S102)</f>
        <v>0</v>
      </c>
      <c r="AH102" s="2">
        <f>SUM(M102:T102)</f>
        <v>0</v>
      </c>
      <c r="AI102" s="2">
        <f>SUM(M102:U102)</f>
        <v>0</v>
      </c>
      <c r="AJ102" s="2">
        <f>SUM(M102:V102)</f>
        <v>0</v>
      </c>
      <c r="AK102" s="2">
        <f>SUM(M102:W102)</f>
        <v>0</v>
      </c>
      <c r="AL102" s="2">
        <f>SUM(M102:X102)</f>
        <v>0</v>
      </c>
      <c r="AO102" s="60">
        <v>0</v>
      </c>
      <c r="AP102" s="60">
        <v>0</v>
      </c>
      <c r="AQ102" s="60">
        <v>0</v>
      </c>
      <c r="AR102" s="60">
        <v>0</v>
      </c>
      <c r="AS102" s="60">
        <v>0</v>
      </c>
      <c r="AT102" s="60">
        <v>0</v>
      </c>
      <c r="AU102" s="60">
        <v>15</v>
      </c>
      <c r="AV102" s="60">
        <v>0</v>
      </c>
      <c r="AW102" s="60">
        <v>0</v>
      </c>
      <c r="AX102" s="60">
        <v>0</v>
      </c>
      <c r="AY102" s="60">
        <v>0</v>
      </c>
      <c r="AZ102" s="59">
        <v>15</v>
      </c>
      <c r="BA102" s="14">
        <f t="shared" si="108"/>
        <v>0</v>
      </c>
      <c r="BB102" s="14">
        <f t="shared" si="109"/>
        <v>0</v>
      </c>
      <c r="BC102" s="2">
        <f>+AO102</f>
        <v>0</v>
      </c>
      <c r="BD102" s="2">
        <f>SUM(AO102:AP102)</f>
        <v>0</v>
      </c>
      <c r="BE102" s="2">
        <f>SUM(AO102:AQ102)</f>
        <v>0</v>
      </c>
      <c r="BF102" s="2">
        <f>SUM(AO102:AR102)</f>
        <v>0</v>
      </c>
      <c r="BG102" s="2">
        <f>SUM(AO102:AS102)</f>
        <v>0</v>
      </c>
      <c r="BH102" s="2">
        <f>SUM(AO102:AT102)</f>
        <v>0</v>
      </c>
      <c r="BI102" s="2">
        <f>SUM(AO102:AU102)</f>
        <v>15</v>
      </c>
      <c r="BJ102" s="2">
        <f>SUM(AO102:AV102)</f>
        <v>15</v>
      </c>
      <c r="BK102" s="2">
        <f>SUM(AO102:AW102)</f>
        <v>15</v>
      </c>
      <c r="BL102" s="2">
        <f>SUM(AO102:AX102)</f>
        <v>15</v>
      </c>
      <c r="BM102" s="2">
        <f>SUM(AO102:AY102)</f>
        <v>15</v>
      </c>
      <c r="BN102" s="2">
        <f>SUM(AO102:AZ102)</f>
        <v>30</v>
      </c>
    </row>
    <row r="103" spans="1:66" s="1" customFormat="1" outlineLevel="1">
      <c r="B103" s="5"/>
      <c r="C103" s="6" t="s">
        <v>68</v>
      </c>
      <c r="D103" s="7">
        <f t="shared" si="163"/>
        <v>0</v>
      </c>
      <c r="E103" s="7">
        <f t="shared" si="166"/>
        <v>0</v>
      </c>
      <c r="F103" s="7">
        <f t="shared" si="167"/>
        <v>0</v>
      </c>
      <c r="G103" s="8" t="e">
        <f>+E103/F103</f>
        <v>#DIV/0!</v>
      </c>
      <c r="H103" s="7">
        <f t="shared" si="168"/>
        <v>30</v>
      </c>
      <c r="I103" s="8">
        <f>+E103/H103</f>
        <v>0</v>
      </c>
      <c r="K103" s="14">
        <f t="shared" si="102"/>
        <v>0</v>
      </c>
      <c r="L103" s="14">
        <f t="shared" si="103"/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/>
      <c r="T103" s="48"/>
      <c r="U103" s="48"/>
      <c r="V103" s="48"/>
      <c r="W103" s="48"/>
      <c r="X103" s="48"/>
      <c r="Y103" s="14">
        <f t="shared" si="105"/>
        <v>0</v>
      </c>
      <c r="Z103" s="14">
        <f t="shared" si="106"/>
        <v>0</v>
      </c>
      <c r="AA103" s="2">
        <f>+M103</f>
        <v>0</v>
      </c>
      <c r="AB103" s="2">
        <f>SUM(M103:N103)</f>
        <v>0</v>
      </c>
      <c r="AC103" s="2">
        <f>SUM(M103:O103)</f>
        <v>0</v>
      </c>
      <c r="AD103" s="2">
        <f>SUM(M103:P103)</f>
        <v>0</v>
      </c>
      <c r="AE103" s="2">
        <f>SUM(M103:Q103)</f>
        <v>0</v>
      </c>
      <c r="AF103" s="2">
        <f>SUM(M103:R103)</f>
        <v>0</v>
      </c>
      <c r="AG103" s="2">
        <f>SUM(M103:S103)</f>
        <v>0</v>
      </c>
      <c r="AH103" s="2">
        <f>SUM(M103:T103)</f>
        <v>0</v>
      </c>
      <c r="AI103" s="2">
        <f>SUM(M103:U103)</f>
        <v>0</v>
      </c>
      <c r="AJ103" s="2">
        <f>SUM(M103:V103)</f>
        <v>0</v>
      </c>
      <c r="AK103" s="2">
        <f>SUM(M103:W103)</f>
        <v>0</v>
      </c>
      <c r="AL103" s="2">
        <f>SUM(M103:X103)</f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15</v>
      </c>
      <c r="AV103" s="60">
        <v>0</v>
      </c>
      <c r="AW103" s="60">
        <v>0</v>
      </c>
      <c r="AX103" s="60">
        <v>0</v>
      </c>
      <c r="AY103" s="60">
        <v>0</v>
      </c>
      <c r="AZ103" s="59">
        <v>15</v>
      </c>
      <c r="BA103" s="14">
        <f t="shared" si="108"/>
        <v>0</v>
      </c>
      <c r="BB103" s="14">
        <f t="shared" si="109"/>
        <v>0</v>
      </c>
      <c r="BC103" s="2">
        <f>+AO103</f>
        <v>0</v>
      </c>
      <c r="BD103" s="2">
        <f>SUM(AO103:AP103)</f>
        <v>0</v>
      </c>
      <c r="BE103" s="2">
        <f>SUM(AO103:AQ103)</f>
        <v>0</v>
      </c>
      <c r="BF103" s="2">
        <f>SUM(AO103:AR103)</f>
        <v>0</v>
      </c>
      <c r="BG103" s="2">
        <f>SUM(AO103:AS103)</f>
        <v>0</v>
      </c>
      <c r="BH103" s="2">
        <f>SUM(AO103:AT103)</f>
        <v>0</v>
      </c>
      <c r="BI103" s="2">
        <f>SUM(AO103:AU103)</f>
        <v>15</v>
      </c>
      <c r="BJ103" s="2">
        <f>SUM(AO103:AV103)</f>
        <v>15</v>
      </c>
      <c r="BK103" s="2">
        <f>SUM(AO103:AW103)</f>
        <v>15</v>
      </c>
      <c r="BL103" s="2">
        <f>SUM(AO103:AX103)</f>
        <v>15</v>
      </c>
      <c r="BM103" s="2">
        <f>SUM(AO103:AY103)</f>
        <v>15</v>
      </c>
      <c r="BN103" s="2">
        <f>SUM(AO103:AZ103)</f>
        <v>30</v>
      </c>
    </row>
    <row r="104" spans="1:66" s="1" customFormat="1" outlineLevel="1">
      <c r="B104" s="5"/>
      <c r="C104" s="6" t="s">
        <v>69</v>
      </c>
      <c r="D104" s="7">
        <f t="shared" si="163"/>
        <v>0</v>
      </c>
      <c r="E104" s="7">
        <f t="shared" si="166"/>
        <v>0</v>
      </c>
      <c r="F104" s="7">
        <f t="shared" si="167"/>
        <v>0</v>
      </c>
      <c r="G104" s="8" t="e">
        <f>+E104/F104</f>
        <v>#DIV/0!</v>
      </c>
      <c r="H104" s="7">
        <f t="shared" si="168"/>
        <v>30</v>
      </c>
      <c r="I104" s="8">
        <f>+E104/H104</f>
        <v>0</v>
      </c>
      <c r="K104" s="14">
        <f t="shared" si="102"/>
        <v>0</v>
      </c>
      <c r="L104" s="14">
        <f t="shared" si="103"/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/>
      <c r="T104" s="48"/>
      <c r="U104" s="48"/>
      <c r="V104" s="48"/>
      <c r="W104" s="48"/>
      <c r="X104" s="48"/>
      <c r="Y104" s="14">
        <f t="shared" si="105"/>
        <v>0</v>
      </c>
      <c r="Z104" s="14">
        <f t="shared" si="106"/>
        <v>0</v>
      </c>
      <c r="AA104" s="2">
        <f>+M104</f>
        <v>0</v>
      </c>
      <c r="AB104" s="2">
        <f>SUM(M104:N104)</f>
        <v>0</v>
      </c>
      <c r="AC104" s="2">
        <f>SUM(M104:O104)</f>
        <v>0</v>
      </c>
      <c r="AD104" s="2">
        <f>SUM(M104:P104)</f>
        <v>0</v>
      </c>
      <c r="AE104" s="2">
        <f>SUM(M104:Q104)</f>
        <v>0</v>
      </c>
      <c r="AF104" s="2">
        <f>SUM(M104:R104)</f>
        <v>0</v>
      </c>
      <c r="AG104" s="2">
        <f>SUM(M104:S104)</f>
        <v>0</v>
      </c>
      <c r="AH104" s="2">
        <f>SUM(M104:T104)</f>
        <v>0</v>
      </c>
      <c r="AI104" s="2">
        <f>SUM(M104:U104)</f>
        <v>0</v>
      </c>
      <c r="AJ104" s="2">
        <f>SUM(M104:V104)</f>
        <v>0</v>
      </c>
      <c r="AK104" s="2">
        <f>SUM(M104:W104)</f>
        <v>0</v>
      </c>
      <c r="AL104" s="2">
        <f>SUM(M104:X104)</f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15</v>
      </c>
      <c r="AW104" s="60">
        <v>0</v>
      </c>
      <c r="AX104" s="60">
        <v>0</v>
      </c>
      <c r="AY104" s="60">
        <v>0</v>
      </c>
      <c r="AZ104" s="59">
        <v>15</v>
      </c>
      <c r="BA104" s="14">
        <f t="shared" si="108"/>
        <v>0</v>
      </c>
      <c r="BB104" s="14">
        <f t="shared" si="109"/>
        <v>0</v>
      </c>
      <c r="BC104" s="2">
        <f>+AO104</f>
        <v>0</v>
      </c>
      <c r="BD104" s="2">
        <f>SUM(AO104:AP104)</f>
        <v>0</v>
      </c>
      <c r="BE104" s="2">
        <f>SUM(AO104:AQ104)</f>
        <v>0</v>
      </c>
      <c r="BF104" s="2">
        <f>SUM(AO104:AR104)</f>
        <v>0</v>
      </c>
      <c r="BG104" s="2">
        <f>SUM(AO104:AS104)</f>
        <v>0</v>
      </c>
      <c r="BH104" s="2">
        <f>SUM(AO104:AT104)</f>
        <v>0</v>
      </c>
      <c r="BI104" s="2">
        <f>SUM(AO104:AU104)</f>
        <v>0</v>
      </c>
      <c r="BJ104" s="2">
        <f>SUM(AO104:AV104)</f>
        <v>15</v>
      </c>
      <c r="BK104" s="2">
        <f>SUM(AO104:AW104)</f>
        <v>15</v>
      </c>
      <c r="BL104" s="2">
        <f>SUM(AO104:AX104)</f>
        <v>15</v>
      </c>
      <c r="BM104" s="2">
        <f>SUM(AO104:AY104)</f>
        <v>15</v>
      </c>
      <c r="BN104" s="2">
        <f>SUM(AO104:AZ104)</f>
        <v>30</v>
      </c>
    </row>
    <row r="105" spans="1:66">
      <c r="B105" s="15"/>
      <c r="C105" s="16" t="s">
        <v>40</v>
      </c>
      <c r="D105" s="17">
        <f t="shared" si="163"/>
        <v>0</v>
      </c>
      <c r="E105" s="17">
        <f t="shared" si="166"/>
        <v>0</v>
      </c>
      <c r="F105" s="17">
        <f t="shared" si="167"/>
        <v>12</v>
      </c>
      <c r="G105" s="18">
        <f>IF(F105&lt;&gt;0,E105/F105,0)</f>
        <v>0</v>
      </c>
      <c r="H105" s="17">
        <f t="shared" si="168"/>
        <v>96</v>
      </c>
      <c r="I105" s="18">
        <f>IF(H105=0,0,E105/H105)</f>
        <v>0</v>
      </c>
      <c r="K105" s="14">
        <f t="shared" si="102"/>
        <v>0</v>
      </c>
      <c r="L105" s="14">
        <f t="shared" si="103"/>
        <v>0</v>
      </c>
      <c r="M105" s="16">
        <f>SUM(M106:M109)</f>
        <v>0</v>
      </c>
      <c r="N105" s="16">
        <f t="shared" ref="N105:X105" si="169">SUM(N106:N109)</f>
        <v>0</v>
      </c>
      <c r="O105" s="16">
        <f t="shared" si="169"/>
        <v>0</v>
      </c>
      <c r="P105" s="16">
        <f t="shared" si="169"/>
        <v>0</v>
      </c>
      <c r="Q105" s="16">
        <f t="shared" si="169"/>
        <v>0</v>
      </c>
      <c r="R105" s="16">
        <f t="shared" si="169"/>
        <v>0</v>
      </c>
      <c r="S105" s="16">
        <f t="shared" si="169"/>
        <v>0</v>
      </c>
      <c r="T105" s="16">
        <f t="shared" si="169"/>
        <v>0</v>
      </c>
      <c r="U105" s="16">
        <f t="shared" si="169"/>
        <v>0</v>
      </c>
      <c r="V105" s="16">
        <f t="shared" si="169"/>
        <v>0</v>
      </c>
      <c r="W105" s="16">
        <f t="shared" si="169"/>
        <v>0</v>
      </c>
      <c r="X105" s="16">
        <f t="shared" si="169"/>
        <v>0</v>
      </c>
      <c r="Y105" s="14">
        <f t="shared" si="105"/>
        <v>0</v>
      </c>
      <c r="Z105" s="14">
        <f t="shared" si="106"/>
        <v>0</v>
      </c>
      <c r="AA105" s="16">
        <f t="shared" si="136"/>
        <v>0</v>
      </c>
      <c r="AB105" s="16">
        <f t="shared" si="137"/>
        <v>0</v>
      </c>
      <c r="AC105" s="16">
        <f t="shared" si="138"/>
        <v>0</v>
      </c>
      <c r="AD105" s="16">
        <f t="shared" si="139"/>
        <v>0</v>
      </c>
      <c r="AE105" s="16">
        <f t="shared" si="140"/>
        <v>0</v>
      </c>
      <c r="AF105" s="16">
        <f t="shared" si="141"/>
        <v>0</v>
      </c>
      <c r="AG105" s="16">
        <f t="shared" si="142"/>
        <v>0</v>
      </c>
      <c r="AH105" s="16">
        <f t="shared" si="143"/>
        <v>0</v>
      </c>
      <c r="AI105" s="16">
        <f t="shared" si="144"/>
        <v>0</v>
      </c>
      <c r="AJ105" s="16">
        <f t="shared" si="145"/>
        <v>0</v>
      </c>
      <c r="AK105" s="16">
        <f t="shared" si="146"/>
        <v>0</v>
      </c>
      <c r="AL105" s="16">
        <f t="shared" si="147"/>
        <v>0</v>
      </c>
      <c r="AO105" s="59">
        <f t="shared" ref="AO105:AZ105" si="170">SUM(AO106:AO109)</f>
        <v>0</v>
      </c>
      <c r="AP105" s="59">
        <f t="shared" si="170"/>
        <v>0</v>
      </c>
      <c r="AQ105" s="59">
        <f t="shared" si="170"/>
        <v>0</v>
      </c>
      <c r="AR105" s="59">
        <f t="shared" si="170"/>
        <v>0</v>
      </c>
      <c r="AS105" s="59">
        <f t="shared" si="170"/>
        <v>12</v>
      </c>
      <c r="AT105" s="59">
        <f t="shared" si="170"/>
        <v>0</v>
      </c>
      <c r="AU105" s="59">
        <f t="shared" si="170"/>
        <v>12</v>
      </c>
      <c r="AV105" s="59">
        <f t="shared" si="170"/>
        <v>24</v>
      </c>
      <c r="AW105" s="59">
        <f t="shared" si="170"/>
        <v>0</v>
      </c>
      <c r="AX105" s="59">
        <f t="shared" si="170"/>
        <v>0</v>
      </c>
      <c r="AY105" s="59">
        <f t="shared" si="170"/>
        <v>0</v>
      </c>
      <c r="AZ105" s="59">
        <f t="shared" si="170"/>
        <v>48</v>
      </c>
      <c r="BA105" s="14">
        <f t="shared" si="108"/>
        <v>12</v>
      </c>
      <c r="BB105" s="14">
        <f t="shared" si="109"/>
        <v>0</v>
      </c>
      <c r="BC105" s="16">
        <f t="shared" si="149"/>
        <v>0</v>
      </c>
      <c r="BD105" s="16">
        <f t="shared" si="150"/>
        <v>0</v>
      </c>
      <c r="BE105" s="16">
        <f t="shared" si="151"/>
        <v>0</v>
      </c>
      <c r="BF105" s="16">
        <f t="shared" si="152"/>
        <v>0</v>
      </c>
      <c r="BG105" s="16">
        <f t="shared" si="153"/>
        <v>12</v>
      </c>
      <c r="BH105" s="16">
        <f t="shared" si="154"/>
        <v>12</v>
      </c>
      <c r="BI105" s="16">
        <f t="shared" si="155"/>
        <v>24</v>
      </c>
      <c r="BJ105" s="16">
        <f t="shared" si="156"/>
        <v>48</v>
      </c>
      <c r="BK105" s="16">
        <f t="shared" si="157"/>
        <v>48</v>
      </c>
      <c r="BL105" s="16">
        <f t="shared" si="158"/>
        <v>48</v>
      </c>
      <c r="BM105" s="16">
        <f t="shared" si="159"/>
        <v>48</v>
      </c>
      <c r="BN105" s="16">
        <f t="shared" si="160"/>
        <v>96</v>
      </c>
    </row>
    <row r="106" spans="1:66" s="3" customFormat="1" outlineLevel="1">
      <c r="B106" s="9"/>
      <c r="C106" s="10" t="s">
        <v>58</v>
      </c>
      <c r="D106" s="11">
        <f t="shared" si="163"/>
        <v>0</v>
      </c>
      <c r="E106" s="11">
        <f t="shared" si="166"/>
        <v>0</v>
      </c>
      <c r="F106" s="11">
        <f t="shared" si="167"/>
        <v>12</v>
      </c>
      <c r="G106" s="12">
        <f>+E106/F106</f>
        <v>0</v>
      </c>
      <c r="H106" s="11">
        <f t="shared" si="168"/>
        <v>24</v>
      </c>
      <c r="I106" s="12">
        <f>+E106/H106</f>
        <v>0</v>
      </c>
      <c r="K106" s="14">
        <f t="shared" si="102"/>
        <v>0</v>
      </c>
      <c r="L106" s="14">
        <f t="shared" si="103"/>
        <v>0</v>
      </c>
      <c r="M106" s="48">
        <v>0</v>
      </c>
      <c r="N106" s="48">
        <v>0</v>
      </c>
      <c r="O106" s="49">
        <v>0</v>
      </c>
      <c r="P106" s="49">
        <v>0</v>
      </c>
      <c r="Q106" s="49">
        <v>0</v>
      </c>
      <c r="R106" s="49">
        <v>0</v>
      </c>
      <c r="S106" s="49"/>
      <c r="T106" s="49"/>
      <c r="U106" s="49"/>
      <c r="V106" s="49"/>
      <c r="W106" s="49"/>
      <c r="X106" s="49"/>
      <c r="Y106" s="14">
        <f t="shared" si="105"/>
        <v>0</v>
      </c>
      <c r="Z106" s="14">
        <f t="shared" si="106"/>
        <v>0</v>
      </c>
      <c r="AA106" s="4">
        <f>+M106</f>
        <v>0</v>
      </c>
      <c r="AB106" s="4">
        <f>SUM(M106:N106)</f>
        <v>0</v>
      </c>
      <c r="AC106" s="4">
        <f>SUM(M106:O106)</f>
        <v>0</v>
      </c>
      <c r="AD106" s="4">
        <f>SUM(M106:P106)</f>
        <v>0</v>
      </c>
      <c r="AE106" s="4">
        <f>SUM(M106:Q106)</f>
        <v>0</v>
      </c>
      <c r="AF106" s="4">
        <f>SUM(M106:R106)</f>
        <v>0</v>
      </c>
      <c r="AG106" s="4">
        <f>SUM(M106:S106)</f>
        <v>0</v>
      </c>
      <c r="AH106" s="4">
        <f>SUM(M106:T106)</f>
        <v>0</v>
      </c>
      <c r="AI106" s="4">
        <f>SUM(M106:U106)</f>
        <v>0</v>
      </c>
      <c r="AJ106" s="4">
        <f>SUM(M106:V106)</f>
        <v>0</v>
      </c>
      <c r="AK106" s="4">
        <f>SUM(M106:W106)</f>
        <v>0</v>
      </c>
      <c r="AL106" s="4">
        <f>SUM(M106:X106)</f>
        <v>0</v>
      </c>
      <c r="AO106" s="60">
        <v>0</v>
      </c>
      <c r="AP106" s="60">
        <v>0</v>
      </c>
      <c r="AQ106" s="60">
        <v>0</v>
      </c>
      <c r="AR106" s="60">
        <v>0</v>
      </c>
      <c r="AS106" s="58">
        <v>12</v>
      </c>
      <c r="AT106" s="60">
        <v>0</v>
      </c>
      <c r="AU106" s="60">
        <v>0</v>
      </c>
      <c r="AV106" s="60">
        <v>0</v>
      </c>
      <c r="AW106" s="60">
        <v>0</v>
      </c>
      <c r="AX106" s="60">
        <v>0</v>
      </c>
      <c r="AY106" s="60">
        <v>0</v>
      </c>
      <c r="AZ106" s="58">
        <v>12</v>
      </c>
      <c r="BA106" s="14">
        <f t="shared" si="108"/>
        <v>12</v>
      </c>
      <c r="BB106" s="14">
        <f t="shared" si="109"/>
        <v>0</v>
      </c>
      <c r="BC106" s="4">
        <f>+AO106</f>
        <v>0</v>
      </c>
      <c r="BD106" s="4">
        <f>SUM(AO106:AP106)</f>
        <v>0</v>
      </c>
      <c r="BE106" s="4">
        <f>SUM(AO106:AQ106)</f>
        <v>0</v>
      </c>
      <c r="BF106" s="4">
        <f>SUM(AO106:AR106)</f>
        <v>0</v>
      </c>
      <c r="BG106" s="4">
        <f>SUM(AO106:AS106)</f>
        <v>12</v>
      </c>
      <c r="BH106" s="4">
        <f>SUM(AO106:AT106)</f>
        <v>12</v>
      </c>
      <c r="BI106" s="4">
        <f>SUM(AO106:AU106)</f>
        <v>12</v>
      </c>
      <c r="BJ106" s="4">
        <f>SUM(AO106:AV106)</f>
        <v>12</v>
      </c>
      <c r="BK106" s="4">
        <f>SUM(AO106:AW106)</f>
        <v>12</v>
      </c>
      <c r="BL106" s="4">
        <f>SUM(AO106:AX106)</f>
        <v>12</v>
      </c>
      <c r="BM106" s="4">
        <f>SUM(AO106:AY106)</f>
        <v>12</v>
      </c>
      <c r="BN106" s="4">
        <f>SUM(AO106:AZ106)</f>
        <v>24</v>
      </c>
    </row>
    <row r="107" spans="1:66" s="3" customFormat="1" outlineLevel="1">
      <c r="B107" s="9"/>
      <c r="C107" s="10" t="s">
        <v>70</v>
      </c>
      <c r="D107" s="11">
        <f t="shared" si="163"/>
        <v>0</v>
      </c>
      <c r="E107" s="11">
        <f>SUM(Y107:Z107)</f>
        <v>0</v>
      </c>
      <c r="F107" s="11">
        <f>SUM(BA107:BB107)</f>
        <v>0</v>
      </c>
      <c r="G107" s="12" t="e">
        <f>+E107/F107</f>
        <v>#DIV/0!</v>
      </c>
      <c r="H107" s="11">
        <f>+BN107</f>
        <v>24</v>
      </c>
      <c r="I107" s="12">
        <f>+E107/H107</f>
        <v>0</v>
      </c>
      <c r="K107" s="14">
        <f t="shared" si="102"/>
        <v>0</v>
      </c>
      <c r="L107" s="14">
        <f t="shared" si="103"/>
        <v>0</v>
      </c>
      <c r="M107" s="48">
        <v>0</v>
      </c>
      <c r="N107" s="48">
        <v>0</v>
      </c>
      <c r="O107" s="49">
        <v>0</v>
      </c>
      <c r="P107" s="49">
        <v>0</v>
      </c>
      <c r="Q107" s="49">
        <v>0</v>
      </c>
      <c r="R107" s="49">
        <v>0</v>
      </c>
      <c r="S107" s="49"/>
      <c r="T107" s="49"/>
      <c r="U107" s="49"/>
      <c r="V107" s="49"/>
      <c r="W107" s="49"/>
      <c r="X107" s="49"/>
      <c r="Y107" s="14">
        <f t="shared" si="105"/>
        <v>0</v>
      </c>
      <c r="Z107" s="14">
        <f t="shared" si="106"/>
        <v>0</v>
      </c>
      <c r="AA107" s="4">
        <f>+M107</f>
        <v>0</v>
      </c>
      <c r="AB107" s="4">
        <f>SUM(M107:N107)</f>
        <v>0</v>
      </c>
      <c r="AC107" s="4">
        <f>SUM(M107:O107)</f>
        <v>0</v>
      </c>
      <c r="AD107" s="4">
        <f>SUM(M107:P107)</f>
        <v>0</v>
      </c>
      <c r="AE107" s="4">
        <f>SUM(M107:Q107)</f>
        <v>0</v>
      </c>
      <c r="AF107" s="4">
        <f>SUM(M107:R107)</f>
        <v>0</v>
      </c>
      <c r="AG107" s="4">
        <f>SUM(M107:S107)</f>
        <v>0</v>
      </c>
      <c r="AH107" s="4">
        <f>SUM(M107:T107)</f>
        <v>0</v>
      </c>
      <c r="AI107" s="4">
        <f>SUM(M107:U107)</f>
        <v>0</v>
      </c>
      <c r="AJ107" s="4">
        <f>SUM(M107:V107)</f>
        <v>0</v>
      </c>
      <c r="AK107" s="4">
        <f>SUM(M107:W107)</f>
        <v>0</v>
      </c>
      <c r="AL107" s="4">
        <f>SUM(M107:X107)</f>
        <v>0</v>
      </c>
      <c r="AO107" s="60">
        <v>0</v>
      </c>
      <c r="AP107" s="60">
        <v>0</v>
      </c>
      <c r="AQ107" s="60">
        <v>0</v>
      </c>
      <c r="AR107" s="60">
        <v>0</v>
      </c>
      <c r="AS107" s="60">
        <v>0</v>
      </c>
      <c r="AT107" s="60">
        <v>0</v>
      </c>
      <c r="AU107" s="60">
        <v>0</v>
      </c>
      <c r="AV107" s="58">
        <v>12</v>
      </c>
      <c r="AW107" s="60">
        <v>0</v>
      </c>
      <c r="AX107" s="60">
        <v>0</v>
      </c>
      <c r="AY107" s="60">
        <v>0</v>
      </c>
      <c r="AZ107" s="58">
        <v>12</v>
      </c>
      <c r="BA107" s="14">
        <f t="shared" si="108"/>
        <v>0</v>
      </c>
      <c r="BB107" s="14">
        <f t="shared" si="109"/>
        <v>0</v>
      </c>
      <c r="BC107" s="4">
        <f>+AO107</f>
        <v>0</v>
      </c>
      <c r="BD107" s="4">
        <f>SUM(AO107:AP107)</f>
        <v>0</v>
      </c>
      <c r="BE107" s="4">
        <f>SUM(AO107:AQ107)</f>
        <v>0</v>
      </c>
      <c r="BF107" s="4">
        <f>SUM(AO107:AR107)</f>
        <v>0</v>
      </c>
      <c r="BG107" s="4">
        <f>SUM(AO107:AS107)</f>
        <v>0</v>
      </c>
      <c r="BH107" s="4">
        <f>SUM(AO107:AT107)</f>
        <v>0</v>
      </c>
      <c r="BI107" s="4">
        <f>SUM(AO107:AU107)</f>
        <v>0</v>
      </c>
      <c r="BJ107" s="4">
        <f>SUM(AO107:AV107)</f>
        <v>12</v>
      </c>
      <c r="BK107" s="4">
        <f>SUM(AO107:AW107)</f>
        <v>12</v>
      </c>
      <c r="BL107" s="4">
        <f>SUM(AO107:AX107)</f>
        <v>12</v>
      </c>
      <c r="BM107" s="4">
        <f>SUM(AO107:AY107)</f>
        <v>12</v>
      </c>
      <c r="BN107" s="4">
        <f>SUM(AO107:AZ107)</f>
        <v>24</v>
      </c>
    </row>
    <row r="108" spans="1:66" s="3" customFormat="1" outlineLevel="1">
      <c r="B108" s="9"/>
      <c r="C108" s="10" t="s">
        <v>59</v>
      </c>
      <c r="D108" s="11">
        <f t="shared" si="163"/>
        <v>0</v>
      </c>
      <c r="E108" s="11">
        <f>SUM(Y108:Z108)</f>
        <v>0</v>
      </c>
      <c r="F108" s="11">
        <f>SUM(BA108:BB108)</f>
        <v>0</v>
      </c>
      <c r="G108" s="12" t="e">
        <f>+E108/F108</f>
        <v>#DIV/0!</v>
      </c>
      <c r="H108" s="11">
        <f>+BN108</f>
        <v>24</v>
      </c>
      <c r="I108" s="12">
        <f>+E108/H108</f>
        <v>0</v>
      </c>
      <c r="K108" s="14">
        <f t="shared" si="102"/>
        <v>0</v>
      </c>
      <c r="L108" s="14">
        <f t="shared" si="103"/>
        <v>0</v>
      </c>
      <c r="M108" s="48">
        <v>0</v>
      </c>
      <c r="N108" s="48">
        <v>0</v>
      </c>
      <c r="O108" s="49">
        <v>0</v>
      </c>
      <c r="P108" s="49">
        <v>0</v>
      </c>
      <c r="Q108" s="49">
        <v>0</v>
      </c>
      <c r="R108" s="49">
        <v>0</v>
      </c>
      <c r="S108" s="49"/>
      <c r="T108" s="49"/>
      <c r="U108" s="49"/>
      <c r="V108" s="49"/>
      <c r="W108" s="49"/>
      <c r="X108" s="49"/>
      <c r="Y108" s="14">
        <f t="shared" si="105"/>
        <v>0</v>
      </c>
      <c r="Z108" s="14">
        <f t="shared" si="106"/>
        <v>0</v>
      </c>
      <c r="AA108" s="4">
        <f>+M108</f>
        <v>0</v>
      </c>
      <c r="AB108" s="4">
        <f>SUM(M108:N108)</f>
        <v>0</v>
      </c>
      <c r="AC108" s="4">
        <f>SUM(M108:O108)</f>
        <v>0</v>
      </c>
      <c r="AD108" s="4">
        <f>SUM(M108:P108)</f>
        <v>0</v>
      </c>
      <c r="AE108" s="4">
        <f>SUM(M108:Q108)</f>
        <v>0</v>
      </c>
      <c r="AF108" s="4">
        <f>SUM(M108:R108)</f>
        <v>0</v>
      </c>
      <c r="AG108" s="4">
        <f>SUM(M108:S108)</f>
        <v>0</v>
      </c>
      <c r="AH108" s="4">
        <f>SUM(M108:T108)</f>
        <v>0</v>
      </c>
      <c r="AI108" s="4">
        <f>SUM(M108:U108)</f>
        <v>0</v>
      </c>
      <c r="AJ108" s="4">
        <f>SUM(M108:V108)</f>
        <v>0</v>
      </c>
      <c r="AK108" s="4">
        <f>SUM(M108:W108)</f>
        <v>0</v>
      </c>
      <c r="AL108" s="4">
        <f>SUM(M108:X108)</f>
        <v>0</v>
      </c>
      <c r="AO108" s="60">
        <v>0</v>
      </c>
      <c r="AP108" s="60">
        <v>0</v>
      </c>
      <c r="AQ108" s="60">
        <v>0</v>
      </c>
      <c r="AR108" s="60">
        <v>0</v>
      </c>
      <c r="AS108" s="60">
        <v>0</v>
      </c>
      <c r="AT108" s="60">
        <v>0</v>
      </c>
      <c r="AU108" s="58">
        <v>12</v>
      </c>
      <c r="AV108" s="60">
        <v>0</v>
      </c>
      <c r="AW108" s="60">
        <v>0</v>
      </c>
      <c r="AX108" s="60">
        <v>0</v>
      </c>
      <c r="AY108" s="60">
        <v>0</v>
      </c>
      <c r="AZ108" s="58">
        <v>12</v>
      </c>
      <c r="BA108" s="14">
        <f t="shared" si="108"/>
        <v>0</v>
      </c>
      <c r="BB108" s="14">
        <f t="shared" si="109"/>
        <v>0</v>
      </c>
      <c r="BC108" s="4">
        <f>+AO108</f>
        <v>0</v>
      </c>
      <c r="BD108" s="4">
        <f>SUM(AO108:AP108)</f>
        <v>0</v>
      </c>
      <c r="BE108" s="4">
        <f>SUM(AO108:AQ108)</f>
        <v>0</v>
      </c>
      <c r="BF108" s="4">
        <f>SUM(AO108:AR108)</f>
        <v>0</v>
      </c>
      <c r="BG108" s="4">
        <f>SUM(AO108:AS108)</f>
        <v>0</v>
      </c>
      <c r="BH108" s="4">
        <f>SUM(AO108:AT108)</f>
        <v>0</v>
      </c>
      <c r="BI108" s="4">
        <f>SUM(AO108:AU108)</f>
        <v>12</v>
      </c>
      <c r="BJ108" s="4">
        <f>SUM(AO108:AV108)</f>
        <v>12</v>
      </c>
      <c r="BK108" s="4">
        <f>SUM(AO108:AW108)</f>
        <v>12</v>
      </c>
      <c r="BL108" s="4">
        <f>SUM(AO108:AX108)</f>
        <v>12</v>
      </c>
      <c r="BM108" s="4">
        <f>SUM(AO108:AY108)</f>
        <v>12</v>
      </c>
      <c r="BN108" s="4">
        <f>SUM(AO108:AZ108)</f>
        <v>24</v>
      </c>
    </row>
    <row r="109" spans="1:66" s="3" customFormat="1" outlineLevel="1">
      <c r="B109" s="9"/>
      <c r="C109" s="10" t="s">
        <v>71</v>
      </c>
      <c r="D109" s="11">
        <f t="shared" si="163"/>
        <v>0</v>
      </c>
      <c r="E109" s="11">
        <f>SUM(Y109:Z109)</f>
        <v>0</v>
      </c>
      <c r="F109" s="11">
        <f>SUM(BA109:BB109)</f>
        <v>0</v>
      </c>
      <c r="G109" s="12" t="e">
        <f>+E109/F109</f>
        <v>#DIV/0!</v>
      </c>
      <c r="H109" s="11">
        <f>+BN109</f>
        <v>24</v>
      </c>
      <c r="I109" s="12">
        <f>+E109/H109</f>
        <v>0</v>
      </c>
      <c r="K109" s="14">
        <f t="shared" si="102"/>
        <v>0</v>
      </c>
      <c r="L109" s="14">
        <f t="shared" si="103"/>
        <v>0</v>
      </c>
      <c r="M109" s="48">
        <v>0</v>
      </c>
      <c r="N109" s="48">
        <v>0</v>
      </c>
      <c r="O109" s="49">
        <v>0</v>
      </c>
      <c r="P109" s="49">
        <v>0</v>
      </c>
      <c r="Q109" s="49">
        <v>0</v>
      </c>
      <c r="R109" s="49">
        <v>0</v>
      </c>
      <c r="S109" s="49"/>
      <c r="T109" s="49"/>
      <c r="U109" s="49"/>
      <c r="V109" s="49"/>
      <c r="W109" s="49"/>
      <c r="X109" s="49"/>
      <c r="Y109" s="14">
        <f t="shared" si="105"/>
        <v>0</v>
      </c>
      <c r="Z109" s="14">
        <f t="shared" si="106"/>
        <v>0</v>
      </c>
      <c r="AA109" s="4">
        <f>+M109</f>
        <v>0</v>
      </c>
      <c r="AB109" s="4">
        <f>SUM(M109:N109)</f>
        <v>0</v>
      </c>
      <c r="AC109" s="4">
        <f>SUM(M109:O109)</f>
        <v>0</v>
      </c>
      <c r="AD109" s="4">
        <f>SUM(M109:P109)</f>
        <v>0</v>
      </c>
      <c r="AE109" s="4">
        <f>SUM(M109:Q109)</f>
        <v>0</v>
      </c>
      <c r="AF109" s="4">
        <f>SUM(M109:R109)</f>
        <v>0</v>
      </c>
      <c r="AG109" s="4">
        <f>SUM(M109:S109)</f>
        <v>0</v>
      </c>
      <c r="AH109" s="4">
        <f>SUM(M109:T109)</f>
        <v>0</v>
      </c>
      <c r="AI109" s="4">
        <f>SUM(M109:U109)</f>
        <v>0</v>
      </c>
      <c r="AJ109" s="4">
        <f>SUM(M109:V109)</f>
        <v>0</v>
      </c>
      <c r="AK109" s="4">
        <f>SUM(M109:W109)</f>
        <v>0</v>
      </c>
      <c r="AL109" s="4">
        <f>SUM(M109:X109)</f>
        <v>0</v>
      </c>
      <c r="AO109" s="60">
        <v>0</v>
      </c>
      <c r="AP109" s="60">
        <v>0</v>
      </c>
      <c r="AQ109" s="60">
        <v>0</v>
      </c>
      <c r="AR109" s="60">
        <v>0</v>
      </c>
      <c r="AS109" s="60">
        <v>0</v>
      </c>
      <c r="AT109" s="60">
        <v>0</v>
      </c>
      <c r="AU109" s="60">
        <v>0</v>
      </c>
      <c r="AV109" s="58">
        <v>12</v>
      </c>
      <c r="AW109" s="60">
        <v>0</v>
      </c>
      <c r="AX109" s="60">
        <v>0</v>
      </c>
      <c r="AY109" s="60">
        <v>0</v>
      </c>
      <c r="AZ109" s="58">
        <v>12</v>
      </c>
      <c r="BA109" s="14">
        <f t="shared" si="108"/>
        <v>0</v>
      </c>
      <c r="BB109" s="14">
        <f t="shared" si="109"/>
        <v>0</v>
      </c>
      <c r="BC109" s="4">
        <f>+AO109</f>
        <v>0</v>
      </c>
      <c r="BD109" s="4">
        <f>SUM(AO109:AP109)</f>
        <v>0</v>
      </c>
      <c r="BE109" s="4">
        <f>SUM(AO109:AQ109)</f>
        <v>0</v>
      </c>
      <c r="BF109" s="4">
        <f>SUM(AO109:AR109)</f>
        <v>0</v>
      </c>
      <c r="BG109" s="4">
        <f>SUM(AO109:AS109)</f>
        <v>0</v>
      </c>
      <c r="BH109" s="4">
        <f>SUM(AO109:AT109)</f>
        <v>0</v>
      </c>
      <c r="BI109" s="4">
        <f>SUM(AO109:AU109)</f>
        <v>0</v>
      </c>
      <c r="BJ109" s="4">
        <f>SUM(AO109:AV109)</f>
        <v>12</v>
      </c>
      <c r="BK109" s="4">
        <f>SUM(AO109:AW109)</f>
        <v>12</v>
      </c>
      <c r="BL109" s="4">
        <f>SUM(AO109:AX109)</f>
        <v>12</v>
      </c>
      <c r="BM109" s="4">
        <f>SUM(AO109:AY109)</f>
        <v>12</v>
      </c>
      <c r="BN109" s="4">
        <f>SUM(AO109:AZ109)</f>
        <v>24</v>
      </c>
    </row>
    <row r="110" spans="1:66">
      <c r="A110" s="14">
        <v>9</v>
      </c>
      <c r="B110" s="33" t="s">
        <v>36</v>
      </c>
      <c r="C110" s="16"/>
      <c r="D110" s="17"/>
      <c r="E110" s="17"/>
      <c r="F110" s="17"/>
      <c r="G110" s="17"/>
      <c r="H110" s="17"/>
      <c r="I110" s="17"/>
      <c r="K110" s="14">
        <f t="shared" si="102"/>
        <v>0</v>
      </c>
      <c r="L110" s="14">
        <f t="shared" si="103"/>
        <v>0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14">
        <f t="shared" si="105"/>
        <v>0</v>
      </c>
      <c r="Z110" s="14">
        <f t="shared" si="106"/>
        <v>0</v>
      </c>
      <c r="AA110" s="16">
        <f t="shared" si="136"/>
        <v>0</v>
      </c>
      <c r="AB110" s="16">
        <f t="shared" si="137"/>
        <v>0</v>
      </c>
      <c r="AC110" s="16">
        <f t="shared" si="138"/>
        <v>0</v>
      </c>
      <c r="AD110" s="16">
        <f t="shared" si="139"/>
        <v>0</v>
      </c>
      <c r="AE110" s="16">
        <f t="shared" si="140"/>
        <v>0</v>
      </c>
      <c r="AF110" s="16">
        <f t="shared" si="141"/>
        <v>0</v>
      </c>
      <c r="AG110" s="16">
        <f t="shared" si="142"/>
        <v>0</v>
      </c>
      <c r="AH110" s="16">
        <f t="shared" si="143"/>
        <v>0</v>
      </c>
      <c r="AI110" s="16">
        <f t="shared" si="144"/>
        <v>0</v>
      </c>
      <c r="AJ110" s="16">
        <f t="shared" si="145"/>
        <v>0</v>
      </c>
      <c r="AK110" s="16">
        <f t="shared" si="146"/>
        <v>0</v>
      </c>
      <c r="AL110" s="16">
        <f t="shared" si="147"/>
        <v>0</v>
      </c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14">
        <f t="shared" si="108"/>
        <v>0</v>
      </c>
      <c r="BB110" s="14">
        <f t="shared" si="109"/>
        <v>0</v>
      </c>
      <c r="BC110" s="16">
        <f t="shared" si="149"/>
        <v>0</v>
      </c>
      <c r="BD110" s="16">
        <f t="shared" si="150"/>
        <v>0</v>
      </c>
      <c r="BE110" s="16">
        <f t="shared" si="151"/>
        <v>0</v>
      </c>
      <c r="BF110" s="16">
        <f t="shared" si="152"/>
        <v>0</v>
      </c>
      <c r="BG110" s="16">
        <f t="shared" si="153"/>
        <v>0</v>
      </c>
      <c r="BH110" s="16">
        <f t="shared" si="154"/>
        <v>0</v>
      </c>
      <c r="BI110" s="16">
        <f t="shared" si="155"/>
        <v>0</v>
      </c>
      <c r="BJ110" s="16">
        <f t="shared" si="156"/>
        <v>0</v>
      </c>
      <c r="BK110" s="16">
        <f t="shared" si="157"/>
        <v>0</v>
      </c>
      <c r="BL110" s="16">
        <f t="shared" si="158"/>
        <v>0</v>
      </c>
      <c r="BM110" s="16">
        <f t="shared" si="159"/>
        <v>0</v>
      </c>
      <c r="BN110" s="16">
        <f t="shared" si="160"/>
        <v>0</v>
      </c>
    </row>
    <row r="111" spans="1:66">
      <c r="B111" s="15"/>
      <c r="C111" s="29" t="s">
        <v>0</v>
      </c>
      <c r="D111" s="17">
        <f t="shared" ref="D111:D118" si="171">SUM(K111:L111)</f>
        <v>0</v>
      </c>
      <c r="E111" s="17">
        <f>SUM(Y111:Z111)</f>
        <v>0</v>
      </c>
      <c r="F111" s="17">
        <f>SUM(BA111:BB111)</f>
        <v>0</v>
      </c>
      <c r="G111" s="18">
        <f>IF(F111&lt;&gt;0,E111/F111,0)</f>
        <v>0</v>
      </c>
      <c r="H111" s="17">
        <f>+BN111</f>
        <v>40</v>
      </c>
      <c r="I111" s="18">
        <f>+E111/H111</f>
        <v>0</v>
      </c>
      <c r="K111" s="14">
        <f t="shared" si="102"/>
        <v>0</v>
      </c>
      <c r="L111" s="14">
        <f t="shared" si="103"/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/>
      <c r="T111" s="46"/>
      <c r="U111" s="46"/>
      <c r="V111" s="46"/>
      <c r="W111" s="46"/>
      <c r="X111" s="46"/>
      <c r="Y111" s="14">
        <f t="shared" si="105"/>
        <v>0</v>
      </c>
      <c r="Z111" s="14">
        <f t="shared" si="106"/>
        <v>0</v>
      </c>
      <c r="AA111" s="16">
        <f t="shared" si="136"/>
        <v>0</v>
      </c>
      <c r="AB111" s="16">
        <f t="shared" si="137"/>
        <v>0</v>
      </c>
      <c r="AC111" s="16">
        <f t="shared" si="138"/>
        <v>0</v>
      </c>
      <c r="AD111" s="16">
        <f t="shared" si="139"/>
        <v>0</v>
      </c>
      <c r="AE111" s="16">
        <f t="shared" si="140"/>
        <v>0</v>
      </c>
      <c r="AF111" s="16">
        <f t="shared" si="141"/>
        <v>0</v>
      </c>
      <c r="AG111" s="16">
        <f t="shared" si="142"/>
        <v>0</v>
      </c>
      <c r="AH111" s="16">
        <f t="shared" si="143"/>
        <v>0</v>
      </c>
      <c r="AI111" s="16">
        <f t="shared" si="144"/>
        <v>0</v>
      </c>
      <c r="AJ111" s="16">
        <f t="shared" si="145"/>
        <v>0</v>
      </c>
      <c r="AK111" s="16">
        <f t="shared" si="146"/>
        <v>0</v>
      </c>
      <c r="AL111" s="16">
        <f t="shared" si="147"/>
        <v>0</v>
      </c>
      <c r="AO111" s="61">
        <v>0</v>
      </c>
      <c r="AP111" s="61">
        <v>0</v>
      </c>
      <c r="AQ111" s="61">
        <v>0</v>
      </c>
      <c r="AR111" s="61">
        <v>0</v>
      </c>
      <c r="AS111" s="61">
        <v>0</v>
      </c>
      <c r="AT111" s="61">
        <v>0</v>
      </c>
      <c r="AU111" s="61">
        <v>0</v>
      </c>
      <c r="AV111" s="61">
        <v>0</v>
      </c>
      <c r="AW111" s="61">
        <v>0</v>
      </c>
      <c r="AX111" s="61">
        <v>0</v>
      </c>
      <c r="AY111" s="61">
        <v>0</v>
      </c>
      <c r="AZ111" s="61">
        <v>40</v>
      </c>
      <c r="BA111" s="14">
        <f t="shared" si="108"/>
        <v>0</v>
      </c>
      <c r="BB111" s="14">
        <f t="shared" si="109"/>
        <v>0</v>
      </c>
      <c r="BC111" s="16">
        <f t="shared" si="149"/>
        <v>0</v>
      </c>
      <c r="BD111" s="16">
        <f t="shared" si="150"/>
        <v>0</v>
      </c>
      <c r="BE111" s="16">
        <f t="shared" si="151"/>
        <v>0</v>
      </c>
      <c r="BF111" s="16">
        <f t="shared" si="152"/>
        <v>0</v>
      </c>
      <c r="BG111" s="16">
        <f t="shared" si="153"/>
        <v>0</v>
      </c>
      <c r="BH111" s="16">
        <f t="shared" si="154"/>
        <v>0</v>
      </c>
      <c r="BI111" s="16">
        <f t="shared" si="155"/>
        <v>0</v>
      </c>
      <c r="BJ111" s="16">
        <f t="shared" si="156"/>
        <v>0</v>
      </c>
      <c r="BK111" s="16">
        <f t="shared" si="157"/>
        <v>0</v>
      </c>
      <c r="BL111" s="16">
        <f t="shared" si="158"/>
        <v>0</v>
      </c>
      <c r="BM111" s="16">
        <f t="shared" si="159"/>
        <v>0</v>
      </c>
      <c r="BN111" s="16">
        <f t="shared" si="160"/>
        <v>40</v>
      </c>
    </row>
    <row r="112" spans="1:66" s="31" customFormat="1">
      <c r="B112" s="43"/>
      <c r="C112" s="32" t="s">
        <v>17</v>
      </c>
      <c r="D112" s="18">
        <f t="shared" si="171"/>
        <v>0</v>
      </c>
      <c r="E112" s="18">
        <f t="shared" ref="E112:E117" si="172">SUM(Y112:Z112)</f>
        <v>0</v>
      </c>
      <c r="F112" s="18">
        <f t="shared" ref="F112:F117" si="173">SUM(BA112:BB112)</f>
        <v>0</v>
      </c>
      <c r="G112" s="18">
        <f>IF(F112&lt;&gt;0,E112/F112,0)</f>
        <v>0</v>
      </c>
      <c r="H112" s="18">
        <f t="shared" ref="H112:H117" si="174">+BN112</f>
        <v>0.8</v>
      </c>
      <c r="I112" s="18">
        <f>+E112/H112</f>
        <v>0</v>
      </c>
      <c r="K112" s="31">
        <f t="shared" si="102"/>
        <v>0</v>
      </c>
      <c r="L112" s="31">
        <f t="shared" si="103"/>
        <v>0</v>
      </c>
      <c r="M112" s="47">
        <v>0</v>
      </c>
      <c r="N112" s="47">
        <v>0</v>
      </c>
      <c r="O112" s="47">
        <v>0</v>
      </c>
      <c r="P112" s="47">
        <v>0</v>
      </c>
      <c r="Q112" s="47">
        <v>0</v>
      </c>
      <c r="R112" s="47">
        <v>0</v>
      </c>
      <c r="S112" s="47"/>
      <c r="T112" s="47"/>
      <c r="U112" s="47"/>
      <c r="V112" s="47"/>
      <c r="W112" s="47"/>
      <c r="X112" s="47"/>
      <c r="Y112" s="31">
        <f t="shared" si="105"/>
        <v>0</v>
      </c>
      <c r="Z112" s="31">
        <f t="shared" si="106"/>
        <v>0</v>
      </c>
      <c r="AA112" s="32">
        <f t="shared" si="136"/>
        <v>0</v>
      </c>
      <c r="AB112" s="32">
        <f t="shared" si="137"/>
        <v>0</v>
      </c>
      <c r="AC112" s="32">
        <f t="shared" si="138"/>
        <v>0</v>
      </c>
      <c r="AD112" s="32">
        <f t="shared" si="139"/>
        <v>0</v>
      </c>
      <c r="AE112" s="32">
        <f t="shared" si="140"/>
        <v>0</v>
      </c>
      <c r="AF112" s="32">
        <f t="shared" si="141"/>
        <v>0</v>
      </c>
      <c r="AG112" s="32">
        <f t="shared" si="142"/>
        <v>0</v>
      </c>
      <c r="AH112" s="32">
        <f t="shared" si="143"/>
        <v>0</v>
      </c>
      <c r="AI112" s="32">
        <f t="shared" si="144"/>
        <v>0</v>
      </c>
      <c r="AJ112" s="32">
        <f t="shared" si="145"/>
        <v>0</v>
      </c>
      <c r="AK112" s="32">
        <f t="shared" si="146"/>
        <v>0</v>
      </c>
      <c r="AL112" s="32">
        <f t="shared" si="147"/>
        <v>0</v>
      </c>
      <c r="AO112" s="47">
        <v>0</v>
      </c>
      <c r="AP112" s="47">
        <v>0</v>
      </c>
      <c r="AQ112" s="47">
        <v>0</v>
      </c>
      <c r="AR112" s="47">
        <v>0</v>
      </c>
      <c r="AS112" s="47">
        <v>0</v>
      </c>
      <c r="AT112" s="47">
        <v>0</v>
      </c>
      <c r="AU112" s="47">
        <v>0</v>
      </c>
      <c r="AV112" s="47">
        <v>0</v>
      </c>
      <c r="AW112" s="47">
        <v>0</v>
      </c>
      <c r="AX112" s="47">
        <v>0</v>
      </c>
      <c r="AY112" s="47">
        <v>0</v>
      </c>
      <c r="AZ112" s="47">
        <v>0.75</v>
      </c>
      <c r="BA112" s="31">
        <f t="shared" si="108"/>
        <v>0</v>
      </c>
      <c r="BB112" s="31">
        <f t="shared" si="109"/>
        <v>0</v>
      </c>
      <c r="BC112" s="32">
        <f>+AO112</f>
        <v>0</v>
      </c>
      <c r="BD112" s="32">
        <f>AVERAGE(AO112:AP112)</f>
        <v>0</v>
      </c>
      <c r="BE112" s="32">
        <f>AVERAGE(AO112:AQ112)</f>
        <v>0</v>
      </c>
      <c r="BF112" s="32">
        <f>AVERAGE(AO112:AR112)</f>
        <v>0</v>
      </c>
      <c r="BG112" s="32">
        <f>AVERAGE(AO112:AS112)</f>
        <v>0</v>
      </c>
      <c r="BH112" s="32">
        <f>AVERAGE(AO112:AT112)</f>
        <v>0</v>
      </c>
      <c r="BI112" s="32">
        <f>AVERAGE(AO112:AU112)</f>
        <v>0</v>
      </c>
      <c r="BJ112" s="32">
        <f>AVERAGE(AO112:AV112)</f>
        <v>0</v>
      </c>
      <c r="BK112" s="32">
        <f>AVERAGE(AO112:AW112)</f>
        <v>0</v>
      </c>
      <c r="BL112" s="32">
        <f>AVERAGE(AO112:AX112)</f>
        <v>0</v>
      </c>
      <c r="BM112" s="32">
        <f>AVERAGE(AO112:AY112)</f>
        <v>0</v>
      </c>
      <c r="BN112" s="32">
        <v>0.8</v>
      </c>
    </row>
    <row r="113" spans="1:66" s="31" customFormat="1">
      <c r="B113" s="43"/>
      <c r="C113" s="32" t="s">
        <v>37</v>
      </c>
      <c r="D113" s="18">
        <f t="shared" si="171"/>
        <v>0</v>
      </c>
      <c r="E113" s="18">
        <f t="shared" si="172"/>
        <v>0</v>
      </c>
      <c r="F113" s="18">
        <f t="shared" si="173"/>
        <v>0</v>
      </c>
      <c r="G113" s="18">
        <f>IF(F113&lt;&gt;0,E113/F113,0)</f>
        <v>0</v>
      </c>
      <c r="H113" s="18">
        <f t="shared" si="174"/>
        <v>0.95</v>
      </c>
      <c r="I113" s="18">
        <f>+E113/H113</f>
        <v>0</v>
      </c>
      <c r="K113" s="31">
        <f t="shared" si="102"/>
        <v>0</v>
      </c>
      <c r="L113" s="31">
        <f t="shared" si="103"/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/>
      <c r="T113" s="47"/>
      <c r="U113" s="47"/>
      <c r="V113" s="47"/>
      <c r="W113" s="47"/>
      <c r="X113" s="47"/>
      <c r="Y113" s="31">
        <f t="shared" si="105"/>
        <v>0</v>
      </c>
      <c r="Z113" s="31">
        <f t="shared" si="106"/>
        <v>0</v>
      </c>
      <c r="AA113" s="32">
        <f t="shared" si="136"/>
        <v>0</v>
      </c>
      <c r="AB113" s="32">
        <f t="shared" si="137"/>
        <v>0</v>
      </c>
      <c r="AC113" s="32">
        <f t="shared" si="138"/>
        <v>0</v>
      </c>
      <c r="AD113" s="32">
        <f t="shared" si="139"/>
        <v>0</v>
      </c>
      <c r="AE113" s="32">
        <f t="shared" si="140"/>
        <v>0</v>
      </c>
      <c r="AF113" s="32">
        <f t="shared" si="141"/>
        <v>0</v>
      </c>
      <c r="AG113" s="32">
        <f t="shared" si="142"/>
        <v>0</v>
      </c>
      <c r="AH113" s="32">
        <f t="shared" si="143"/>
        <v>0</v>
      </c>
      <c r="AI113" s="32">
        <f t="shared" si="144"/>
        <v>0</v>
      </c>
      <c r="AJ113" s="32">
        <f t="shared" si="145"/>
        <v>0</v>
      </c>
      <c r="AK113" s="32">
        <f t="shared" si="146"/>
        <v>0</v>
      </c>
      <c r="AL113" s="32">
        <f t="shared" si="147"/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0.95</v>
      </c>
      <c r="BA113" s="31">
        <f t="shared" si="108"/>
        <v>0</v>
      </c>
      <c r="BB113" s="31">
        <f t="shared" si="109"/>
        <v>0</v>
      </c>
      <c r="BC113" s="32">
        <f>+AO113</f>
        <v>0</v>
      </c>
      <c r="BD113" s="32">
        <f>AVERAGE(AO113:AP113)</f>
        <v>0</v>
      </c>
      <c r="BE113" s="32">
        <f>AVERAGE(AO113:AQ113)</f>
        <v>0</v>
      </c>
      <c r="BF113" s="32">
        <f>AVERAGE(AO113:AR113)</f>
        <v>0</v>
      </c>
      <c r="BG113" s="32">
        <f>AVERAGE(AO113:AS113)</f>
        <v>0</v>
      </c>
      <c r="BH113" s="32">
        <f>AVERAGE(AO113:AT113)</f>
        <v>0</v>
      </c>
      <c r="BI113" s="32">
        <f>AVERAGE(AO113:AU113)</f>
        <v>0</v>
      </c>
      <c r="BJ113" s="32">
        <f>AVERAGE(AO113:AV113)</f>
        <v>0</v>
      </c>
      <c r="BK113" s="32">
        <f>AVERAGE(AO113:AW113)</f>
        <v>0</v>
      </c>
      <c r="BL113" s="32">
        <f>AVERAGE(AO113:AX113)</f>
        <v>0</v>
      </c>
      <c r="BM113" s="32">
        <f>AVERAGE(AO113:AY113)</f>
        <v>0</v>
      </c>
      <c r="BN113" s="32">
        <v>0.95</v>
      </c>
    </row>
    <row r="114" spans="1:66">
      <c r="B114" s="15"/>
      <c r="C114" s="16" t="s">
        <v>20</v>
      </c>
      <c r="D114" s="17">
        <f t="shared" si="171"/>
        <v>0</v>
      </c>
      <c r="E114" s="17">
        <f t="shared" si="172"/>
        <v>0</v>
      </c>
      <c r="F114" s="17">
        <f t="shared" si="173"/>
        <v>0</v>
      </c>
      <c r="G114" s="18">
        <f>IF(F114&lt;&gt;0,E114/F114,0)</f>
        <v>0</v>
      </c>
      <c r="H114" s="17">
        <f t="shared" si="174"/>
        <v>480</v>
      </c>
      <c r="I114" s="18">
        <f>IF(H114=0,0,E114/H114)</f>
        <v>0</v>
      </c>
      <c r="K114" s="14">
        <f t="shared" si="102"/>
        <v>0</v>
      </c>
      <c r="L114" s="14">
        <f t="shared" si="103"/>
        <v>0</v>
      </c>
      <c r="M114" s="16">
        <f>+M115</f>
        <v>0</v>
      </c>
      <c r="N114" s="16">
        <f t="shared" ref="N114:X114" si="175">+N115</f>
        <v>0</v>
      </c>
      <c r="O114" s="16">
        <f t="shared" si="175"/>
        <v>0</v>
      </c>
      <c r="P114" s="16">
        <f t="shared" si="175"/>
        <v>0</v>
      </c>
      <c r="Q114" s="16">
        <f t="shared" si="175"/>
        <v>0</v>
      </c>
      <c r="R114" s="16">
        <f t="shared" si="175"/>
        <v>0</v>
      </c>
      <c r="S114" s="16">
        <f t="shared" si="175"/>
        <v>0</v>
      </c>
      <c r="T114" s="16">
        <f t="shared" si="175"/>
        <v>0</v>
      </c>
      <c r="U114" s="16">
        <f t="shared" si="175"/>
        <v>0</v>
      </c>
      <c r="V114" s="16">
        <f t="shared" si="175"/>
        <v>0</v>
      </c>
      <c r="W114" s="16">
        <f t="shared" si="175"/>
        <v>0</v>
      </c>
      <c r="X114" s="16">
        <f t="shared" si="175"/>
        <v>0</v>
      </c>
      <c r="Y114" s="14">
        <f t="shared" si="105"/>
        <v>0</v>
      </c>
      <c r="Z114" s="14">
        <f t="shared" si="106"/>
        <v>0</v>
      </c>
      <c r="AA114" s="16">
        <f t="shared" si="136"/>
        <v>0</v>
      </c>
      <c r="AB114" s="16">
        <f t="shared" si="137"/>
        <v>0</v>
      </c>
      <c r="AC114" s="16">
        <f t="shared" si="138"/>
        <v>0</v>
      </c>
      <c r="AD114" s="16">
        <f t="shared" si="139"/>
        <v>0</v>
      </c>
      <c r="AE114" s="16">
        <f t="shared" si="140"/>
        <v>0</v>
      </c>
      <c r="AF114" s="16">
        <f t="shared" si="141"/>
        <v>0</v>
      </c>
      <c r="AG114" s="16">
        <f t="shared" si="142"/>
        <v>0</v>
      </c>
      <c r="AH114" s="16">
        <f t="shared" si="143"/>
        <v>0</v>
      </c>
      <c r="AI114" s="16">
        <f t="shared" si="144"/>
        <v>0</v>
      </c>
      <c r="AJ114" s="16">
        <f t="shared" si="145"/>
        <v>0</v>
      </c>
      <c r="AK114" s="16">
        <f t="shared" si="146"/>
        <v>0</v>
      </c>
      <c r="AL114" s="16">
        <f t="shared" si="147"/>
        <v>0</v>
      </c>
      <c r="AO114" s="59">
        <f t="shared" ref="AO114:AZ114" si="176">+AO115</f>
        <v>0</v>
      </c>
      <c r="AP114" s="59">
        <f t="shared" si="176"/>
        <v>0</v>
      </c>
      <c r="AQ114" s="59">
        <f t="shared" si="176"/>
        <v>0</v>
      </c>
      <c r="AR114" s="59">
        <f t="shared" si="176"/>
        <v>0</v>
      </c>
      <c r="AS114" s="59">
        <f t="shared" si="176"/>
        <v>0</v>
      </c>
      <c r="AT114" s="59">
        <f t="shared" si="176"/>
        <v>0</v>
      </c>
      <c r="AU114" s="59">
        <f t="shared" si="176"/>
        <v>0</v>
      </c>
      <c r="AV114" s="59">
        <f t="shared" si="176"/>
        <v>0</v>
      </c>
      <c r="AW114" s="59">
        <f t="shared" si="176"/>
        <v>0</v>
      </c>
      <c r="AX114" s="59">
        <f t="shared" si="176"/>
        <v>0</v>
      </c>
      <c r="AY114" s="59">
        <f t="shared" si="176"/>
        <v>0</v>
      </c>
      <c r="AZ114" s="59">
        <f t="shared" si="176"/>
        <v>480</v>
      </c>
      <c r="BA114" s="14">
        <f t="shared" si="108"/>
        <v>0</v>
      </c>
      <c r="BB114" s="14">
        <f t="shared" si="109"/>
        <v>0</v>
      </c>
      <c r="BC114" s="16">
        <f t="shared" si="149"/>
        <v>0</v>
      </c>
      <c r="BD114" s="16">
        <f t="shared" si="150"/>
        <v>0</v>
      </c>
      <c r="BE114" s="16">
        <f t="shared" si="151"/>
        <v>0</v>
      </c>
      <c r="BF114" s="16">
        <f t="shared" si="152"/>
        <v>0</v>
      </c>
      <c r="BG114" s="16">
        <f t="shared" si="153"/>
        <v>0</v>
      </c>
      <c r="BH114" s="16">
        <f t="shared" si="154"/>
        <v>0</v>
      </c>
      <c r="BI114" s="16">
        <f t="shared" si="155"/>
        <v>0</v>
      </c>
      <c r="BJ114" s="16">
        <f t="shared" si="156"/>
        <v>0</v>
      </c>
      <c r="BK114" s="16">
        <f t="shared" si="157"/>
        <v>0</v>
      </c>
      <c r="BL114" s="16">
        <f t="shared" si="158"/>
        <v>0</v>
      </c>
      <c r="BM114" s="16">
        <f t="shared" si="159"/>
        <v>0</v>
      </c>
      <c r="BN114" s="16">
        <f t="shared" si="160"/>
        <v>480</v>
      </c>
    </row>
    <row r="115" spans="1:66" s="1" customFormat="1" outlineLevel="1">
      <c r="B115" s="5"/>
      <c r="C115" s="6" t="s">
        <v>52</v>
      </c>
      <c r="D115" s="7">
        <f t="shared" si="171"/>
        <v>0</v>
      </c>
      <c r="E115" s="7">
        <f t="shared" si="172"/>
        <v>0</v>
      </c>
      <c r="F115" s="7">
        <f t="shared" si="173"/>
        <v>0</v>
      </c>
      <c r="G115" s="8" t="e">
        <f>+E115/F115</f>
        <v>#DIV/0!</v>
      </c>
      <c r="H115" s="7">
        <f t="shared" si="174"/>
        <v>480</v>
      </c>
      <c r="I115" s="8">
        <f>+E115/H115</f>
        <v>0</v>
      </c>
      <c r="K115" s="14">
        <f t="shared" si="102"/>
        <v>0</v>
      </c>
      <c r="L115" s="14">
        <f t="shared" si="103"/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/>
      <c r="T115" s="48"/>
      <c r="U115" s="48"/>
      <c r="V115" s="48"/>
      <c r="W115" s="48"/>
      <c r="X115" s="48"/>
      <c r="Y115" s="14">
        <f t="shared" si="105"/>
        <v>0</v>
      </c>
      <c r="Z115" s="14">
        <f t="shared" si="106"/>
        <v>0</v>
      </c>
      <c r="AA115" s="2">
        <f>+M115</f>
        <v>0</v>
      </c>
      <c r="AB115" s="2">
        <f>SUM(M115:N115)</f>
        <v>0</v>
      </c>
      <c r="AC115" s="2">
        <f>SUM(M115:O115)</f>
        <v>0</v>
      </c>
      <c r="AD115" s="2">
        <f>SUM(M115:P115)</f>
        <v>0</v>
      </c>
      <c r="AE115" s="2">
        <f>SUM(M115:Q115)</f>
        <v>0</v>
      </c>
      <c r="AF115" s="2">
        <f>SUM(M115:R115)</f>
        <v>0</v>
      </c>
      <c r="AG115" s="2">
        <f>SUM(M115:S115)</f>
        <v>0</v>
      </c>
      <c r="AH115" s="2">
        <f>SUM(M115:T115)</f>
        <v>0</v>
      </c>
      <c r="AI115" s="2">
        <f>SUM(M115:U115)</f>
        <v>0</v>
      </c>
      <c r="AJ115" s="2">
        <f>SUM(M115:V115)</f>
        <v>0</v>
      </c>
      <c r="AK115" s="2">
        <f>SUM(M115:W115)</f>
        <v>0</v>
      </c>
      <c r="AL115" s="2">
        <f>SUM(M115:X115)</f>
        <v>0</v>
      </c>
      <c r="AO115" s="60">
        <v>0</v>
      </c>
      <c r="AP115" s="60">
        <v>0</v>
      </c>
      <c r="AQ115" s="60">
        <v>0</v>
      </c>
      <c r="AR115" s="60">
        <v>0</v>
      </c>
      <c r="AS115" s="60">
        <v>0</v>
      </c>
      <c r="AT115" s="60">
        <v>0</v>
      </c>
      <c r="AU115" s="60">
        <v>0</v>
      </c>
      <c r="AV115" s="60">
        <v>0</v>
      </c>
      <c r="AW115" s="60">
        <v>0</v>
      </c>
      <c r="AX115" s="60">
        <v>0</v>
      </c>
      <c r="AY115" s="60">
        <v>0</v>
      </c>
      <c r="AZ115" s="60">
        <v>480</v>
      </c>
      <c r="BA115" s="14">
        <f t="shared" si="108"/>
        <v>0</v>
      </c>
      <c r="BB115" s="14">
        <f t="shared" si="109"/>
        <v>0</v>
      </c>
      <c r="BC115" s="2">
        <f t="shared" si="149"/>
        <v>0</v>
      </c>
      <c r="BD115" s="2">
        <f t="shared" si="150"/>
        <v>0</v>
      </c>
      <c r="BE115" s="2">
        <f t="shared" si="151"/>
        <v>0</v>
      </c>
      <c r="BF115" s="2">
        <f t="shared" si="152"/>
        <v>0</v>
      </c>
      <c r="BG115" s="2">
        <f t="shared" si="153"/>
        <v>0</v>
      </c>
      <c r="BH115" s="2">
        <f t="shared" si="154"/>
        <v>0</v>
      </c>
      <c r="BI115" s="2">
        <f t="shared" si="155"/>
        <v>0</v>
      </c>
      <c r="BJ115" s="2">
        <f t="shared" si="156"/>
        <v>0</v>
      </c>
      <c r="BK115" s="2">
        <f t="shared" si="157"/>
        <v>0</v>
      </c>
      <c r="BL115" s="2">
        <f t="shared" si="158"/>
        <v>0</v>
      </c>
      <c r="BM115" s="2">
        <f t="shared" si="159"/>
        <v>0</v>
      </c>
      <c r="BN115" s="2">
        <f t="shared" si="160"/>
        <v>480</v>
      </c>
    </row>
    <row r="116" spans="1:66">
      <c r="B116" s="15"/>
      <c r="C116" s="16" t="s">
        <v>40</v>
      </c>
      <c r="D116" s="17">
        <f t="shared" si="171"/>
        <v>0</v>
      </c>
      <c r="E116" s="17">
        <f t="shared" si="172"/>
        <v>0</v>
      </c>
      <c r="F116" s="17">
        <f t="shared" si="173"/>
        <v>0</v>
      </c>
      <c r="G116" s="18">
        <f>IF(F116&lt;&gt;0,E116/F116,0)</f>
        <v>0</v>
      </c>
      <c r="H116" s="17">
        <f t="shared" si="174"/>
        <v>60</v>
      </c>
      <c r="I116" s="18">
        <f>IF(H116=0,0,E116/H116)</f>
        <v>0</v>
      </c>
      <c r="K116" s="14">
        <f t="shared" si="102"/>
        <v>0</v>
      </c>
      <c r="L116" s="14">
        <f t="shared" si="103"/>
        <v>0</v>
      </c>
      <c r="M116" s="16">
        <f t="shared" ref="M116:X116" si="177">SUM(M117:M118)</f>
        <v>0</v>
      </c>
      <c r="N116" s="16">
        <f t="shared" si="177"/>
        <v>0</v>
      </c>
      <c r="O116" s="16">
        <f t="shared" si="177"/>
        <v>0</v>
      </c>
      <c r="P116" s="16">
        <f t="shared" si="177"/>
        <v>0</v>
      </c>
      <c r="Q116" s="16">
        <f t="shared" si="177"/>
        <v>0</v>
      </c>
      <c r="R116" s="16">
        <f t="shared" si="177"/>
        <v>0</v>
      </c>
      <c r="S116" s="16">
        <f t="shared" si="177"/>
        <v>0</v>
      </c>
      <c r="T116" s="16">
        <f t="shared" si="177"/>
        <v>0</v>
      </c>
      <c r="U116" s="16">
        <f t="shared" si="177"/>
        <v>0</v>
      </c>
      <c r="V116" s="16">
        <f t="shared" si="177"/>
        <v>0</v>
      </c>
      <c r="W116" s="16">
        <f t="shared" si="177"/>
        <v>0</v>
      </c>
      <c r="X116" s="16">
        <f t="shared" si="177"/>
        <v>0</v>
      </c>
      <c r="Y116" s="14">
        <f t="shared" si="105"/>
        <v>0</v>
      </c>
      <c r="Z116" s="14">
        <f t="shared" si="106"/>
        <v>0</v>
      </c>
      <c r="AA116" s="16">
        <f t="shared" si="136"/>
        <v>0</v>
      </c>
      <c r="AB116" s="16">
        <f t="shared" si="137"/>
        <v>0</v>
      </c>
      <c r="AC116" s="16">
        <f t="shared" si="138"/>
        <v>0</v>
      </c>
      <c r="AD116" s="16">
        <f t="shared" si="139"/>
        <v>0</v>
      </c>
      <c r="AE116" s="16">
        <f t="shared" si="140"/>
        <v>0</v>
      </c>
      <c r="AF116" s="16">
        <f t="shared" si="141"/>
        <v>0</v>
      </c>
      <c r="AG116" s="16">
        <f t="shared" si="142"/>
        <v>0</v>
      </c>
      <c r="AH116" s="16">
        <f t="shared" si="143"/>
        <v>0</v>
      </c>
      <c r="AI116" s="16">
        <f t="shared" si="144"/>
        <v>0</v>
      </c>
      <c r="AJ116" s="16">
        <f t="shared" si="145"/>
        <v>0</v>
      </c>
      <c r="AK116" s="16">
        <f t="shared" si="146"/>
        <v>0</v>
      </c>
      <c r="AL116" s="16">
        <f t="shared" si="147"/>
        <v>0</v>
      </c>
      <c r="AO116" s="59">
        <f t="shared" ref="AO116:AZ116" si="178">SUM(AO117:AO118)</f>
        <v>0</v>
      </c>
      <c r="AP116" s="59">
        <f t="shared" si="178"/>
        <v>0</v>
      </c>
      <c r="AQ116" s="59">
        <f t="shared" si="178"/>
        <v>0</v>
      </c>
      <c r="AR116" s="59">
        <f t="shared" si="178"/>
        <v>0</v>
      </c>
      <c r="AS116" s="59">
        <f t="shared" si="178"/>
        <v>0</v>
      </c>
      <c r="AT116" s="59">
        <f t="shared" si="178"/>
        <v>0</v>
      </c>
      <c r="AU116" s="59">
        <f t="shared" si="178"/>
        <v>0</v>
      </c>
      <c r="AV116" s="59">
        <f t="shared" si="178"/>
        <v>0</v>
      </c>
      <c r="AW116" s="59">
        <f t="shared" si="178"/>
        <v>0</v>
      </c>
      <c r="AX116" s="59">
        <f t="shared" si="178"/>
        <v>0</v>
      </c>
      <c r="AY116" s="59">
        <f t="shared" si="178"/>
        <v>0</v>
      </c>
      <c r="AZ116" s="59">
        <f t="shared" si="178"/>
        <v>60</v>
      </c>
      <c r="BA116" s="14">
        <f t="shared" si="108"/>
        <v>0</v>
      </c>
      <c r="BB116" s="14">
        <f t="shared" si="109"/>
        <v>0</v>
      </c>
      <c r="BC116" s="16">
        <f t="shared" si="149"/>
        <v>0</v>
      </c>
      <c r="BD116" s="16">
        <f t="shared" si="150"/>
        <v>0</v>
      </c>
      <c r="BE116" s="16">
        <f t="shared" si="151"/>
        <v>0</v>
      </c>
      <c r="BF116" s="16">
        <f t="shared" si="152"/>
        <v>0</v>
      </c>
      <c r="BG116" s="16">
        <f t="shared" si="153"/>
        <v>0</v>
      </c>
      <c r="BH116" s="16">
        <f t="shared" si="154"/>
        <v>0</v>
      </c>
      <c r="BI116" s="16">
        <f t="shared" si="155"/>
        <v>0</v>
      </c>
      <c r="BJ116" s="16">
        <f t="shared" si="156"/>
        <v>0</v>
      </c>
      <c r="BK116" s="16">
        <f t="shared" si="157"/>
        <v>0</v>
      </c>
      <c r="BL116" s="16">
        <f t="shared" si="158"/>
        <v>0</v>
      </c>
      <c r="BM116" s="16">
        <f t="shared" si="159"/>
        <v>0</v>
      </c>
      <c r="BN116" s="16">
        <f t="shared" si="160"/>
        <v>60</v>
      </c>
    </row>
    <row r="117" spans="1:66" s="3" customFormat="1" outlineLevel="1">
      <c r="B117" s="9"/>
      <c r="C117" s="10" t="s">
        <v>22</v>
      </c>
      <c r="D117" s="11">
        <f t="shared" si="171"/>
        <v>0</v>
      </c>
      <c r="E117" s="11">
        <f t="shared" si="172"/>
        <v>0</v>
      </c>
      <c r="F117" s="11">
        <f t="shared" si="173"/>
        <v>0</v>
      </c>
      <c r="G117" s="12" t="e">
        <f>+E117/F117</f>
        <v>#DIV/0!</v>
      </c>
      <c r="H117" s="11">
        <f t="shared" si="174"/>
        <v>30</v>
      </c>
      <c r="I117" s="12">
        <f>+E117/H117</f>
        <v>0</v>
      </c>
      <c r="K117" s="14">
        <f t="shared" si="102"/>
        <v>0</v>
      </c>
      <c r="L117" s="14">
        <f t="shared" si="103"/>
        <v>0</v>
      </c>
      <c r="M117" s="48">
        <v>0</v>
      </c>
      <c r="N117" s="48">
        <v>0</v>
      </c>
      <c r="O117" s="49">
        <v>0</v>
      </c>
      <c r="P117" s="49">
        <v>0</v>
      </c>
      <c r="Q117" s="49">
        <v>0</v>
      </c>
      <c r="R117" s="49">
        <v>0</v>
      </c>
      <c r="S117" s="49"/>
      <c r="T117" s="49"/>
      <c r="U117" s="49"/>
      <c r="V117" s="49"/>
      <c r="W117" s="49"/>
      <c r="X117" s="49"/>
      <c r="Y117" s="14">
        <f t="shared" si="105"/>
        <v>0</v>
      </c>
      <c r="Z117" s="14">
        <f t="shared" si="106"/>
        <v>0</v>
      </c>
      <c r="AA117" s="4">
        <f t="shared" si="136"/>
        <v>0</v>
      </c>
      <c r="AB117" s="4">
        <f t="shared" si="137"/>
        <v>0</v>
      </c>
      <c r="AC117" s="4">
        <f t="shared" si="138"/>
        <v>0</v>
      </c>
      <c r="AD117" s="4">
        <f t="shared" si="139"/>
        <v>0</v>
      </c>
      <c r="AE117" s="4">
        <f t="shared" si="140"/>
        <v>0</v>
      </c>
      <c r="AF117" s="4">
        <f t="shared" si="141"/>
        <v>0</v>
      </c>
      <c r="AG117" s="4">
        <f t="shared" si="142"/>
        <v>0</v>
      </c>
      <c r="AH117" s="4">
        <f t="shared" si="143"/>
        <v>0</v>
      </c>
      <c r="AI117" s="4">
        <f t="shared" si="144"/>
        <v>0</v>
      </c>
      <c r="AJ117" s="4">
        <f t="shared" si="145"/>
        <v>0</v>
      </c>
      <c r="AK117" s="4">
        <f t="shared" si="146"/>
        <v>0</v>
      </c>
      <c r="AL117" s="4">
        <f t="shared" si="147"/>
        <v>0</v>
      </c>
      <c r="AO117" s="58">
        <v>0</v>
      </c>
      <c r="AP117" s="58">
        <v>0</v>
      </c>
      <c r="AQ117" s="58">
        <v>0</v>
      </c>
      <c r="AR117" s="58">
        <v>0</v>
      </c>
      <c r="AS117" s="58">
        <v>0</v>
      </c>
      <c r="AT117" s="58">
        <v>0</v>
      </c>
      <c r="AU117" s="58">
        <v>0</v>
      </c>
      <c r="AV117" s="58">
        <v>0</v>
      </c>
      <c r="AW117" s="58">
        <v>0</v>
      </c>
      <c r="AX117" s="58">
        <v>0</v>
      </c>
      <c r="AY117" s="58">
        <v>0</v>
      </c>
      <c r="AZ117" s="58">
        <v>30</v>
      </c>
      <c r="BA117" s="14">
        <f t="shared" si="108"/>
        <v>0</v>
      </c>
      <c r="BB117" s="14">
        <f t="shared" si="109"/>
        <v>0</v>
      </c>
      <c r="BC117" s="4">
        <f t="shared" si="149"/>
        <v>0</v>
      </c>
      <c r="BD117" s="4">
        <f t="shared" si="150"/>
        <v>0</v>
      </c>
      <c r="BE117" s="4">
        <f t="shared" si="151"/>
        <v>0</v>
      </c>
      <c r="BF117" s="4">
        <f t="shared" si="152"/>
        <v>0</v>
      </c>
      <c r="BG117" s="4">
        <f t="shared" si="153"/>
        <v>0</v>
      </c>
      <c r="BH117" s="4">
        <f t="shared" si="154"/>
        <v>0</v>
      </c>
      <c r="BI117" s="4">
        <f t="shared" si="155"/>
        <v>0</v>
      </c>
      <c r="BJ117" s="4">
        <f t="shared" si="156"/>
        <v>0</v>
      </c>
      <c r="BK117" s="4">
        <f t="shared" si="157"/>
        <v>0</v>
      </c>
      <c r="BL117" s="4">
        <f t="shared" si="158"/>
        <v>0</v>
      </c>
      <c r="BM117" s="4">
        <f t="shared" si="159"/>
        <v>0</v>
      </c>
      <c r="BN117" s="4">
        <f t="shared" si="160"/>
        <v>30</v>
      </c>
    </row>
    <row r="118" spans="1:66" s="3" customFormat="1" outlineLevel="1">
      <c r="B118" s="9"/>
      <c r="C118" s="10" t="s">
        <v>43</v>
      </c>
      <c r="D118" s="11">
        <f t="shared" si="171"/>
        <v>0</v>
      </c>
      <c r="E118" s="11">
        <f>SUM(Y118:Z118)</f>
        <v>0</v>
      </c>
      <c r="F118" s="11">
        <f>SUM(BA118:BB118)</f>
        <v>0</v>
      </c>
      <c r="G118" s="12" t="e">
        <f>+E118/F118</f>
        <v>#DIV/0!</v>
      </c>
      <c r="H118" s="11">
        <f>+BN118</f>
        <v>30</v>
      </c>
      <c r="I118" s="12">
        <f>+E118/H118</f>
        <v>0</v>
      </c>
      <c r="K118" s="14">
        <f t="shared" si="102"/>
        <v>0</v>
      </c>
      <c r="L118" s="14">
        <f t="shared" si="103"/>
        <v>0</v>
      </c>
      <c r="M118" s="48">
        <v>0</v>
      </c>
      <c r="N118" s="48">
        <v>0</v>
      </c>
      <c r="O118" s="49">
        <v>0</v>
      </c>
      <c r="P118" s="49">
        <v>0</v>
      </c>
      <c r="Q118" s="49">
        <v>0</v>
      </c>
      <c r="R118" s="49">
        <v>0</v>
      </c>
      <c r="S118" s="49"/>
      <c r="T118" s="49"/>
      <c r="U118" s="49"/>
      <c r="V118" s="49"/>
      <c r="W118" s="49"/>
      <c r="X118" s="49"/>
      <c r="Y118" s="14">
        <f t="shared" si="105"/>
        <v>0</v>
      </c>
      <c r="Z118" s="14">
        <f t="shared" si="106"/>
        <v>0</v>
      </c>
      <c r="AA118" s="4">
        <f t="shared" si="136"/>
        <v>0</v>
      </c>
      <c r="AB118" s="4">
        <f t="shared" si="137"/>
        <v>0</v>
      </c>
      <c r="AC118" s="4">
        <f t="shared" si="138"/>
        <v>0</v>
      </c>
      <c r="AD118" s="4">
        <f t="shared" si="139"/>
        <v>0</v>
      </c>
      <c r="AE118" s="4">
        <f t="shared" si="140"/>
        <v>0</v>
      </c>
      <c r="AF118" s="4">
        <f t="shared" si="141"/>
        <v>0</v>
      </c>
      <c r="AG118" s="4">
        <f t="shared" si="142"/>
        <v>0</v>
      </c>
      <c r="AH118" s="4">
        <f t="shared" si="143"/>
        <v>0</v>
      </c>
      <c r="AI118" s="4">
        <f t="shared" si="144"/>
        <v>0</v>
      </c>
      <c r="AJ118" s="4">
        <f t="shared" si="145"/>
        <v>0</v>
      </c>
      <c r="AK118" s="4">
        <f t="shared" si="146"/>
        <v>0</v>
      </c>
      <c r="AL118" s="4">
        <f t="shared" si="147"/>
        <v>0</v>
      </c>
      <c r="AO118" s="58">
        <v>0</v>
      </c>
      <c r="AP118" s="58">
        <v>0</v>
      </c>
      <c r="AQ118" s="58">
        <v>0</v>
      </c>
      <c r="AR118" s="58">
        <v>0</v>
      </c>
      <c r="AS118" s="58">
        <v>0</v>
      </c>
      <c r="AT118" s="58">
        <v>0</v>
      </c>
      <c r="AU118" s="58">
        <v>0</v>
      </c>
      <c r="AV118" s="58">
        <v>0</v>
      </c>
      <c r="AW118" s="58">
        <v>0</v>
      </c>
      <c r="AX118" s="58">
        <v>0</v>
      </c>
      <c r="AY118" s="58">
        <v>0</v>
      </c>
      <c r="AZ118" s="58">
        <v>30</v>
      </c>
      <c r="BA118" s="14">
        <f t="shared" si="108"/>
        <v>0</v>
      </c>
      <c r="BB118" s="14">
        <f t="shared" si="109"/>
        <v>0</v>
      </c>
      <c r="BC118" s="4">
        <f t="shared" si="149"/>
        <v>0</v>
      </c>
      <c r="BD118" s="4">
        <f t="shared" si="150"/>
        <v>0</v>
      </c>
      <c r="BE118" s="4">
        <f t="shared" si="151"/>
        <v>0</v>
      </c>
      <c r="BF118" s="4">
        <f t="shared" si="152"/>
        <v>0</v>
      </c>
      <c r="BG118" s="4">
        <f t="shared" si="153"/>
        <v>0</v>
      </c>
      <c r="BH118" s="4">
        <f t="shared" si="154"/>
        <v>0</v>
      </c>
      <c r="BI118" s="4">
        <f t="shared" si="155"/>
        <v>0</v>
      </c>
      <c r="BJ118" s="4">
        <f t="shared" si="156"/>
        <v>0</v>
      </c>
      <c r="BK118" s="4">
        <f t="shared" si="157"/>
        <v>0</v>
      </c>
      <c r="BL118" s="4">
        <f t="shared" si="158"/>
        <v>0</v>
      </c>
      <c r="BM118" s="4">
        <f t="shared" si="159"/>
        <v>0</v>
      </c>
      <c r="BN118" s="4">
        <f t="shared" si="160"/>
        <v>30</v>
      </c>
    </row>
    <row r="119" spans="1:66">
      <c r="B119" s="33" t="s">
        <v>78</v>
      </c>
      <c r="C119" s="16"/>
      <c r="D119" s="17"/>
      <c r="E119" s="17"/>
      <c r="F119" s="17"/>
      <c r="G119" s="17"/>
      <c r="H119" s="17"/>
      <c r="I119" s="17"/>
      <c r="K119" s="14">
        <f t="shared" si="102"/>
        <v>0</v>
      </c>
      <c r="L119" s="14">
        <f t="shared" si="103"/>
        <v>0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4">
        <f t="shared" si="105"/>
        <v>0</v>
      </c>
      <c r="Z119" s="14">
        <f t="shared" si="106"/>
        <v>0</v>
      </c>
      <c r="AA119" s="16">
        <f t="shared" si="136"/>
        <v>0</v>
      </c>
      <c r="AB119" s="16">
        <f t="shared" si="137"/>
        <v>0</v>
      </c>
      <c r="AC119" s="16">
        <f t="shared" si="138"/>
        <v>0</v>
      </c>
      <c r="AD119" s="16">
        <f t="shared" si="139"/>
        <v>0</v>
      </c>
      <c r="AE119" s="16">
        <f t="shared" si="140"/>
        <v>0</v>
      </c>
      <c r="AF119" s="16">
        <f t="shared" si="141"/>
        <v>0</v>
      </c>
      <c r="AG119" s="16">
        <f t="shared" si="142"/>
        <v>0</v>
      </c>
      <c r="AH119" s="16">
        <f t="shared" si="143"/>
        <v>0</v>
      </c>
      <c r="AI119" s="16">
        <f t="shared" si="144"/>
        <v>0</v>
      </c>
      <c r="AJ119" s="16">
        <f t="shared" si="145"/>
        <v>0</v>
      </c>
      <c r="AK119" s="16">
        <f t="shared" si="146"/>
        <v>0</v>
      </c>
      <c r="AL119" s="16">
        <f t="shared" si="147"/>
        <v>0</v>
      </c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14">
        <f t="shared" si="108"/>
        <v>0</v>
      </c>
      <c r="BB119" s="14">
        <f t="shared" si="109"/>
        <v>0</v>
      </c>
      <c r="BC119" s="16">
        <f t="shared" si="149"/>
        <v>0</v>
      </c>
      <c r="BD119" s="16">
        <f t="shared" si="150"/>
        <v>0</v>
      </c>
      <c r="BE119" s="16">
        <f t="shared" si="151"/>
        <v>0</v>
      </c>
      <c r="BF119" s="16">
        <f t="shared" si="152"/>
        <v>0</v>
      </c>
      <c r="BG119" s="16">
        <f t="shared" si="153"/>
        <v>0</v>
      </c>
      <c r="BH119" s="16">
        <f t="shared" si="154"/>
        <v>0</v>
      </c>
      <c r="BI119" s="16">
        <f t="shared" si="155"/>
        <v>0</v>
      </c>
      <c r="BJ119" s="16">
        <f t="shared" si="156"/>
        <v>0</v>
      </c>
      <c r="BK119" s="16">
        <f t="shared" si="157"/>
        <v>0</v>
      </c>
      <c r="BL119" s="16">
        <f t="shared" si="158"/>
        <v>0</v>
      </c>
      <c r="BM119" s="16">
        <f t="shared" si="159"/>
        <v>0</v>
      </c>
      <c r="BN119" s="16">
        <f t="shared" si="160"/>
        <v>0</v>
      </c>
    </row>
    <row r="120" spans="1:66">
      <c r="B120" s="15"/>
      <c r="C120" s="29" t="s">
        <v>0</v>
      </c>
      <c r="D120" s="34">
        <f>+D111+D96+D88+D78+D69+D52+D38+D24+D7</f>
        <v>21</v>
      </c>
      <c r="E120" s="34">
        <f>+E111+E96+E88+E78+E69+E52+E38+E24+E7</f>
        <v>516</v>
      </c>
      <c r="F120" s="34">
        <f>+F111+F96+F88+F78+F69+F52+F38+F24+F7</f>
        <v>511</v>
      </c>
      <c r="G120" s="18">
        <f>+E120/F120</f>
        <v>1.009784735812133</v>
      </c>
      <c r="H120" s="34">
        <f>+H111+H96+H88+H78+H69+H52+H38+H24+H7</f>
        <v>676</v>
      </c>
      <c r="I120" s="18">
        <f>+E120/H120</f>
        <v>0.76331360946745563</v>
      </c>
      <c r="K120" s="14">
        <f t="shared" si="102"/>
        <v>21</v>
      </c>
      <c r="L120" s="14">
        <f t="shared" si="103"/>
        <v>0</v>
      </c>
      <c r="M120" s="34">
        <f>+M111+M96+M88+M78+M69+M52+M38+M24+M7</f>
        <v>322</v>
      </c>
      <c r="N120" s="34">
        <f t="shared" ref="N120:X120" si="179">+N111+N96+N88+N78+N69+N52+N38+N24+N7</f>
        <v>1</v>
      </c>
      <c r="O120" s="34">
        <f t="shared" si="179"/>
        <v>24</v>
      </c>
      <c r="P120" s="34">
        <f t="shared" si="179"/>
        <v>111</v>
      </c>
      <c r="Q120" s="34">
        <f t="shared" si="179"/>
        <v>37</v>
      </c>
      <c r="R120" s="34">
        <f t="shared" si="179"/>
        <v>21</v>
      </c>
      <c r="S120" s="34">
        <f t="shared" si="179"/>
        <v>0</v>
      </c>
      <c r="T120" s="34">
        <f t="shared" si="179"/>
        <v>0</v>
      </c>
      <c r="U120" s="34">
        <f t="shared" si="179"/>
        <v>0</v>
      </c>
      <c r="V120" s="34">
        <f t="shared" si="179"/>
        <v>0</v>
      </c>
      <c r="W120" s="34">
        <f t="shared" si="179"/>
        <v>0</v>
      </c>
      <c r="X120" s="34">
        <f t="shared" si="179"/>
        <v>0</v>
      </c>
      <c r="Y120" s="14">
        <f t="shared" si="105"/>
        <v>516</v>
      </c>
      <c r="Z120" s="14">
        <f t="shared" si="106"/>
        <v>0</v>
      </c>
      <c r="AA120" s="16">
        <f t="shared" si="136"/>
        <v>322</v>
      </c>
      <c r="AB120" s="16">
        <f t="shared" si="137"/>
        <v>323</v>
      </c>
      <c r="AC120" s="16">
        <f t="shared" si="138"/>
        <v>347</v>
      </c>
      <c r="AD120" s="16">
        <f t="shared" si="139"/>
        <v>458</v>
      </c>
      <c r="AE120" s="16">
        <f t="shared" si="140"/>
        <v>495</v>
      </c>
      <c r="AF120" s="16">
        <f t="shared" si="141"/>
        <v>516</v>
      </c>
      <c r="AG120" s="16">
        <f t="shared" si="142"/>
        <v>516</v>
      </c>
      <c r="AH120" s="16">
        <f t="shared" si="143"/>
        <v>516</v>
      </c>
      <c r="AI120" s="16">
        <f t="shared" si="144"/>
        <v>516</v>
      </c>
      <c r="AJ120" s="16">
        <f t="shared" si="145"/>
        <v>516</v>
      </c>
      <c r="AK120" s="16">
        <f t="shared" si="146"/>
        <v>516</v>
      </c>
      <c r="AL120" s="16">
        <f t="shared" si="147"/>
        <v>516</v>
      </c>
      <c r="AO120" s="34">
        <f>+AO111+AO96+AO88+AO78+AO69+AO52+AO38+AO24+AO7+0.00001</f>
        <v>300.00000999999997</v>
      </c>
      <c r="AP120" s="34">
        <f t="shared" ref="AP120:AZ120" si="180">+AP111+AP96+AP88+AP78+AP69+AP52+AP38+AP24+AP7+0.00001</f>
        <v>1.0000000000000001E-5</v>
      </c>
      <c r="AQ120" s="34">
        <f t="shared" si="180"/>
        <v>50.000010000000003</v>
      </c>
      <c r="AR120" s="34">
        <f t="shared" si="180"/>
        <v>126.00001</v>
      </c>
      <c r="AS120" s="34">
        <f t="shared" si="180"/>
        <v>31.00001</v>
      </c>
      <c r="AT120" s="34">
        <f t="shared" si="180"/>
        <v>4.0000099999999996</v>
      </c>
      <c r="AU120" s="34">
        <f t="shared" si="180"/>
        <v>4.0000099999999996</v>
      </c>
      <c r="AV120" s="34">
        <f t="shared" si="180"/>
        <v>6.0000099999999996</v>
      </c>
      <c r="AW120" s="34">
        <f t="shared" si="180"/>
        <v>1.0000000000000001E-5</v>
      </c>
      <c r="AX120" s="34">
        <f t="shared" si="180"/>
        <v>50.000010000000003</v>
      </c>
      <c r="AY120" s="34">
        <f t="shared" si="180"/>
        <v>1.0000000000000001E-5</v>
      </c>
      <c r="AZ120" s="34">
        <f t="shared" si="180"/>
        <v>105.00001</v>
      </c>
      <c r="BA120" s="14">
        <f t="shared" si="108"/>
        <v>511.00005999999985</v>
      </c>
      <c r="BB120" s="14">
        <f t="shared" si="109"/>
        <v>0</v>
      </c>
      <c r="BC120" s="16">
        <f t="shared" si="149"/>
        <v>300.00000999999997</v>
      </c>
      <c r="BD120" s="16">
        <f t="shared" si="150"/>
        <v>300.00001999999995</v>
      </c>
      <c r="BE120" s="16">
        <f t="shared" si="151"/>
        <v>350.00002999999992</v>
      </c>
      <c r="BF120" s="16">
        <f t="shared" si="152"/>
        <v>476.0000399999999</v>
      </c>
      <c r="BG120" s="16">
        <f t="shared" si="153"/>
        <v>507.00004999999987</v>
      </c>
      <c r="BH120" s="16">
        <f t="shared" si="154"/>
        <v>511.00005999999985</v>
      </c>
      <c r="BI120" s="16">
        <f t="shared" si="155"/>
        <v>515.00006999999982</v>
      </c>
      <c r="BJ120" s="16">
        <f t="shared" si="156"/>
        <v>521.0000799999998</v>
      </c>
      <c r="BK120" s="16">
        <f t="shared" si="157"/>
        <v>521.00008999999977</v>
      </c>
      <c r="BL120" s="16">
        <f t="shared" si="158"/>
        <v>571.00009999999975</v>
      </c>
      <c r="BM120" s="16">
        <f t="shared" si="159"/>
        <v>571.00010999999972</v>
      </c>
      <c r="BN120" s="16">
        <f t="shared" si="160"/>
        <v>676.0001199999997</v>
      </c>
    </row>
    <row r="121" spans="1:66">
      <c r="B121" s="15"/>
      <c r="C121" s="16" t="s">
        <v>17</v>
      </c>
      <c r="D121" s="18">
        <f>(+D8*D7+D25*D24+D39*D38+D53*D52+D70*D69+D79*D78+D88*D89+D96*D97+D111*D112)/D120</f>
        <v>0.84238095238095245</v>
      </c>
      <c r="E121" s="18">
        <f>(+E8*E7+E25*E24+E39*E38+E53*E52+E70*E69+E79*E78+E88*E89+E96*E97+E111*E112)/E120</f>
        <v>1.0713646640826873</v>
      </c>
      <c r="F121" s="18">
        <f>(+F8*F7+F25*F24+F39*F38+F53*F52+F70*F69+F79*F78+F88*F89+F96*F97+F111*F112)/F120</f>
        <v>0.77260273972602744</v>
      </c>
      <c r="G121" s="18">
        <f>+E121/F121</f>
        <v>1.3866953985467405</v>
      </c>
      <c r="H121" s="18">
        <f>(+H8*H7+H25*H24+H39*H38+H53*H52+H70*H69+H79*H78+H88*H89+H96*H97+H111*H112)/H120</f>
        <v>0.77559171597633125</v>
      </c>
      <c r="I121" s="18">
        <f>+E121/H121</f>
        <v>1.381351350219143</v>
      </c>
      <c r="K121" s="31">
        <f t="shared" si="102"/>
        <v>0.84238095238095245</v>
      </c>
      <c r="L121" s="31">
        <f t="shared" si="103"/>
        <v>0</v>
      </c>
      <c r="M121" s="18">
        <f>(+M8*M7+M25*M24+M39*M38+M53*M52+M70*M69+M79*M78+M88*M89+M96*M97+M111*M112)/M120</f>
        <v>0.82621118012422345</v>
      </c>
      <c r="N121" s="18">
        <f t="shared" ref="N121:X122" si="181">(+N8*N7+N25*N24+N39*N38+N53*N52+N70*N69+N79*N78+N88*N89+N96*N97+N111*N112)/N120</f>
        <v>0.87</v>
      </c>
      <c r="O121" s="18">
        <f t="shared" si="181"/>
        <v>0.71</v>
      </c>
      <c r="P121" s="18">
        <f t="shared" si="181"/>
        <v>0.75819819819819834</v>
      </c>
      <c r="Q121" s="18">
        <f t="shared" si="181"/>
        <v>0.76270270270270268</v>
      </c>
      <c r="R121" s="18">
        <f t="shared" si="181"/>
        <v>0.84238095238095245</v>
      </c>
      <c r="S121" s="18" t="e">
        <f t="shared" si="181"/>
        <v>#DIV/0!</v>
      </c>
      <c r="T121" s="18" t="e">
        <f t="shared" si="181"/>
        <v>#DIV/0!</v>
      </c>
      <c r="U121" s="18" t="e">
        <f t="shared" si="181"/>
        <v>#DIV/0!</v>
      </c>
      <c r="V121" s="18" t="e">
        <f t="shared" si="181"/>
        <v>#DIV/0!</v>
      </c>
      <c r="W121" s="18" t="e">
        <f t="shared" si="181"/>
        <v>#DIV/0!</v>
      </c>
      <c r="X121" s="18" t="e">
        <f t="shared" si="181"/>
        <v>#DIV/0!</v>
      </c>
      <c r="Y121" s="14">
        <f t="shared" si="105"/>
        <v>4.7694930334060768</v>
      </c>
      <c r="Z121" s="14">
        <f t="shared" si="106"/>
        <v>0</v>
      </c>
      <c r="AA121" s="16">
        <f t="shared" si="136"/>
        <v>0.82621118012422345</v>
      </c>
      <c r="AB121" s="16">
        <f t="shared" si="137"/>
        <v>1.6962111801242234</v>
      </c>
      <c r="AC121" s="16">
        <f t="shared" si="138"/>
        <v>2.4062111801242234</v>
      </c>
      <c r="AD121" s="16">
        <f t="shared" si="139"/>
        <v>3.1644093783224219</v>
      </c>
      <c r="AE121" s="16">
        <f t="shared" si="140"/>
        <v>3.9271120810251245</v>
      </c>
      <c r="AF121" s="16">
        <f t="shared" si="141"/>
        <v>4.7694930334060768</v>
      </c>
      <c r="AG121" s="16" t="e">
        <f t="shared" si="142"/>
        <v>#DIV/0!</v>
      </c>
      <c r="AH121" s="16" t="e">
        <f t="shared" si="143"/>
        <v>#DIV/0!</v>
      </c>
      <c r="AI121" s="16" t="e">
        <f t="shared" si="144"/>
        <v>#DIV/0!</v>
      </c>
      <c r="AJ121" s="16" t="e">
        <f t="shared" si="145"/>
        <v>#DIV/0!</v>
      </c>
      <c r="AK121" s="16" t="e">
        <f t="shared" si="146"/>
        <v>#DIV/0!</v>
      </c>
      <c r="AL121" s="16" t="e">
        <f t="shared" si="147"/>
        <v>#DIV/0!</v>
      </c>
      <c r="AO121" s="18">
        <f>(+AO8*AO7+AO25*AO24+AO39*AO38+AO53*AO52+AO70*AO69+AO79*AO78+AO88*AO89+AO96*AO97+AO111*AO112)/AO120</f>
        <v>0.76666664111111205</v>
      </c>
      <c r="AP121" s="18">
        <f t="shared" ref="AP121:AZ121" si="182">(+AP8*AP7+AP25*AP24+AP39*AP38+AP53*AP52+AP70*AP69+AP79*AP78+AP88*AP89+AP96*AP97+AP111*AP112)/AP120</f>
        <v>0</v>
      </c>
      <c r="AQ121" s="18">
        <f t="shared" si="182"/>
        <v>0.79999984000003199</v>
      </c>
      <c r="AR121" s="18">
        <f t="shared" si="182"/>
        <v>0.76825390728143583</v>
      </c>
      <c r="AS121" s="18">
        <f t="shared" si="182"/>
        <v>0.79999974193556711</v>
      </c>
      <c r="AT121" s="18">
        <f t="shared" si="182"/>
        <v>0.7999980000050001</v>
      </c>
      <c r="AU121" s="18">
        <f t="shared" si="182"/>
        <v>0.7999980000050001</v>
      </c>
      <c r="AV121" s="18">
        <f t="shared" si="182"/>
        <v>0.79999866666888908</v>
      </c>
      <c r="AW121" s="18">
        <f t="shared" si="182"/>
        <v>0</v>
      </c>
      <c r="AX121" s="18">
        <f t="shared" si="182"/>
        <v>0.74999985000003</v>
      </c>
      <c r="AY121" s="18">
        <f t="shared" si="182"/>
        <v>0</v>
      </c>
      <c r="AZ121" s="18">
        <f t="shared" si="182"/>
        <v>0.78095230657597081</v>
      </c>
      <c r="BA121" s="14">
        <f t="shared" si="108"/>
        <v>0.65581968838885774</v>
      </c>
      <c r="BB121" s="14">
        <f t="shared" si="109"/>
        <v>0</v>
      </c>
      <c r="BC121" s="32">
        <f>+AO121</f>
        <v>0.76666664111111205</v>
      </c>
      <c r="BD121" s="32">
        <f>AVERAGE(AO121:AP121)</f>
        <v>0.38333332055555602</v>
      </c>
      <c r="BE121" s="32">
        <f>AVERAGE(AO121:AQ121)</f>
        <v>0.52222216037038127</v>
      </c>
      <c r="BF121" s="32">
        <f>AVERAGE(AO121:AR121)</f>
        <v>0.58373009709814494</v>
      </c>
      <c r="BG121" s="32">
        <f>AVERAGE(AO121:AS121)</f>
        <v>0.62698402606562931</v>
      </c>
      <c r="BH121" s="32">
        <f>AVERAGE(AO121:AT121)</f>
        <v>0.65581968838885774</v>
      </c>
      <c r="BI121" s="32">
        <f>AVERAGE(AO121:AU121)</f>
        <v>0.67641659004830668</v>
      </c>
      <c r="BJ121" s="32">
        <f>AVERAGE(AO121:AV121)</f>
        <v>0.6918643496258795</v>
      </c>
      <c r="BK121" s="32">
        <f>AVERAGE(AO121:AW121)</f>
        <v>0.61499053300078177</v>
      </c>
      <c r="BL121" s="32">
        <f>AVERAGE(AO121:AX121)</f>
        <v>0.6284914647007066</v>
      </c>
      <c r="BM121" s="32">
        <f>AVERAGE(AO121:AY121)</f>
        <v>0.57135587700064239</v>
      </c>
      <c r="BN121" s="32">
        <f>AVERAGE(AO121:AZ121)</f>
        <v>0.5888222461319198</v>
      </c>
    </row>
    <row r="122" spans="1:66">
      <c r="B122" s="15"/>
      <c r="C122" s="16" t="s">
        <v>37</v>
      </c>
      <c r="D122" s="18">
        <f>(+D113+D98+D90+D80+D71+D54+D40+D26+D9)/5</f>
        <v>0.94600000000000006</v>
      </c>
      <c r="E122" s="18">
        <f>(+E113+E98+E90+E80+E71+E54+E40+E26+E9)/7</f>
        <v>1.9010714285714285</v>
      </c>
      <c r="F122" s="18">
        <v>0.95</v>
      </c>
      <c r="G122" s="18">
        <f>+E122/F122</f>
        <v>2.0011278195488722</v>
      </c>
      <c r="H122" s="18">
        <v>0.95</v>
      </c>
      <c r="I122" s="18">
        <f>+E122/H122</f>
        <v>2.0011278195488722</v>
      </c>
      <c r="K122" s="31">
        <f t="shared" si="102"/>
        <v>4.1817184850197853</v>
      </c>
      <c r="L122" s="31">
        <f t="shared" si="103"/>
        <v>0</v>
      </c>
      <c r="M122" s="18">
        <f>(+M9*M8+M26*M25+M40*M39+M54*M53+M71*M70+M80*M79+M89*M90+M97*M98+M112*M113)/M121</f>
        <v>2.8312374079085858</v>
      </c>
      <c r="N122" s="18">
        <f t="shared" ref="N122:X122" si="183">(+N9*N8+N26*N25+N40*N39+N54*N53+N71*N70+N80*N79+N89*N90+N97*N98+N112*N113)/N121</f>
        <v>1.6868965517241379</v>
      </c>
      <c r="O122" s="18">
        <f t="shared" si="183"/>
        <v>2.6636619718309862</v>
      </c>
      <c r="P122" s="18">
        <f t="shared" si="181"/>
        <v>4.8736596958174898</v>
      </c>
      <c r="Q122" s="18">
        <f t="shared" si="183"/>
        <v>3.8106591070163005</v>
      </c>
      <c r="R122" s="18">
        <f t="shared" si="183"/>
        <v>4.1817184850197853</v>
      </c>
      <c r="S122" s="18" t="e">
        <f t="shared" si="183"/>
        <v>#DIV/0!</v>
      </c>
      <c r="T122" s="18" t="e">
        <f t="shared" si="183"/>
        <v>#DIV/0!</v>
      </c>
      <c r="U122" s="18" t="e">
        <f t="shared" si="183"/>
        <v>#DIV/0!</v>
      </c>
      <c r="V122" s="18" t="e">
        <f t="shared" si="183"/>
        <v>#DIV/0!</v>
      </c>
      <c r="W122" s="18" t="e">
        <f t="shared" si="183"/>
        <v>#DIV/0!</v>
      </c>
      <c r="X122" s="18" t="e">
        <f t="shared" si="183"/>
        <v>#DIV/0!</v>
      </c>
      <c r="Y122" s="14">
        <f t="shared" si="105"/>
        <v>20.047833219317287</v>
      </c>
      <c r="Z122" s="14">
        <f t="shared" si="106"/>
        <v>0</v>
      </c>
      <c r="AA122" s="16">
        <f t="shared" si="136"/>
        <v>2.8312374079085858</v>
      </c>
      <c r="AB122" s="16">
        <f t="shared" si="137"/>
        <v>4.5181339596327241</v>
      </c>
      <c r="AC122" s="16">
        <f t="shared" si="138"/>
        <v>7.1817959314637108</v>
      </c>
      <c r="AD122" s="16">
        <f t="shared" si="139"/>
        <v>12.055455627281201</v>
      </c>
      <c r="AE122" s="16">
        <f t="shared" si="140"/>
        <v>15.866114734297502</v>
      </c>
      <c r="AF122" s="16">
        <f t="shared" si="141"/>
        <v>20.047833219317287</v>
      </c>
      <c r="AG122" s="16" t="e">
        <f t="shared" si="142"/>
        <v>#DIV/0!</v>
      </c>
      <c r="AH122" s="16" t="e">
        <f t="shared" si="143"/>
        <v>#DIV/0!</v>
      </c>
      <c r="AI122" s="16" t="e">
        <f t="shared" si="144"/>
        <v>#DIV/0!</v>
      </c>
      <c r="AJ122" s="16" t="e">
        <f t="shared" si="145"/>
        <v>#DIV/0!</v>
      </c>
      <c r="AK122" s="16" t="e">
        <f t="shared" si="146"/>
        <v>#DIV/0!</v>
      </c>
      <c r="AL122" s="16" t="e">
        <f t="shared" si="147"/>
        <v>#DIV/0!</v>
      </c>
      <c r="AO122" s="18">
        <f>+AO113+AO98+AO90+AO80+AO71+AO54+AO40+AO26+AO9</f>
        <v>2.8499999999999996</v>
      </c>
      <c r="AP122" s="18">
        <f t="shared" ref="AP122:AZ122" si="184">+AP113+AP98+AP90+AP80+AP71+AP54+AP40+AP26+AP9</f>
        <v>1.9</v>
      </c>
      <c r="AQ122" s="18">
        <f t="shared" si="184"/>
        <v>1.9</v>
      </c>
      <c r="AR122" s="18">
        <f t="shared" si="184"/>
        <v>5.7</v>
      </c>
      <c r="AS122" s="18">
        <f t="shared" si="184"/>
        <v>5.7</v>
      </c>
      <c r="AT122" s="18">
        <f t="shared" si="184"/>
        <v>5.7</v>
      </c>
      <c r="AU122" s="18">
        <f t="shared" si="184"/>
        <v>5.7</v>
      </c>
      <c r="AV122" s="18">
        <f t="shared" si="184"/>
        <v>5.7</v>
      </c>
      <c r="AW122" s="18">
        <f t="shared" si="184"/>
        <v>5.7</v>
      </c>
      <c r="AX122" s="18">
        <f t="shared" si="184"/>
        <v>5.7</v>
      </c>
      <c r="AY122" s="18">
        <f t="shared" si="184"/>
        <v>0.95</v>
      </c>
      <c r="AZ122" s="18">
        <f t="shared" si="184"/>
        <v>3.8</v>
      </c>
      <c r="BA122" s="14">
        <f t="shared" si="108"/>
        <v>3.9583333333333335</v>
      </c>
      <c r="BB122" s="14">
        <f t="shared" si="109"/>
        <v>0</v>
      </c>
      <c r="BC122" s="32">
        <f>+AO122</f>
        <v>2.8499999999999996</v>
      </c>
      <c r="BD122" s="32">
        <f>AVERAGE(AO122:AP122)</f>
        <v>2.375</v>
      </c>
      <c r="BE122" s="32">
        <f>AVERAGE(AO122:AQ122)</f>
        <v>2.2166666666666668</v>
      </c>
      <c r="BF122" s="32">
        <f>AVERAGE(AO122:AR122)</f>
        <v>3.0875000000000004</v>
      </c>
      <c r="BG122" s="32">
        <f>AVERAGE(AO122:AS122)</f>
        <v>3.6100000000000003</v>
      </c>
      <c r="BH122" s="32">
        <f>AVERAGE(AO122:AT122)</f>
        <v>3.9583333333333335</v>
      </c>
      <c r="BI122" s="32">
        <f>AVERAGE(AO122:AU122)</f>
        <v>4.2071428571428573</v>
      </c>
      <c r="BJ122" s="32">
        <f>AVERAGE(AO122:AV122)</f>
        <v>4.3937499999999998</v>
      </c>
      <c r="BK122" s="32">
        <f>AVERAGE(AO122:AW122)</f>
        <v>4.5388888888888888</v>
      </c>
      <c r="BL122" s="32">
        <f>AVERAGE(AO122:AX122)</f>
        <v>4.6550000000000002</v>
      </c>
      <c r="BM122" s="32">
        <f>AVERAGE(AO122:AY122)</f>
        <v>4.3181818181818192</v>
      </c>
      <c r="BN122" s="32">
        <f>AVERAGE(AO122:AZ122)</f>
        <v>4.2750000000000004</v>
      </c>
    </row>
    <row r="123" spans="1:66">
      <c r="B123" s="15"/>
      <c r="C123" s="16" t="s">
        <v>20</v>
      </c>
      <c r="D123" s="34">
        <f>+D114+D99+D91+D81+D72+D55+D41+D27+D10</f>
        <v>575</v>
      </c>
      <c r="E123" s="34">
        <f>+E114+E99+E91+E81+E72+E55+E41+E27+E10</f>
        <v>7651.16</v>
      </c>
      <c r="F123" s="34">
        <f>+F114+F99+F91+F81+F72+F55+F41+F27+F10</f>
        <v>9262</v>
      </c>
      <c r="G123" s="18">
        <f>IF(F123&lt;&gt;0,E123/F123,0)</f>
        <v>0.82608076009501186</v>
      </c>
      <c r="H123" s="34">
        <f>+H114+H99+H91+H81+H72+H55+H41+H27+H10</f>
        <v>18330.625</v>
      </c>
      <c r="I123" s="18">
        <f>IF(H123=0,0,E123/H123)</f>
        <v>0.41739766101810494</v>
      </c>
      <c r="K123" s="14">
        <f t="shared" si="102"/>
        <v>575</v>
      </c>
      <c r="L123" s="14">
        <f t="shared" si="103"/>
        <v>0</v>
      </c>
      <c r="M123" s="34">
        <f>+M114+M99+M91+M81+M72+M55+M41+M27+M10</f>
        <v>2602.96</v>
      </c>
      <c r="N123" s="34">
        <f t="shared" ref="N123:X123" si="185">+N114+N99+N91+N81+N72+N55+N41+N27+N10</f>
        <v>2020</v>
      </c>
      <c r="O123" s="34">
        <f t="shared" si="185"/>
        <v>922.36</v>
      </c>
      <c r="P123" s="34">
        <f t="shared" si="185"/>
        <v>844.84</v>
      </c>
      <c r="Q123" s="34">
        <f t="shared" si="185"/>
        <v>686</v>
      </c>
      <c r="R123" s="34">
        <f t="shared" si="185"/>
        <v>575</v>
      </c>
      <c r="S123" s="34">
        <f t="shared" si="185"/>
        <v>0</v>
      </c>
      <c r="T123" s="34">
        <f t="shared" si="185"/>
        <v>0</v>
      </c>
      <c r="U123" s="34">
        <f t="shared" si="185"/>
        <v>0</v>
      </c>
      <c r="V123" s="34">
        <f t="shared" si="185"/>
        <v>0</v>
      </c>
      <c r="W123" s="34">
        <f t="shared" si="185"/>
        <v>0</v>
      </c>
      <c r="X123" s="34">
        <f t="shared" si="185"/>
        <v>0</v>
      </c>
      <c r="Y123" s="14">
        <f t="shared" si="105"/>
        <v>7651.16</v>
      </c>
      <c r="Z123" s="14">
        <f t="shared" si="106"/>
        <v>0</v>
      </c>
      <c r="AA123" s="16">
        <f t="shared" si="136"/>
        <v>2602.96</v>
      </c>
      <c r="AB123" s="16">
        <f t="shared" si="137"/>
        <v>4622.96</v>
      </c>
      <c r="AC123" s="16">
        <f t="shared" si="138"/>
        <v>5545.32</v>
      </c>
      <c r="AD123" s="16">
        <f t="shared" si="139"/>
        <v>6390.16</v>
      </c>
      <c r="AE123" s="16">
        <f t="shared" si="140"/>
        <v>7076.16</v>
      </c>
      <c r="AF123" s="16">
        <f t="shared" si="141"/>
        <v>7651.16</v>
      </c>
      <c r="AG123" s="16">
        <f t="shared" si="142"/>
        <v>7651.16</v>
      </c>
      <c r="AH123" s="16">
        <f t="shared" si="143"/>
        <v>7651.16</v>
      </c>
      <c r="AI123" s="16">
        <f t="shared" si="144"/>
        <v>7651.16</v>
      </c>
      <c r="AJ123" s="16">
        <f t="shared" si="145"/>
        <v>7651.16</v>
      </c>
      <c r="AK123" s="16">
        <f t="shared" si="146"/>
        <v>7651.16</v>
      </c>
      <c r="AL123" s="16">
        <f t="shared" si="147"/>
        <v>7651.16</v>
      </c>
      <c r="AO123" s="34">
        <f>+AO114+AO99+AO91+AO81+AO72+AO55+AO41+AO27+AO10</f>
        <v>2581</v>
      </c>
      <c r="AP123" s="34">
        <f t="shared" ref="AP123:AZ123" si="186">+AP114+AP99+AP91+AP81+AP72+AP55+AP41+AP27+AP10</f>
        <v>1230</v>
      </c>
      <c r="AQ123" s="34">
        <f t="shared" si="186"/>
        <v>1020</v>
      </c>
      <c r="AR123" s="34">
        <f t="shared" si="186"/>
        <v>1751</v>
      </c>
      <c r="AS123" s="34">
        <f t="shared" si="186"/>
        <v>1581</v>
      </c>
      <c r="AT123" s="34">
        <f t="shared" si="186"/>
        <v>1099</v>
      </c>
      <c r="AU123" s="34">
        <f t="shared" si="186"/>
        <v>1511.5</v>
      </c>
      <c r="AV123" s="34">
        <f t="shared" si="186"/>
        <v>1523.5</v>
      </c>
      <c r="AW123" s="34">
        <f t="shared" si="186"/>
        <v>1664</v>
      </c>
      <c r="AX123" s="34">
        <f t="shared" si="186"/>
        <v>1674.625</v>
      </c>
      <c r="AY123" s="34">
        <f t="shared" si="186"/>
        <v>750</v>
      </c>
      <c r="AZ123" s="34">
        <f t="shared" si="186"/>
        <v>1945</v>
      </c>
      <c r="BA123" s="14">
        <f t="shared" si="108"/>
        <v>9262</v>
      </c>
      <c r="BB123" s="14">
        <f t="shared" si="109"/>
        <v>0</v>
      </c>
      <c r="BC123" s="16">
        <f t="shared" si="149"/>
        <v>2581</v>
      </c>
      <c r="BD123" s="16">
        <f t="shared" si="150"/>
        <v>3811</v>
      </c>
      <c r="BE123" s="16">
        <f t="shared" si="151"/>
        <v>4831</v>
      </c>
      <c r="BF123" s="16">
        <f t="shared" si="152"/>
        <v>6582</v>
      </c>
      <c r="BG123" s="16">
        <f t="shared" si="153"/>
        <v>8163</v>
      </c>
      <c r="BH123" s="16">
        <f t="shared" si="154"/>
        <v>9262</v>
      </c>
      <c r="BI123" s="16">
        <f t="shared" si="155"/>
        <v>10773.5</v>
      </c>
      <c r="BJ123" s="16">
        <f t="shared" si="156"/>
        <v>12297</v>
      </c>
      <c r="BK123" s="16">
        <f t="shared" si="157"/>
        <v>13961</v>
      </c>
      <c r="BL123" s="16">
        <f t="shared" si="158"/>
        <v>15635.625</v>
      </c>
      <c r="BM123" s="16">
        <f t="shared" si="159"/>
        <v>16385.625</v>
      </c>
      <c r="BN123" s="16">
        <f t="shared" si="160"/>
        <v>18330.625</v>
      </c>
    </row>
    <row r="124" spans="1:66">
      <c r="B124" s="15"/>
      <c r="C124" s="16" t="s">
        <v>40</v>
      </c>
      <c r="D124" s="34">
        <f>+D116+D105+D93+D83+D74+D61+D46+D32+D15</f>
        <v>99</v>
      </c>
      <c r="E124" s="34">
        <f>+E116+E105+E93+E83+E74+E61+E46+E32+E15</f>
        <v>1117.96</v>
      </c>
      <c r="F124" s="34">
        <f>+F116+F105+F93+F83+F74+F61+F46+F32+F15</f>
        <v>1440.3</v>
      </c>
      <c r="G124" s="18">
        <f>IF(F124&lt;&gt;0,E124/F124,0)</f>
        <v>0.77619940290217326</v>
      </c>
      <c r="H124" s="34">
        <f>+H116+H105+H93+H83+H74+H61+H46+H32+H15</f>
        <v>3125.6400000000003</v>
      </c>
      <c r="I124" s="18">
        <f>IF(H124=0,0,E124/H124)</f>
        <v>0.3576739483753727</v>
      </c>
      <c r="K124" s="14">
        <f t="shared" si="102"/>
        <v>99</v>
      </c>
      <c r="L124" s="14">
        <f t="shared" si="103"/>
        <v>0</v>
      </c>
      <c r="M124" s="34">
        <f>+M116+M105+M93+M83+M74+M61+M46+M32+M15</f>
        <v>505.96</v>
      </c>
      <c r="N124" s="34">
        <f t="shared" ref="N124:X124" si="187">+N116+N105+N93+N83+N74+N61+N46+N32+N15</f>
        <v>223</v>
      </c>
      <c r="O124" s="34">
        <f t="shared" si="187"/>
        <v>140</v>
      </c>
      <c r="P124" s="34">
        <f t="shared" si="187"/>
        <v>22</v>
      </c>
      <c r="Q124" s="34">
        <f t="shared" si="187"/>
        <v>128</v>
      </c>
      <c r="R124" s="34">
        <f t="shared" si="187"/>
        <v>99</v>
      </c>
      <c r="S124" s="34">
        <f t="shared" si="187"/>
        <v>0</v>
      </c>
      <c r="T124" s="34">
        <f t="shared" si="187"/>
        <v>0</v>
      </c>
      <c r="U124" s="34">
        <f t="shared" si="187"/>
        <v>0</v>
      </c>
      <c r="V124" s="34">
        <f t="shared" si="187"/>
        <v>0</v>
      </c>
      <c r="W124" s="34">
        <f t="shared" si="187"/>
        <v>0</v>
      </c>
      <c r="X124" s="34">
        <f t="shared" si="187"/>
        <v>0</v>
      </c>
      <c r="Y124" s="14">
        <f t="shared" si="105"/>
        <v>1117.96</v>
      </c>
      <c r="Z124" s="14">
        <f t="shared" si="106"/>
        <v>0</v>
      </c>
      <c r="AA124" s="16">
        <f t="shared" si="136"/>
        <v>505.96</v>
      </c>
      <c r="AB124" s="16">
        <f t="shared" si="137"/>
        <v>728.96</v>
      </c>
      <c r="AC124" s="16">
        <f t="shared" si="138"/>
        <v>868.96</v>
      </c>
      <c r="AD124" s="16">
        <f t="shared" si="139"/>
        <v>890.96</v>
      </c>
      <c r="AE124" s="16">
        <f t="shared" si="140"/>
        <v>1018.96</v>
      </c>
      <c r="AF124" s="16">
        <f t="shared" si="141"/>
        <v>1117.96</v>
      </c>
      <c r="AG124" s="16">
        <f t="shared" si="142"/>
        <v>1117.96</v>
      </c>
      <c r="AH124" s="16">
        <f t="shared" si="143"/>
        <v>1117.96</v>
      </c>
      <c r="AI124" s="16">
        <f t="shared" si="144"/>
        <v>1117.96</v>
      </c>
      <c r="AJ124" s="16">
        <f t="shared" si="145"/>
        <v>1117.96</v>
      </c>
      <c r="AK124" s="16">
        <f t="shared" si="146"/>
        <v>1117.96</v>
      </c>
      <c r="AL124" s="16">
        <f t="shared" si="147"/>
        <v>1117.96</v>
      </c>
      <c r="AO124" s="34">
        <f>+AO116+AO105+AO93+AO83+AO74+AO61+AO46+AO32+AO15</f>
        <v>346.75</v>
      </c>
      <c r="AP124" s="34">
        <f t="shared" ref="AP124:AZ124" si="188">+AP116+AP105+AP93+AP83+AP74+AP61+AP46+AP32+AP15</f>
        <v>272.75</v>
      </c>
      <c r="AQ124" s="34">
        <f t="shared" si="188"/>
        <v>150</v>
      </c>
      <c r="AR124" s="34">
        <f t="shared" si="188"/>
        <v>219.8</v>
      </c>
      <c r="AS124" s="34">
        <f t="shared" si="188"/>
        <v>148.80000000000001</v>
      </c>
      <c r="AT124" s="34">
        <f t="shared" si="188"/>
        <v>302.2</v>
      </c>
      <c r="AU124" s="34">
        <f t="shared" si="188"/>
        <v>97.7</v>
      </c>
      <c r="AV124" s="34">
        <f t="shared" si="188"/>
        <v>183.8</v>
      </c>
      <c r="AW124" s="34">
        <f t="shared" si="188"/>
        <v>179.2</v>
      </c>
      <c r="AX124" s="34">
        <f t="shared" si="188"/>
        <v>532.14</v>
      </c>
      <c r="AY124" s="34">
        <f t="shared" si="188"/>
        <v>312.5</v>
      </c>
      <c r="AZ124" s="34">
        <f t="shared" si="188"/>
        <v>380</v>
      </c>
      <c r="BA124" s="14">
        <f t="shared" si="108"/>
        <v>1440.3</v>
      </c>
      <c r="BB124" s="14">
        <f t="shared" si="109"/>
        <v>0</v>
      </c>
      <c r="BC124" s="16">
        <f t="shared" si="149"/>
        <v>346.75</v>
      </c>
      <c r="BD124" s="16">
        <f t="shared" si="150"/>
        <v>619.5</v>
      </c>
      <c r="BE124" s="16">
        <f t="shared" si="151"/>
        <v>769.5</v>
      </c>
      <c r="BF124" s="16">
        <f t="shared" si="152"/>
        <v>989.3</v>
      </c>
      <c r="BG124" s="16">
        <f t="shared" si="153"/>
        <v>1138.0999999999999</v>
      </c>
      <c r="BH124" s="16">
        <f t="shared" si="154"/>
        <v>1440.3</v>
      </c>
      <c r="BI124" s="16">
        <f t="shared" si="155"/>
        <v>1538</v>
      </c>
      <c r="BJ124" s="16">
        <f t="shared" si="156"/>
        <v>1721.8</v>
      </c>
      <c r="BK124" s="16">
        <f t="shared" si="157"/>
        <v>1901</v>
      </c>
      <c r="BL124" s="16">
        <f t="shared" si="158"/>
        <v>2433.14</v>
      </c>
      <c r="BM124" s="16">
        <f t="shared" si="159"/>
        <v>2745.64</v>
      </c>
      <c r="BN124" s="16">
        <f t="shared" si="160"/>
        <v>3125.64</v>
      </c>
    </row>
    <row r="125" spans="1:66">
      <c r="B125" s="15"/>
      <c r="C125" s="15"/>
      <c r="D125" s="35"/>
      <c r="E125" s="35"/>
      <c r="F125" s="35"/>
      <c r="G125" s="35"/>
      <c r="H125" s="35"/>
      <c r="I125" s="35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</row>
    <row r="126" spans="1:66" ht="13.5" thickBot="1">
      <c r="D126" s="36"/>
      <c r="E126" s="36"/>
      <c r="F126" s="36"/>
      <c r="G126" s="36"/>
      <c r="H126" s="36"/>
      <c r="I126" s="36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</row>
    <row r="127" spans="1:66" ht="26.25" thickBot="1">
      <c r="A127" s="70" t="s">
        <v>72</v>
      </c>
      <c r="B127" s="71"/>
      <c r="C127" s="71"/>
      <c r="D127" s="26" t="s">
        <v>1</v>
      </c>
      <c r="E127" s="26" t="s">
        <v>2</v>
      </c>
      <c r="F127" s="26" t="s">
        <v>3</v>
      </c>
      <c r="G127" s="26" t="s">
        <v>30</v>
      </c>
      <c r="H127" s="26" t="s">
        <v>4</v>
      </c>
      <c r="I127" s="27" t="s">
        <v>31</v>
      </c>
      <c r="K127" s="13" t="s">
        <v>55</v>
      </c>
      <c r="L127" s="13" t="s">
        <v>56</v>
      </c>
      <c r="M127" s="19" t="s">
        <v>5</v>
      </c>
      <c r="N127" s="19" t="s">
        <v>6</v>
      </c>
      <c r="O127" s="19" t="s">
        <v>7</v>
      </c>
      <c r="P127" s="19" t="s">
        <v>8</v>
      </c>
      <c r="Q127" s="19" t="s">
        <v>9</v>
      </c>
      <c r="R127" s="19" t="s">
        <v>10</v>
      </c>
      <c r="S127" s="19" t="s">
        <v>11</v>
      </c>
      <c r="T127" s="19" t="s">
        <v>12</v>
      </c>
      <c r="U127" s="19" t="s">
        <v>13</v>
      </c>
      <c r="V127" s="19" t="s">
        <v>14</v>
      </c>
      <c r="W127" s="19" t="s">
        <v>15</v>
      </c>
      <c r="X127" s="19" t="s">
        <v>16</v>
      </c>
      <c r="AA127" s="14" t="s">
        <v>5</v>
      </c>
      <c r="AB127" s="14" t="s">
        <v>6</v>
      </c>
      <c r="AC127" s="14" t="s">
        <v>7</v>
      </c>
      <c r="AD127" s="14" t="s">
        <v>8</v>
      </c>
      <c r="AE127" s="14" t="s">
        <v>9</v>
      </c>
      <c r="AF127" s="14" t="s">
        <v>10</v>
      </c>
      <c r="AG127" s="14" t="s">
        <v>11</v>
      </c>
      <c r="AH127" s="14" t="s">
        <v>12</v>
      </c>
      <c r="AI127" s="14" t="s">
        <v>13</v>
      </c>
      <c r="AJ127" s="14" t="s">
        <v>14</v>
      </c>
      <c r="AK127" s="14" t="s">
        <v>15</v>
      </c>
      <c r="AL127" s="14" t="s">
        <v>16</v>
      </c>
      <c r="AO127" s="65" t="s">
        <v>5</v>
      </c>
      <c r="AP127" s="65" t="s">
        <v>6</v>
      </c>
      <c r="AQ127" s="65" t="s">
        <v>7</v>
      </c>
      <c r="AR127" s="65" t="s">
        <v>8</v>
      </c>
      <c r="AS127" s="65" t="s">
        <v>9</v>
      </c>
      <c r="AT127" s="65" t="s">
        <v>10</v>
      </c>
      <c r="AU127" s="65" t="s">
        <v>11</v>
      </c>
      <c r="AV127" s="65" t="s">
        <v>12</v>
      </c>
      <c r="AW127" s="65" t="s">
        <v>13</v>
      </c>
      <c r="AX127" s="65" t="s">
        <v>14</v>
      </c>
      <c r="AY127" s="65" t="s">
        <v>15</v>
      </c>
      <c r="AZ127" s="65" t="s">
        <v>16</v>
      </c>
      <c r="BC127" s="14" t="s">
        <v>5</v>
      </c>
      <c r="BD127" s="14" t="s">
        <v>6</v>
      </c>
      <c r="BE127" s="14" t="s">
        <v>7</v>
      </c>
      <c r="BF127" s="14" t="s">
        <v>8</v>
      </c>
      <c r="BG127" s="14" t="s">
        <v>9</v>
      </c>
      <c r="BH127" s="14" t="s">
        <v>10</v>
      </c>
      <c r="BI127" s="14" t="s">
        <v>11</v>
      </c>
      <c r="BJ127" s="14" t="s">
        <v>12</v>
      </c>
      <c r="BK127" s="14" t="s">
        <v>13</v>
      </c>
      <c r="BL127" s="14" t="s">
        <v>14</v>
      </c>
      <c r="BM127" s="14" t="s">
        <v>15</v>
      </c>
      <c r="BN127" s="14" t="s">
        <v>16</v>
      </c>
    </row>
    <row r="128" spans="1:66">
      <c r="A128" s="14">
        <v>1</v>
      </c>
      <c r="B128" s="28" t="s">
        <v>73</v>
      </c>
      <c r="C128" s="29"/>
      <c r="D128" s="30"/>
      <c r="E128" s="30"/>
      <c r="F128" s="30"/>
      <c r="G128" s="30"/>
      <c r="H128" s="30"/>
      <c r="I128" s="30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>
      <c r="B129" s="15"/>
      <c r="C129" s="29" t="s">
        <v>74</v>
      </c>
      <c r="D129" s="17">
        <f>SUM(K129:L129)</f>
        <v>0</v>
      </c>
      <c r="E129" s="34">
        <f>SUM(Y129:Z129)</f>
        <v>1745</v>
      </c>
      <c r="F129" s="34">
        <f>SUM(BA129:BB129)</f>
        <v>1500</v>
      </c>
      <c r="G129" s="18">
        <f>IF(F129&lt;&gt;0,E129/F129,0)</f>
        <v>1.1633333333333333</v>
      </c>
      <c r="H129" s="17">
        <f>+BN129</f>
        <v>1500</v>
      </c>
      <c r="I129" s="18">
        <f>+E129/H129</f>
        <v>1.1633333333333333</v>
      </c>
      <c r="K129" s="14">
        <f>IF($J$1=$M$1,M129,IF($J$1=$N$1,N129,IF($J$1=$O$1,O129,IF($J$1=$P$1,P129,IF($J$1=$Q$1,Q129,IF($J$1=$R$1,R129,0))))))</f>
        <v>0</v>
      </c>
      <c r="L129" s="14">
        <f>IF($J$1=$S$1,S129,IF($J$1=$T$1,T129,IF($J$1=$U$1,U129,IF($J$1=$V$1,V129,IF($J$1=$W$1,W129,IF($J$1=$X$1,X129,0))))))</f>
        <v>0</v>
      </c>
      <c r="M129" s="46">
        <v>0</v>
      </c>
      <c r="N129" s="46">
        <v>0</v>
      </c>
      <c r="O129" s="46">
        <v>1745</v>
      </c>
      <c r="P129" s="46">
        <v>0</v>
      </c>
      <c r="Q129" s="46"/>
      <c r="R129" s="46"/>
      <c r="S129" s="46"/>
      <c r="T129" s="46"/>
      <c r="U129" s="46"/>
      <c r="V129" s="46"/>
      <c r="W129" s="46"/>
      <c r="X129" s="46"/>
      <c r="Y129" s="14">
        <f>IF($J$1=$AA$1,AA129,IF($J$1=$AB$1,AB129,IF($J$1=$AC$1,AC129,IF($J$1=$AD$1,AD129,IF($J$1=$AE$1,AE129,IF($J$1=$AF$1,AF129,0))))))</f>
        <v>1745</v>
      </c>
      <c r="Z129" s="14">
        <f>IF($J$1=$AG$1,AG129,IF($J123=$AH$1,AH129,IF($J$1=$AI$1,AI129,IF($J$1=$AJ$1,AJ129,IF($J$1=$AK$1,AK129,IF($J$1=$AL$1,AL129,0))))))</f>
        <v>0</v>
      </c>
      <c r="AA129" s="16">
        <f>+M129</f>
        <v>0</v>
      </c>
      <c r="AB129" s="16">
        <f>SUM(M129:N129)</f>
        <v>0</v>
      </c>
      <c r="AC129" s="16">
        <f>SUM(M129:O129)</f>
        <v>1745</v>
      </c>
      <c r="AD129" s="16">
        <f>SUM(M129:P129)</f>
        <v>1745</v>
      </c>
      <c r="AE129" s="16">
        <f>SUM(M129:Q129)</f>
        <v>1745</v>
      </c>
      <c r="AF129" s="16">
        <f>SUM(M129:R129)</f>
        <v>1745</v>
      </c>
      <c r="AG129" s="16">
        <f>SUM(M129:S129)</f>
        <v>1745</v>
      </c>
      <c r="AH129" s="16">
        <f>SUM(M129:T129)</f>
        <v>1745</v>
      </c>
      <c r="AI129" s="16">
        <f>SUM(M129:U129)</f>
        <v>1745</v>
      </c>
      <c r="AJ129" s="16">
        <f>SUM(M129:V129)</f>
        <v>1745</v>
      </c>
      <c r="AK129" s="16">
        <f>SUM(M129:W129)</f>
        <v>1745</v>
      </c>
      <c r="AL129" s="16">
        <f>SUM(M129:X129)</f>
        <v>1745</v>
      </c>
      <c r="AO129" s="61"/>
      <c r="AP129" s="61"/>
      <c r="AQ129" s="61">
        <v>1500</v>
      </c>
      <c r="AR129" s="61"/>
      <c r="AS129" s="61"/>
      <c r="AT129" s="61"/>
      <c r="AU129" s="61"/>
      <c r="AV129" s="61"/>
      <c r="AW129" s="61"/>
      <c r="AX129" s="61"/>
      <c r="AY129" s="61"/>
      <c r="AZ129" s="61"/>
      <c r="BA129" s="14">
        <f>IF($J$1=$BC$1,BC129,IF($J$1=$BD$1,BD129,IF($J$1=$BE$1,BE129,IF($J$1=$BF$1,BF129,IF($J$1=$BG$1,BG129,IF($J$1=$BH$1,BH129,0))))))</f>
        <v>1500</v>
      </c>
      <c r="BB129" s="14">
        <f>IF($J$1=$BI$1,BI129,IF($J$1=$BJ$1,BJ129,IF($J$1=$BK$1,BK129,IF($J$1=$BL$1,BL129,IF($J$1=$BM$1,BM129,IF($J$1=$BN$1,BN129,0))))))</f>
        <v>0</v>
      </c>
      <c r="BC129" s="16">
        <f>+AO129</f>
        <v>0</v>
      </c>
      <c r="BD129" s="16">
        <f>SUM(AO129:AP129)</f>
        <v>0</v>
      </c>
      <c r="BE129" s="16">
        <f>SUM(AO129:AQ129)</f>
        <v>1500</v>
      </c>
      <c r="BF129" s="16">
        <f>SUM(AO129:AR129)</f>
        <v>1500</v>
      </c>
      <c r="BG129" s="16">
        <f>SUM(AO129:AS129)</f>
        <v>1500</v>
      </c>
      <c r="BH129" s="16">
        <f>SUM(AO129:AT129)</f>
        <v>1500</v>
      </c>
      <c r="BI129" s="16">
        <f>SUM(AO129:AU129)</f>
        <v>1500</v>
      </c>
      <c r="BJ129" s="16">
        <f>SUM(AO129:AV129)</f>
        <v>1500</v>
      </c>
      <c r="BK129" s="16">
        <f>SUM(AO129:AW129)</f>
        <v>1500</v>
      </c>
      <c r="BL129" s="16">
        <f>SUM(AO129:AX129)</f>
        <v>1500</v>
      </c>
      <c r="BM129" s="16">
        <f>SUM(AO129:AY129)</f>
        <v>1500</v>
      </c>
      <c r="BN129" s="16">
        <f>SUM(AO129:AZ129)</f>
        <v>1500</v>
      </c>
    </row>
    <row r="130" spans="1:66" s="51" customFormat="1">
      <c r="B130" s="52"/>
      <c r="C130" s="53" t="s">
        <v>75</v>
      </c>
      <c r="D130" s="54">
        <f>SUM(K130:L130)</f>
        <v>0</v>
      </c>
      <c r="E130" s="54">
        <f>SUM(Y130:Z130)</f>
        <v>30</v>
      </c>
      <c r="F130" s="54">
        <f>SUM(BA130:BB130)</f>
        <v>40</v>
      </c>
      <c r="G130" s="18">
        <f>IF(F130&lt;&gt;0,E130/F130,0)</f>
        <v>0.75</v>
      </c>
      <c r="H130" s="54">
        <f>+BN130</f>
        <v>40</v>
      </c>
      <c r="I130" s="18">
        <f>+E130/H130</f>
        <v>0.75</v>
      </c>
      <c r="K130" s="51">
        <f>IF($J$1=$M$1,M130,IF($J$1=$N$1,N130,IF($J$1=$O$1,O130,IF($J$1=$P$1,P130,IF($J$1=$Q$1,Q130,IF($J$1=$R$1,R130,0))))))</f>
        <v>0</v>
      </c>
      <c r="L130" s="51">
        <f>IF($J$1=$S$1,S130,IF($J$1=$T$1,T130,IF($J$1=$U$1,U130,IF($J$1=$V$1,V130,IF($J$1=$W$1,W130,IF($J$1=$X$1,X130,0))))))</f>
        <v>0</v>
      </c>
      <c r="M130" s="55"/>
      <c r="N130" s="55"/>
      <c r="O130" s="55">
        <v>30</v>
      </c>
      <c r="P130" s="55">
        <v>0</v>
      </c>
      <c r="Q130" s="55"/>
      <c r="R130" s="55"/>
      <c r="S130" s="55"/>
      <c r="T130" s="55"/>
      <c r="U130" s="55"/>
      <c r="V130" s="55"/>
      <c r="W130" s="55"/>
      <c r="X130" s="55"/>
      <c r="Y130" s="51">
        <f>IF($J$1=$AA$1,AA130,IF($J$1=$AB$1,AB130,IF($J$1=$AC$1,AC130,IF($J$1=$AD$1,AD130,IF($J$1=$AE$1,AE130,IF($J$1=$AF$1,AF130,0))))))</f>
        <v>30</v>
      </c>
      <c r="Z130" s="51">
        <f>IF($J$1=$AG$1,AG130,IF($J124=$AH$1,AH130,IF($J$1=$AI$1,AI130,IF($J$1=$AJ$1,AJ130,IF($J$1=$AK$1,AK130,IF($J$1=$AL$1,AL130,0))))))</f>
        <v>0</v>
      </c>
      <c r="AA130" s="16">
        <f>+M130</f>
        <v>0</v>
      </c>
      <c r="AB130" s="16">
        <f>SUM(M130:N130)</f>
        <v>0</v>
      </c>
      <c r="AC130" s="16">
        <f>SUM(M130:O130)</f>
        <v>30</v>
      </c>
      <c r="AD130" s="16">
        <f>SUM(M130:P130)</f>
        <v>30</v>
      </c>
      <c r="AE130" s="16">
        <f>SUM(M130:Q130)</f>
        <v>30</v>
      </c>
      <c r="AF130" s="16">
        <f>SUM(M130:R130)</f>
        <v>30</v>
      </c>
      <c r="AG130" s="16">
        <f>SUM(M130:S130)</f>
        <v>30</v>
      </c>
      <c r="AH130" s="16">
        <f>SUM(M130:T130)</f>
        <v>30</v>
      </c>
      <c r="AI130" s="16">
        <f>SUM(M130:U130)</f>
        <v>30</v>
      </c>
      <c r="AJ130" s="16">
        <f>SUM(M130:V130)</f>
        <v>30</v>
      </c>
      <c r="AK130" s="16">
        <f>SUM(M130:W130)</f>
        <v>30</v>
      </c>
      <c r="AL130" s="16">
        <f>SUM(M130:X130)</f>
        <v>30</v>
      </c>
      <c r="AO130" s="66"/>
      <c r="AP130" s="66"/>
      <c r="AQ130" s="66">
        <v>40</v>
      </c>
      <c r="AR130" s="66"/>
      <c r="AS130" s="66"/>
      <c r="AT130" s="66"/>
      <c r="AU130" s="66"/>
      <c r="AV130" s="66"/>
      <c r="AW130" s="66"/>
      <c r="AX130" s="66"/>
      <c r="AY130" s="66"/>
      <c r="AZ130" s="66"/>
      <c r="BA130" s="51">
        <f>IF($J$1=$BC$1,BC130,IF($J$1=$BD$1,BD130,IF($J$1=$BE$1,BE130,IF($J$1=$BF$1,BF130,IF($J$1=$BG$1,BG130,IF($J$1=$BH$1,BH130,0))))))</f>
        <v>40</v>
      </c>
      <c r="BB130" s="51">
        <f>IF($J$1=$BI$1,BI130,IF($J$1=$BJ$1,BJ130,IF($J$1=$BK$1,BK130,IF($J$1=$BL$1,BL130,IF($J$1=$BM$1,BM130,IF($J$1=$BN$1,BN130,0))))))</f>
        <v>0</v>
      </c>
      <c r="BC130" s="53">
        <f>+AO130</f>
        <v>0</v>
      </c>
      <c r="BD130" s="53">
        <v>0</v>
      </c>
      <c r="BE130" s="53">
        <f>AVERAGE(AO130:AQ130)</f>
        <v>40</v>
      </c>
      <c r="BF130" s="53">
        <f>AVERAGE(AO130:AR130)</f>
        <v>40</v>
      </c>
      <c r="BG130" s="53">
        <f>AVERAGE(AO130:AS130)</f>
        <v>40</v>
      </c>
      <c r="BH130" s="53">
        <f>AVERAGE(AO130:AT130)</f>
        <v>40</v>
      </c>
      <c r="BI130" s="53">
        <f>AVERAGE(AO130:AU130)</f>
        <v>40</v>
      </c>
      <c r="BJ130" s="53">
        <f>AVERAGE(AO130:AV130)</f>
        <v>40</v>
      </c>
      <c r="BK130" s="53">
        <f>AVERAGE(AO130:AW130)</f>
        <v>40</v>
      </c>
      <c r="BL130" s="53">
        <f>AVERAGE(AO130:AX130)</f>
        <v>40</v>
      </c>
      <c r="BM130" s="53">
        <f>AVERAGE(AO130:AY130)</f>
        <v>40</v>
      </c>
      <c r="BN130" s="53">
        <f>AVERAGE(AO130:AZ130)</f>
        <v>40</v>
      </c>
    </row>
    <row r="131" spans="1:66" s="31" customFormat="1">
      <c r="B131" s="43"/>
      <c r="C131" s="50" t="s">
        <v>37</v>
      </c>
      <c r="D131" s="18">
        <f>SUM(K131:L131)</f>
        <v>0</v>
      </c>
      <c r="E131" s="18">
        <f>SUM(Y131:Z131)</f>
        <v>0</v>
      </c>
      <c r="F131" s="18">
        <f>SUM(BA131:BB131)</f>
        <v>0.95</v>
      </c>
      <c r="G131" s="18">
        <f>IF(F131&lt;&gt;0,E131/F131,0)</f>
        <v>0</v>
      </c>
      <c r="H131" s="18">
        <f>+BN131</f>
        <v>0.95</v>
      </c>
      <c r="I131" s="18">
        <f>+E131/H131</f>
        <v>0</v>
      </c>
      <c r="K131" s="31">
        <f>IF($J$1=$M$1,M131,IF($J$1=$N$1,N131,IF($J$1=$O$1,O131,IF($J$1=$P$1,P131,IF($J$1=$Q$1,Q131,IF($J$1=$R$1,R131,0))))))</f>
        <v>0</v>
      </c>
      <c r="L131" s="31">
        <f>IF($J$1=$S$1,S131,IF($J$1=$T$1,T131,IF($J$1=$U$1,U131,IF($J$1=$V$1,V131,IF($J$1=$W$1,W131,IF($J$1=$X$1,X131,0))))))</f>
        <v>0</v>
      </c>
      <c r="M131" s="47"/>
      <c r="N131" s="47"/>
      <c r="O131" s="47">
        <v>0.93</v>
      </c>
      <c r="P131" s="47">
        <v>0</v>
      </c>
      <c r="Q131" s="47"/>
      <c r="R131" s="47"/>
      <c r="S131" s="47"/>
      <c r="T131" s="47"/>
      <c r="U131" s="47"/>
      <c r="V131" s="47"/>
      <c r="W131" s="47"/>
      <c r="X131" s="47"/>
      <c r="Y131" s="31">
        <f>IF($J$1=$AA$1,AA131,IF($J$1=$AB$1,AB131,IF($J$1=$AC$1,AC131,IF($J$1=$AD$1,AD131,IF($J$1=$AE$1,AE131,IF($J$1=$AF$1,AF131,0))))))</f>
        <v>0</v>
      </c>
      <c r="Z131" s="31">
        <f>IF($J$1=$AG$1,AG131,IF($J125=$AH$1,AH131,IF($J$1=$AI$1,AI131,IF($J$1=$AJ$1,AJ131,IF($J$1=$AK$1,AK131,IF($J$1=$AL$1,AL131,0))))))</f>
        <v>0</v>
      </c>
      <c r="AA131" s="32">
        <f>+M131</f>
        <v>0</v>
      </c>
      <c r="AB131" s="32">
        <f t="shared" ref="AB131:AL131" si="189">+N131</f>
        <v>0</v>
      </c>
      <c r="AC131" s="32">
        <f t="shared" si="189"/>
        <v>0.93</v>
      </c>
      <c r="AD131" s="32">
        <f t="shared" si="189"/>
        <v>0</v>
      </c>
      <c r="AE131" s="32">
        <f t="shared" si="189"/>
        <v>0</v>
      </c>
      <c r="AF131" s="32">
        <f t="shared" si="189"/>
        <v>0</v>
      </c>
      <c r="AG131" s="32">
        <f t="shared" si="189"/>
        <v>0</v>
      </c>
      <c r="AH131" s="32">
        <f t="shared" si="189"/>
        <v>0</v>
      </c>
      <c r="AI131" s="32">
        <f t="shared" si="189"/>
        <v>0</v>
      </c>
      <c r="AJ131" s="32">
        <f t="shared" si="189"/>
        <v>0</v>
      </c>
      <c r="AK131" s="32">
        <f t="shared" si="189"/>
        <v>0</v>
      </c>
      <c r="AL131" s="32">
        <f t="shared" si="189"/>
        <v>0</v>
      </c>
      <c r="AO131" s="62"/>
      <c r="AP131" s="62"/>
      <c r="AQ131" s="62">
        <v>0.95</v>
      </c>
      <c r="AR131" s="62"/>
      <c r="AS131" s="62"/>
      <c r="AT131" s="62"/>
      <c r="AU131" s="62"/>
      <c r="AV131" s="62"/>
      <c r="AW131" s="62"/>
      <c r="AX131" s="62"/>
      <c r="AY131" s="62"/>
      <c r="AZ131" s="62"/>
      <c r="BA131" s="31">
        <f>IF($J$1=$BC$1,BC131,IF($J$1=$BD$1,BD131,IF($J$1=$BE$1,BE131,IF($J$1=$BF$1,BF131,IF($J$1=$BG$1,BG131,IF($J$1=$BH$1,BH131,0))))))</f>
        <v>0.95</v>
      </c>
      <c r="BB131" s="31">
        <f>IF($J$1=$BI$1,BI131,IF($J$1=$BJ$1,BJ131,IF($J$1=$BK$1,BK131,IF($J$1=$BL$1,BL131,IF($J$1=$BM$1,BM131,IF($J$1=$BN$1,BN131,0))))))</f>
        <v>0</v>
      </c>
      <c r="BC131" s="32">
        <f>+AO131</f>
        <v>0</v>
      </c>
      <c r="BD131" s="32">
        <v>0</v>
      </c>
      <c r="BE131" s="32">
        <f>AVERAGE(AO131:AQ131)</f>
        <v>0.95</v>
      </c>
      <c r="BF131" s="32">
        <f>AVERAGE(AO131:AR131)</f>
        <v>0.95</v>
      </c>
      <c r="BG131" s="32">
        <f>AVERAGE(AO131:AS131)</f>
        <v>0.95</v>
      </c>
      <c r="BH131" s="32">
        <f>AVERAGE(AO131:AT131)</f>
        <v>0.95</v>
      </c>
      <c r="BI131" s="32">
        <f>AVERAGE(AO131:AU131)</f>
        <v>0.95</v>
      </c>
      <c r="BJ131" s="32">
        <f>AVERAGE(AO131:AV131)</f>
        <v>0.95</v>
      </c>
      <c r="BK131" s="32">
        <f>AVERAGE(AO131:AW131)</f>
        <v>0.95</v>
      </c>
      <c r="BL131" s="32">
        <f>AVERAGE(AO131:AX131)</f>
        <v>0.95</v>
      </c>
      <c r="BM131" s="32">
        <f>AVERAGE(AO131:AY131)</f>
        <v>0.95</v>
      </c>
      <c r="BN131" s="32">
        <f>AVERAGE(AO131:AZ131)</f>
        <v>0.95</v>
      </c>
    </row>
    <row r="132" spans="1:66">
      <c r="A132" s="14">
        <v>2</v>
      </c>
      <c r="B132" s="33" t="s">
        <v>76</v>
      </c>
      <c r="C132" s="16"/>
      <c r="D132" s="30"/>
      <c r="E132" s="30"/>
      <c r="F132" s="30"/>
      <c r="G132" s="30"/>
      <c r="H132" s="30"/>
      <c r="I132" s="5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>
      <c r="B133" s="15"/>
      <c r="C133" s="29" t="s">
        <v>74</v>
      </c>
      <c r="D133" s="17">
        <f>SUM(K133:L133)</f>
        <v>0</v>
      </c>
      <c r="E133" s="17">
        <f>SUM(Y133:Z133)</f>
        <v>0</v>
      </c>
      <c r="F133" s="17">
        <f>SUM(BA133:BB133)</f>
        <v>0</v>
      </c>
      <c r="G133" s="18">
        <f>IF(F133&lt;&gt;0,E133/F133,0)</f>
        <v>0</v>
      </c>
      <c r="H133" s="17">
        <f>+BN133</f>
        <v>200</v>
      </c>
      <c r="I133" s="18">
        <f>+E133/H133</f>
        <v>0</v>
      </c>
      <c r="K133" s="14">
        <f>IF($J$1=$M$1,M133,IF($J$1=$N$1,N133,IF($J$1=$O$1,O133,IF($J$1=$P$1,P133,IF($J$1=$Q$1,Q133,IF($J$1=$R$1,R133,0))))))</f>
        <v>0</v>
      </c>
      <c r="L133" s="14">
        <f>IF($J$1=$S$1,S133,IF($J$1=$T$1,T133,IF($J$1=$U$1,U133,IF($J$1=$V$1,V133,IF($J$1=$W$1,W133,IF($J$1=$X$1,X133,0))))))</f>
        <v>0</v>
      </c>
      <c r="M133" s="46"/>
      <c r="N133" s="46"/>
      <c r="O133" s="46"/>
      <c r="P133" s="46"/>
      <c r="Q133" s="46"/>
      <c r="R133" s="46"/>
      <c r="S133" s="46"/>
      <c r="T133" s="46">
        <v>200</v>
      </c>
      <c r="U133" s="46"/>
      <c r="V133" s="46"/>
      <c r="W133" s="46"/>
      <c r="X133" s="46"/>
      <c r="Y133" s="14">
        <f>IF($J$1=$AA$1,AA133,IF($J$1=$AB$1,AB133,IF($J$1=$AC$1,AC133,IF($J$1=$AD$1,AD133,IF($J$1=$AE$1,AE133,IF($J$1=$AF$1,AF133,0))))))</f>
        <v>0</v>
      </c>
      <c r="Z133" s="14">
        <f>IF($J$1=$AG$1,AG133,IF($J127=$AH$1,AH133,IF($J$1=$AI$1,AI133,IF($J$1=$AJ$1,AJ133,IF($J$1=$AK$1,AK133,IF($J$1=$AL$1,AL133,0))))))</f>
        <v>0</v>
      </c>
      <c r="AA133" s="16">
        <f>+M133</f>
        <v>0</v>
      </c>
      <c r="AB133" s="16">
        <f>SUM(M133:N133)</f>
        <v>0</v>
      </c>
      <c r="AC133" s="16">
        <f>SUM(M133:O133)</f>
        <v>0</v>
      </c>
      <c r="AD133" s="16">
        <f>SUM(M133:P133)</f>
        <v>0</v>
      </c>
      <c r="AE133" s="16">
        <f>SUM(M133:Q133)</f>
        <v>0</v>
      </c>
      <c r="AF133" s="16">
        <f>SUM(M133:R133)</f>
        <v>0</v>
      </c>
      <c r="AG133" s="16">
        <f>SUM(M133:S133)</f>
        <v>0</v>
      </c>
      <c r="AH133" s="16">
        <f>SUM(M133:T133)</f>
        <v>200</v>
      </c>
      <c r="AI133" s="16">
        <f>SUM(M133:U133)</f>
        <v>200</v>
      </c>
      <c r="AJ133" s="16">
        <f>SUM(M133:V133)</f>
        <v>200</v>
      </c>
      <c r="AK133" s="16">
        <f>SUM(M133:W133)</f>
        <v>200</v>
      </c>
      <c r="AL133" s="16">
        <f>SUM(M133:X133)</f>
        <v>200</v>
      </c>
      <c r="AO133" s="61"/>
      <c r="AP133" s="61"/>
      <c r="AQ133" s="61"/>
      <c r="AR133" s="61"/>
      <c r="AS133" s="61"/>
      <c r="AT133" s="61"/>
      <c r="AU133" s="61"/>
      <c r="AV133" s="61">
        <v>200</v>
      </c>
      <c r="AW133" s="61"/>
      <c r="AX133" s="61"/>
      <c r="AY133" s="61"/>
      <c r="AZ133" s="61"/>
      <c r="BA133" s="14">
        <f>IF($J$1=$BC$1,BC133,IF($J$1=$BD$1,BD133,IF($J$1=$BE$1,BE133,IF($J$1=$BF$1,BF133,IF($J$1=$BG$1,BG133,IF($J$1=$BH$1,BH133,0))))))</f>
        <v>0</v>
      </c>
      <c r="BB133" s="14">
        <f>IF($J$1=$BI$1,BI133,IF($J$1=$BJ$1,BJ133,IF($J$1=$BK$1,BK133,IF($J$1=$BL$1,BL133,IF($J$1=$BM$1,BM133,IF($J$1=$BN$1,BN133,0))))))</f>
        <v>0</v>
      </c>
      <c r="BC133" s="16">
        <f>+AO133</f>
        <v>0</v>
      </c>
      <c r="BD133" s="16">
        <f>SUM(AO133:AP133)</f>
        <v>0</v>
      </c>
      <c r="BE133" s="16">
        <f>SUM(AO133:AQ133)</f>
        <v>0</v>
      </c>
      <c r="BF133" s="16">
        <f>SUM(AO133:AR133)</f>
        <v>0</v>
      </c>
      <c r="BG133" s="16">
        <f>SUM(AO133:AS133)</f>
        <v>0</v>
      </c>
      <c r="BH133" s="16">
        <f>SUM(AO133:AT133)</f>
        <v>0</v>
      </c>
      <c r="BI133" s="16">
        <f>SUM(AO133:AU133)</f>
        <v>0</v>
      </c>
      <c r="BJ133" s="16">
        <f>SUM(AO133:AV133)</f>
        <v>200</v>
      </c>
      <c r="BK133" s="16">
        <f>SUM(AO133:AW133)</f>
        <v>200</v>
      </c>
      <c r="BL133" s="16">
        <f>SUM(AO133:AX133)</f>
        <v>200</v>
      </c>
      <c r="BM133" s="16">
        <f>SUM(AO133:AY133)</f>
        <v>200</v>
      </c>
      <c r="BN133" s="16">
        <f>SUM(AO133:AZ133)</f>
        <v>200</v>
      </c>
    </row>
    <row r="134" spans="1:66" s="51" customFormat="1">
      <c r="B134" s="52"/>
      <c r="C134" s="53" t="s">
        <v>75</v>
      </c>
      <c r="D134" s="54">
        <f>SUM(K134:L134)</f>
        <v>0</v>
      </c>
      <c r="E134" s="54">
        <f>SUM(Y134:Z134)</f>
        <v>0</v>
      </c>
      <c r="F134" s="54">
        <v>0</v>
      </c>
      <c r="G134" s="18">
        <f>IF(F134&lt;&gt;0,E134/F134,0)</f>
        <v>0</v>
      </c>
      <c r="H134" s="54">
        <f>+BN134</f>
        <v>15</v>
      </c>
      <c r="I134" s="18">
        <f>+E134/H134</f>
        <v>0</v>
      </c>
      <c r="K134" s="51">
        <f>IF($J$1=$M$1,M134,IF($J$1=$N$1,N134,IF($J$1=$O$1,O134,IF($J$1=$P$1,P134,IF($J$1=$Q$1,Q134,IF($J$1=$R$1,R134,0))))))</f>
        <v>0</v>
      </c>
      <c r="L134" s="51">
        <f>IF($J$1=$S$1,S134,IF($J$1=$T$1,T134,IF($J$1=$U$1,U134,IF($J$1=$V$1,V134,IF($J$1=$W$1,W134,IF($J$1=$X$1,X134,0))))))</f>
        <v>0</v>
      </c>
      <c r="M134" s="55"/>
      <c r="N134" s="55"/>
      <c r="O134" s="55"/>
      <c r="P134" s="55"/>
      <c r="Q134" s="55"/>
      <c r="R134" s="55"/>
      <c r="S134" s="55"/>
      <c r="T134" s="55">
        <v>15</v>
      </c>
      <c r="U134" s="55"/>
      <c r="V134" s="55"/>
      <c r="W134" s="55"/>
      <c r="X134" s="55"/>
      <c r="Y134" s="51">
        <f>IF($J$1=$AA$1,AA134,IF($J$1=$AB$1,AB134,IF($J$1=$AC$1,AC134,IF($J$1=$AD$1,AD134,IF($J$1=$AE$1,AE134,IF($J$1=$AF$1,AF134,0))))))</f>
        <v>0</v>
      </c>
      <c r="Z134" s="51">
        <f>IF($J$1=$AG$1,AG134,IF($J128=$AH$1,AH134,IF($J$1=$AI$1,AI134,IF($J$1=$AJ$1,AJ134,IF($J$1=$AK$1,AK134,IF($J$1=$AL$1,AL134,0))))))</f>
        <v>0</v>
      </c>
      <c r="AA134" s="16">
        <f>+M134</f>
        <v>0</v>
      </c>
      <c r="AB134" s="16">
        <f>SUM(M134:N134)</f>
        <v>0</v>
      </c>
      <c r="AC134" s="16">
        <f>SUM(M134:O134)</f>
        <v>0</v>
      </c>
      <c r="AD134" s="16">
        <f>SUM(M134:P134)</f>
        <v>0</v>
      </c>
      <c r="AE134" s="16">
        <f>SUM(M134:Q134)</f>
        <v>0</v>
      </c>
      <c r="AF134" s="16">
        <f>SUM(M134:R134)</f>
        <v>0</v>
      </c>
      <c r="AG134" s="16">
        <f>SUM(M134:S134)</f>
        <v>0</v>
      </c>
      <c r="AH134" s="16">
        <f>SUM(M134:T134)</f>
        <v>15</v>
      </c>
      <c r="AI134" s="16">
        <f>SUM(M134:U134)</f>
        <v>15</v>
      </c>
      <c r="AJ134" s="16">
        <f>SUM(M134:V134)</f>
        <v>15</v>
      </c>
      <c r="AK134" s="16">
        <f>SUM(M134:W134)</f>
        <v>15</v>
      </c>
      <c r="AL134" s="16">
        <f>SUM(M134:X134)</f>
        <v>15</v>
      </c>
      <c r="AO134" s="66"/>
      <c r="AP134" s="66"/>
      <c r="AQ134" s="66"/>
      <c r="AR134" s="66"/>
      <c r="AS134" s="66"/>
      <c r="AT134" s="66"/>
      <c r="AU134" s="66"/>
      <c r="AV134" s="66">
        <v>15</v>
      </c>
      <c r="AW134" s="66"/>
      <c r="AX134" s="66"/>
      <c r="AY134" s="66"/>
      <c r="AZ134" s="66"/>
      <c r="BA134" s="51" t="e">
        <f>IF($J$1=$BC$1,BC134,IF($J$1=$BD$1,BD134,IF($J$1=$BE$1,BE134,IF($J$1=$BF$1,BF134,IF($J$1=$BG$1,BG134,IF($J$1=$BH$1,BH134,0))))))</f>
        <v>#DIV/0!</v>
      </c>
      <c r="BB134" s="51">
        <f>IF($J$1=$BI$1,BI134,IF($J$1=$BJ$1,BJ134,IF($J$1=$BK$1,BK134,IF($J$1=$BL$1,BL134,IF($J$1=$BM$1,BM134,IF($J$1=$BN$1,BN134,0))))))</f>
        <v>0</v>
      </c>
      <c r="BC134" s="53">
        <f>+AO134</f>
        <v>0</v>
      </c>
      <c r="BD134" s="53" t="e">
        <f>AVERAGE(AO134:AP134)</f>
        <v>#DIV/0!</v>
      </c>
      <c r="BE134" s="53" t="e">
        <f>AVERAGE(AO134:AQ134)</f>
        <v>#DIV/0!</v>
      </c>
      <c r="BF134" s="53" t="e">
        <f>AVERAGE(AO134:AR134)</f>
        <v>#DIV/0!</v>
      </c>
      <c r="BG134" s="53" t="e">
        <f>AVERAGE(AO134:AS134)</f>
        <v>#DIV/0!</v>
      </c>
      <c r="BH134" s="53" t="e">
        <f>AVERAGE(AO134:AT134)</f>
        <v>#DIV/0!</v>
      </c>
      <c r="BI134" s="53" t="e">
        <f>AVERAGE(AO134:AU134)</f>
        <v>#DIV/0!</v>
      </c>
      <c r="BJ134" s="53">
        <f>AVERAGE(AO134:AV134)</f>
        <v>15</v>
      </c>
      <c r="BK134" s="53">
        <f>AVERAGE(AO134:AW134)</f>
        <v>15</v>
      </c>
      <c r="BL134" s="53">
        <f>AVERAGE(AO134:AX134)</f>
        <v>15</v>
      </c>
      <c r="BM134" s="53">
        <f>AVERAGE(AO134:AY134)</f>
        <v>15</v>
      </c>
      <c r="BN134" s="53">
        <f>AVERAGE(AO134:AZ134)</f>
        <v>15</v>
      </c>
    </row>
    <row r="135" spans="1:66" s="31" customFormat="1">
      <c r="B135" s="43"/>
      <c r="C135" s="50" t="s">
        <v>37</v>
      </c>
      <c r="D135" s="18">
        <f>SUM(K135:L135)</f>
        <v>0</v>
      </c>
      <c r="E135" s="18">
        <v>0</v>
      </c>
      <c r="F135" s="18">
        <v>0</v>
      </c>
      <c r="G135" s="18">
        <f>IF(F135&lt;&gt;0,E135/F135,0)</f>
        <v>0</v>
      </c>
      <c r="H135" s="18">
        <f>+BN135</f>
        <v>0.95</v>
      </c>
      <c r="I135" s="18">
        <f>+E135/H135</f>
        <v>0</v>
      </c>
      <c r="K135" s="31">
        <f>IF($J$1=$M$1,M135,IF($J$1=$N$1,N135,IF($J$1=$O$1,O135,IF($J$1=$P$1,P135,IF($J$1=$Q$1,Q135,IF($J$1=$R$1,R135,0))))))</f>
        <v>0</v>
      </c>
      <c r="L135" s="31">
        <f>IF($J$1=$S$1,S135,IF($J$1=$T$1,T135,IF($J$1=$U$1,U135,IF($J$1=$V$1,V135,IF($J$1=$W$1,W135,IF($J$1=$X$1,X135,0))))))</f>
        <v>0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31" t="e">
        <f>IF($J$1=$AA$1,AA135,IF($J$1=$AB$1,AB135,IF($J$1=$AC$1,AC135,IF($J$1=$AD$1,AD135,IF($J$1=$AE$1,AE135,IF($J$1=$AF$1,AF135,0))))))</f>
        <v>#DIV/0!</v>
      </c>
      <c r="Z135" s="31">
        <f>IF($J$1=$AG$1,AG135,IF($J129=$AH$1,AH135,IF($J$1=$AI$1,AI135,IF($J$1=$AJ$1,AJ135,IF($J$1=$AK$1,AK135,IF($J$1=$AL$1,AL135,0))))))</f>
        <v>0</v>
      </c>
      <c r="AA135" s="32">
        <f>+M135</f>
        <v>0</v>
      </c>
      <c r="AB135" s="32" t="e">
        <f>AVERAGE(M135:N135)</f>
        <v>#DIV/0!</v>
      </c>
      <c r="AC135" s="32" t="e">
        <f>AVERAGE(M135:O135)</f>
        <v>#DIV/0!</v>
      </c>
      <c r="AD135" s="32" t="e">
        <f>AVERAGE(M135:P135)</f>
        <v>#DIV/0!</v>
      </c>
      <c r="AE135" s="32" t="e">
        <f>AVERAGE(M135:Q135)</f>
        <v>#DIV/0!</v>
      </c>
      <c r="AF135" s="32" t="e">
        <f>AVERAGE(M135:R135)</f>
        <v>#DIV/0!</v>
      </c>
      <c r="AG135" s="32" t="e">
        <f>AVERAGE(M135:S135)</f>
        <v>#DIV/0!</v>
      </c>
      <c r="AH135" s="32" t="e">
        <f>AVERAGE(M135:T135)</f>
        <v>#DIV/0!</v>
      </c>
      <c r="AI135" s="32" t="e">
        <f>AVERAGE(M135:U135)</f>
        <v>#DIV/0!</v>
      </c>
      <c r="AJ135" s="32" t="e">
        <f>AVERAGE(M135:V135)</f>
        <v>#DIV/0!</v>
      </c>
      <c r="AK135" s="32" t="e">
        <f>AVERAGE(M135:W135)</f>
        <v>#DIV/0!</v>
      </c>
      <c r="AL135" s="32" t="e">
        <f>AVERAGE(M135:X135)</f>
        <v>#DIV/0!</v>
      </c>
      <c r="AO135" s="62"/>
      <c r="AP135" s="62"/>
      <c r="AQ135" s="62"/>
      <c r="AR135" s="62"/>
      <c r="AS135" s="62"/>
      <c r="AT135" s="62"/>
      <c r="AU135" s="62"/>
      <c r="AV135" s="62">
        <v>0.95</v>
      </c>
      <c r="AW135" s="62"/>
      <c r="AX135" s="62"/>
      <c r="AY135" s="62"/>
      <c r="AZ135" s="62"/>
      <c r="BA135" s="31" t="e">
        <f>IF($J$1=$BC$1,BC135,IF($J$1=$BD$1,BD135,IF($J$1=$BE$1,BE135,IF($J$1=$BF$1,BF135,IF($J$1=$BG$1,BG135,IF($J$1=$BH$1,BH135,0))))))</f>
        <v>#DIV/0!</v>
      </c>
      <c r="BB135" s="31">
        <f>IF($J$1=$BI$1,BI135,IF($J$1=$BJ$1,BJ135,IF($J$1=$BK$1,BK135,IF($J$1=$BL$1,BL135,IF($J$1=$BM$1,BM135,IF($J$1=$BN$1,BN135,0))))))</f>
        <v>0</v>
      </c>
      <c r="BC135" s="32">
        <f>+AO135</f>
        <v>0</v>
      </c>
      <c r="BD135" s="32" t="e">
        <f>AVERAGE(AO135:AP135)</f>
        <v>#DIV/0!</v>
      </c>
      <c r="BE135" s="32" t="e">
        <f>AVERAGE(AO135:AQ135)</f>
        <v>#DIV/0!</v>
      </c>
      <c r="BF135" s="32" t="e">
        <f>AVERAGE(AO135:AR135)</f>
        <v>#DIV/0!</v>
      </c>
      <c r="BG135" s="32" t="e">
        <f>AVERAGE(AO135:AS135)</f>
        <v>#DIV/0!</v>
      </c>
      <c r="BH135" s="32" t="e">
        <f>AVERAGE(AO135:AT135)</f>
        <v>#DIV/0!</v>
      </c>
      <c r="BI135" s="32" t="e">
        <f>AVERAGE(AO135:AU135)</f>
        <v>#DIV/0!</v>
      </c>
      <c r="BJ135" s="32">
        <f>AVERAGE(AO135:AV135)</f>
        <v>0.95</v>
      </c>
      <c r="BK135" s="32">
        <f>AVERAGE(AO135:AW135)</f>
        <v>0.95</v>
      </c>
      <c r="BL135" s="32">
        <f>AVERAGE(AO135:AX135)</f>
        <v>0.95</v>
      </c>
      <c r="BM135" s="32">
        <f>AVERAGE(AO135:AY135)</f>
        <v>0.95</v>
      </c>
      <c r="BN135" s="32">
        <f>AVERAGE(AO135:AZ135)</f>
        <v>0.95</v>
      </c>
    </row>
    <row r="136" spans="1:66">
      <c r="A136" s="14">
        <v>3</v>
      </c>
      <c r="B136" s="33" t="s">
        <v>77</v>
      </c>
      <c r="C136" s="16"/>
      <c r="D136" s="30"/>
      <c r="E136" s="30"/>
      <c r="F136" s="30"/>
      <c r="G136" s="30"/>
      <c r="H136" s="30"/>
      <c r="I136" s="5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B137" s="15"/>
      <c r="C137" s="29" t="s">
        <v>74</v>
      </c>
      <c r="D137" s="17">
        <f>SUM(K137:L137)</f>
        <v>0</v>
      </c>
      <c r="E137" s="17">
        <f>SUM(Y137:Z137)</f>
        <v>0</v>
      </c>
      <c r="F137" s="17">
        <f>SUM(BA137:BB137)</f>
        <v>0</v>
      </c>
      <c r="G137" s="18">
        <f>IF(F137&lt;&gt;0,E137/F137,0)</f>
        <v>0</v>
      </c>
      <c r="H137" s="17">
        <f>+BN137</f>
        <v>120</v>
      </c>
      <c r="I137" s="18">
        <f>+E137/H137</f>
        <v>0</v>
      </c>
      <c r="K137" s="14">
        <f>IF($J$1=$M$1,M137,IF($J$1=$N$1,N137,IF($J$1=$O$1,O137,IF($J$1=$P$1,P137,IF($J$1=$Q$1,Q137,IF($J$1=$R$1,R137,0))))))</f>
        <v>0</v>
      </c>
      <c r="L137" s="14">
        <f>IF($J$1=$S$1,S137,IF($J$1=$T$1,T137,IF($J$1=$U$1,U137,IF($J$1=$V$1,V137,IF($J$1=$W$1,W137,IF($J$1=$X$1,X137,0))))))</f>
        <v>0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>
        <v>120</v>
      </c>
      <c r="Y137" s="14">
        <f>IF($J$1=$AA$1,AA137,IF($J$1=$AB$1,AB137,IF($J$1=$AC$1,AC137,IF($J$1=$AD$1,AD137,IF($J$1=$AE$1,AE137,IF($J$1=$AF$1,AF137,0))))))</f>
        <v>0</v>
      </c>
      <c r="Z137" s="14">
        <f>IF($J$1=$AG$1,AG137,IF($J131=$AH$1,AH137,IF($J$1=$AI$1,AI137,IF($J$1=$AJ$1,AJ137,IF($J$1=$AK$1,AK137,IF($J$1=$AL$1,AL137,0))))))</f>
        <v>0</v>
      </c>
      <c r="AA137" s="16">
        <f>+M137</f>
        <v>0</v>
      </c>
      <c r="AB137" s="16">
        <f>SUM(M137:N137)</f>
        <v>0</v>
      </c>
      <c r="AC137" s="16">
        <f>SUM(M137:O137)</f>
        <v>0</v>
      </c>
      <c r="AD137" s="16">
        <f>SUM(M137:P137)</f>
        <v>0</v>
      </c>
      <c r="AE137" s="16">
        <f>SUM(M137:Q137)</f>
        <v>0</v>
      </c>
      <c r="AF137" s="16">
        <f>SUM(M137:R137)</f>
        <v>0</v>
      </c>
      <c r="AG137" s="16">
        <f>SUM(M137:S137)</f>
        <v>0</v>
      </c>
      <c r="AH137" s="16">
        <f>SUM(M137:T137)</f>
        <v>0</v>
      </c>
      <c r="AI137" s="16">
        <f>SUM(M137:U137)</f>
        <v>0</v>
      </c>
      <c r="AJ137" s="16">
        <f>SUM(M137:V137)</f>
        <v>0</v>
      </c>
      <c r="AK137" s="16">
        <f>SUM(M137:W137)</f>
        <v>0</v>
      </c>
      <c r="AL137" s="16">
        <f>SUM(M137:X137)</f>
        <v>120</v>
      </c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>
        <v>120</v>
      </c>
      <c r="BA137" s="14">
        <f>IF($J$1=$BC$1,BC137,IF($J$1=$BD$1,BD137,IF($J$1=$BE$1,BE137,IF($J$1=$BF$1,BF137,IF($J$1=$BG$1,BG137,IF($J$1=$BH$1,BH137,0))))))</f>
        <v>0</v>
      </c>
      <c r="BB137" s="14">
        <f>IF($J$1=$BI$1,BI137,IF($J$1=$BJ$1,BJ137,IF($J$1=$BK$1,BK137,IF($J$1=$BL$1,BL137,IF($J$1=$BM$1,BM137,IF($J$1=$BN$1,BN137,0))))))</f>
        <v>0</v>
      </c>
      <c r="BC137" s="16">
        <f>+AO137</f>
        <v>0</v>
      </c>
      <c r="BD137" s="16">
        <f>SUM(AO137:AP137)</f>
        <v>0</v>
      </c>
      <c r="BE137" s="16">
        <f>SUM(AO137:AQ137)</f>
        <v>0</v>
      </c>
      <c r="BF137" s="16">
        <f>SUM(AO137:AR137)</f>
        <v>0</v>
      </c>
      <c r="BG137" s="16">
        <f>SUM(AO137:AS137)</f>
        <v>0</v>
      </c>
      <c r="BH137" s="16">
        <f>SUM(AO137:AT137)</f>
        <v>0</v>
      </c>
      <c r="BI137" s="16">
        <f>SUM(AO137:AU137)</f>
        <v>0</v>
      </c>
      <c r="BJ137" s="16">
        <f>SUM(AO137:AV137)</f>
        <v>0</v>
      </c>
      <c r="BK137" s="16">
        <f>SUM(AO137:AW137)</f>
        <v>0</v>
      </c>
      <c r="BL137" s="16">
        <f>SUM(AO137:AX137)</f>
        <v>0</v>
      </c>
      <c r="BM137" s="16">
        <f>SUM(AO137:AY137)</f>
        <v>0</v>
      </c>
      <c r="BN137" s="16">
        <f>SUM(AO137:AZ137)</f>
        <v>120</v>
      </c>
    </row>
    <row r="138" spans="1:66" s="31" customFormat="1">
      <c r="B138" s="43"/>
      <c r="C138" s="32" t="s">
        <v>37</v>
      </c>
      <c r="D138" s="18">
        <f>SUM(K138:L138)</f>
        <v>0</v>
      </c>
      <c r="E138" s="18">
        <v>0</v>
      </c>
      <c r="F138" s="18">
        <v>0</v>
      </c>
      <c r="G138" s="18">
        <f>IF(F138&lt;&gt;0,E138/F138,0)</f>
        <v>0</v>
      </c>
      <c r="H138" s="18">
        <f>+BN138</f>
        <v>0.95</v>
      </c>
      <c r="I138" s="18">
        <f>+E138/H138</f>
        <v>0</v>
      </c>
      <c r="K138" s="31">
        <f>IF($J$1=$M$1,M138,IF($J$1=$N$1,N138,IF($J$1=$O$1,O138,IF($J$1=$P$1,P138,IF($J$1=$Q$1,Q138,IF($J$1=$R$1,R138,0))))))</f>
        <v>0</v>
      </c>
      <c r="L138" s="31">
        <f>IF($J$1=$S$1,S138,IF($J$1=$T$1,T138,IF($J$1=$U$1,U138,IF($J$1=$V$1,V138,IF($J$1=$W$1,W138,IF($J$1=$X$1,X138,0))))))</f>
        <v>0</v>
      </c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>
        <v>0.95</v>
      </c>
      <c r="Y138" s="31" t="e">
        <f>IF($J$1=$AA$1,AA138,IF($J$1=$AB$1,AB138,IF($J$1=$AC$1,AC138,IF($J$1=$AD$1,AD138,IF($J$1=$AE$1,AE138,IF($J$1=$AF$1,AF138,0))))))</f>
        <v>#DIV/0!</v>
      </c>
      <c r="Z138" s="31">
        <f>IF($J$1=$AG$1,AG138,IF($J133=$AH$1,AH138,IF($J$1=$AI$1,AI138,IF($J$1=$AJ$1,AJ138,IF($J$1=$AK$1,AK138,IF($J$1=$AL$1,AL138,0))))))</f>
        <v>0</v>
      </c>
      <c r="AA138" s="32">
        <f>+M138</f>
        <v>0</v>
      </c>
      <c r="AB138" s="32" t="e">
        <f>AVERAGE(M138:N138)</f>
        <v>#DIV/0!</v>
      </c>
      <c r="AC138" s="32" t="e">
        <f>AVERAGE(M138:O138)</f>
        <v>#DIV/0!</v>
      </c>
      <c r="AD138" s="32" t="e">
        <f>AVERAGE(M138:P138)</f>
        <v>#DIV/0!</v>
      </c>
      <c r="AE138" s="32" t="e">
        <f>AVERAGE(M138:Q138)</f>
        <v>#DIV/0!</v>
      </c>
      <c r="AF138" s="32" t="e">
        <f>AVERAGE(M138:R138)</f>
        <v>#DIV/0!</v>
      </c>
      <c r="AG138" s="32" t="e">
        <f>AVERAGE(M138:S138)</f>
        <v>#DIV/0!</v>
      </c>
      <c r="AH138" s="32" t="e">
        <f>AVERAGE(M138:T138)</f>
        <v>#DIV/0!</v>
      </c>
      <c r="AI138" s="32" t="e">
        <f>AVERAGE(M138:U138)</f>
        <v>#DIV/0!</v>
      </c>
      <c r="AJ138" s="32" t="e">
        <f>AVERAGE(M138:V138)</f>
        <v>#DIV/0!</v>
      </c>
      <c r="AK138" s="32" t="e">
        <f>AVERAGE(M138:W138)</f>
        <v>#DIV/0!</v>
      </c>
      <c r="AL138" s="32">
        <f>AVERAGE(M138:X138)</f>
        <v>0.95</v>
      </c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>
        <v>0.95</v>
      </c>
      <c r="BA138" s="31" t="e">
        <f>IF($J$1=$BC$1,BC138,IF($J$1=$BD$1,BD138,IF($J$1=$BE$1,BE138,IF($J$1=$BF$1,BF138,IF($J$1=$BG$1,BG138,IF($J$1=$BH$1,BH138,0))))))</f>
        <v>#DIV/0!</v>
      </c>
      <c r="BB138" s="31">
        <f>IF($J$1=$BI$1,BI138,IF($J$1=$BJ$1,BJ138,IF($J$1=$BK$1,BK138,IF($J$1=$BL$1,BL138,IF($J$1=$BM$1,BM138,IF($J$1=$BN$1,BN138,0))))))</f>
        <v>0</v>
      </c>
      <c r="BC138" s="32">
        <f>+AO138</f>
        <v>0</v>
      </c>
      <c r="BD138" s="32" t="e">
        <f>AVERAGE(AO138:AP138)</f>
        <v>#DIV/0!</v>
      </c>
      <c r="BE138" s="32" t="e">
        <f>AVERAGE(AO138:AQ138)</f>
        <v>#DIV/0!</v>
      </c>
      <c r="BF138" s="32" t="e">
        <f>AVERAGE(AO138:AR138)</f>
        <v>#DIV/0!</v>
      </c>
      <c r="BG138" s="32" t="e">
        <f>AVERAGE(AO138:AS138)</f>
        <v>#DIV/0!</v>
      </c>
      <c r="BH138" s="32" t="e">
        <f>AVERAGE(AO138:AT138)</f>
        <v>#DIV/0!</v>
      </c>
      <c r="BI138" s="32" t="e">
        <f>AVERAGE(AO138:AU138)</f>
        <v>#DIV/0!</v>
      </c>
      <c r="BJ138" s="32" t="e">
        <f>AVERAGE(AO138:AV138)</f>
        <v>#DIV/0!</v>
      </c>
      <c r="BK138" s="32" t="e">
        <f>AVERAGE(AO138:AW138)</f>
        <v>#DIV/0!</v>
      </c>
      <c r="BL138" s="32" t="e">
        <f>AVERAGE(AO138:AX138)</f>
        <v>#DIV/0!</v>
      </c>
      <c r="BM138" s="32" t="e">
        <f>AVERAGE(AO138:AY138)</f>
        <v>#DIV/0!</v>
      </c>
      <c r="BN138" s="32">
        <f>AVERAGE(AO138:AZ138)</f>
        <v>0.95</v>
      </c>
    </row>
    <row r="139" spans="1:66">
      <c r="B139" s="33" t="s">
        <v>79</v>
      </c>
      <c r="C139" s="16"/>
      <c r="D139" s="30"/>
      <c r="E139" s="30"/>
      <c r="F139" s="30"/>
      <c r="G139" s="30"/>
      <c r="H139" s="30"/>
      <c r="I139" s="5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B140" s="15"/>
      <c r="C140" s="29" t="s">
        <v>74</v>
      </c>
      <c r="D140" s="17">
        <f>+D137+D133+D129</f>
        <v>0</v>
      </c>
      <c r="E140" s="17">
        <f>+E137+E133+E129</f>
        <v>1745</v>
      </c>
      <c r="F140" s="17">
        <f>+F137+F133+F129</f>
        <v>1500</v>
      </c>
      <c r="G140" s="18">
        <f>IF(F140&lt;&gt;0,E140/F140,0)</f>
        <v>1.1633333333333333</v>
      </c>
      <c r="H140" s="17">
        <f>+H137+H133+H129</f>
        <v>1820</v>
      </c>
      <c r="I140" s="18">
        <f>+E140/H140</f>
        <v>0.95879120879120883</v>
      </c>
      <c r="K140" s="14">
        <f>IF($J$1=$M$1,M140,IF($J$1=$N$1,N140,IF($J$1=$O$1,O140,IF($J$1=$P$1,P140,IF($J$1=$Q$1,Q140,IF($J$1=$R$1,R140,0))))))</f>
        <v>0</v>
      </c>
      <c r="L140" s="14">
        <f>IF($J$1=$S$1,S140,IF($J$1=$T$1,T140,IF($J$1=$U$1,U140,IF($J$1=$V$1,V140,IF($J$1=$W$1,W140,IF($J$1=$X$1,X140,0))))))</f>
        <v>0</v>
      </c>
      <c r="M140" s="17">
        <f>+M137+M133+M129</f>
        <v>0</v>
      </c>
      <c r="N140" s="17">
        <f t="shared" ref="N140:X140" si="190">+N137+N133+N129</f>
        <v>0</v>
      </c>
      <c r="O140" s="17">
        <f t="shared" si="190"/>
        <v>1745</v>
      </c>
      <c r="P140" s="17">
        <f t="shared" si="190"/>
        <v>0</v>
      </c>
      <c r="Q140" s="17">
        <f t="shared" si="190"/>
        <v>0</v>
      </c>
      <c r="R140" s="17">
        <f t="shared" si="190"/>
        <v>0</v>
      </c>
      <c r="S140" s="17">
        <f t="shared" si="190"/>
        <v>0</v>
      </c>
      <c r="T140" s="17">
        <f t="shared" si="190"/>
        <v>200</v>
      </c>
      <c r="U140" s="17">
        <f t="shared" si="190"/>
        <v>0</v>
      </c>
      <c r="V140" s="17">
        <f t="shared" si="190"/>
        <v>0</v>
      </c>
      <c r="W140" s="17">
        <f t="shared" si="190"/>
        <v>0</v>
      </c>
      <c r="X140" s="17">
        <f t="shared" si="190"/>
        <v>120</v>
      </c>
      <c r="Y140" s="14">
        <f>IF($J$1=$AA$1,AA140,IF($J$1=$AB$1,AB140,IF($J$1=$AC$1,AC140,IF($J$1=$AD$1,AD140,IF($J$1=$AE$1,AE140,IF($J$1=$AF$1,AF140,0))))))</f>
        <v>1745</v>
      </c>
      <c r="Z140" s="14">
        <f>IF($J$1=$AG$1,AG140,IF($J134=$AH$1,AH140,IF($J$1=$AI$1,AI140,IF($J$1=$AJ$1,AJ140,IF($J$1=$AK$1,AK140,IF($J$1=$AL$1,AL140,0))))))</f>
        <v>0</v>
      </c>
      <c r="AA140" s="16">
        <f>+M140</f>
        <v>0</v>
      </c>
      <c r="AB140" s="16">
        <f>SUM(M140:N140)</f>
        <v>0</v>
      </c>
      <c r="AC140" s="16">
        <f>SUM(M140:O140)</f>
        <v>1745</v>
      </c>
      <c r="AD140" s="16">
        <f>SUM(M140:P140)</f>
        <v>1745</v>
      </c>
      <c r="AE140" s="16">
        <f>SUM(M140:Q140)</f>
        <v>1745</v>
      </c>
      <c r="AF140" s="16">
        <f>SUM(M140:R140)</f>
        <v>1745</v>
      </c>
      <c r="AG140" s="16">
        <f>SUM(M140:S140)</f>
        <v>1745</v>
      </c>
      <c r="AH140" s="16">
        <f>SUM(M140:T140)</f>
        <v>1945</v>
      </c>
      <c r="AI140" s="16">
        <f>SUM(M140:U140)</f>
        <v>1945</v>
      </c>
      <c r="AJ140" s="16">
        <f>SUM(M140:V140)</f>
        <v>1945</v>
      </c>
      <c r="AK140" s="16">
        <f>SUM(M140:W140)</f>
        <v>1945</v>
      </c>
      <c r="AL140" s="16">
        <f>SUM(M140:X140)</f>
        <v>2065</v>
      </c>
      <c r="AO140" s="61"/>
      <c r="AP140" s="61"/>
      <c r="AQ140" s="61">
        <v>1500</v>
      </c>
      <c r="AR140" s="61"/>
      <c r="AS140" s="61"/>
      <c r="AT140" s="61"/>
      <c r="AU140" s="61"/>
      <c r="AV140" s="61">
        <v>200</v>
      </c>
      <c r="AW140" s="61"/>
      <c r="AX140" s="61"/>
      <c r="AY140" s="61"/>
      <c r="AZ140" s="61">
        <v>120</v>
      </c>
      <c r="BA140" s="14">
        <f>IF($J$1=$BC$1,BC140,IF($J$1=$BD$1,BD140,IF($J$1=$BE$1,BE140,IF($J$1=$BF$1,BF140,IF($J$1=$BG$1,BG140,IF($J$1=$BH$1,BH140,0))))))</f>
        <v>1500</v>
      </c>
      <c r="BB140" s="14">
        <f>IF($J$1=$BI$1,BI140,IF($J$1=$BJ$1,BJ140,IF($J$1=$BK$1,BK140,IF($J$1=$BL$1,BL140,IF($J$1=$BM$1,BM140,IF($J$1=$BN$1,BN140,0))))))</f>
        <v>0</v>
      </c>
      <c r="BC140" s="16">
        <f>+AO140</f>
        <v>0</v>
      </c>
      <c r="BD140" s="16">
        <f>SUM(AO140:AP140)</f>
        <v>0</v>
      </c>
      <c r="BE140" s="16">
        <f>SUM(AO140:AQ140)</f>
        <v>1500</v>
      </c>
      <c r="BF140" s="16">
        <f>SUM(AO140:AR140)</f>
        <v>1500</v>
      </c>
      <c r="BG140" s="16">
        <f>SUM(AO140:AS140)</f>
        <v>1500</v>
      </c>
      <c r="BH140" s="16">
        <f>SUM(AO140:AT140)</f>
        <v>1500</v>
      </c>
      <c r="BI140" s="16">
        <f>SUM(AO140:AU140)</f>
        <v>1500</v>
      </c>
      <c r="BJ140" s="16">
        <f>SUM(AO140:AV140)</f>
        <v>1700</v>
      </c>
      <c r="BK140" s="16">
        <f>SUM(AO140:AW140)</f>
        <v>1700</v>
      </c>
      <c r="BL140" s="16">
        <f>SUM(AO140:AX140)</f>
        <v>1700</v>
      </c>
      <c r="BM140" s="16">
        <f>SUM(AO140:AY140)</f>
        <v>1700</v>
      </c>
      <c r="BN140" s="16">
        <f>SUM(AO140:AZ140)</f>
        <v>1820</v>
      </c>
    </row>
    <row r="141" spans="1:66" s="51" customFormat="1">
      <c r="B141" s="52"/>
      <c r="C141" s="53" t="s">
        <v>75</v>
      </c>
      <c r="D141" s="54">
        <f>+D130+D134</f>
        <v>0</v>
      </c>
      <c r="E141" s="54">
        <f>+E130+E134</f>
        <v>30</v>
      </c>
      <c r="F141" s="54">
        <f>+F130+F134</f>
        <v>40</v>
      </c>
      <c r="G141" s="18">
        <f>IF(F141&lt;&gt;0,E141/F141,0)</f>
        <v>0.75</v>
      </c>
      <c r="H141" s="54">
        <f>+H130+H134</f>
        <v>55</v>
      </c>
      <c r="I141" s="18">
        <f>+E141/H141</f>
        <v>0.54545454545454541</v>
      </c>
      <c r="K141" s="51">
        <f>IF($J$1=$M$1,M141,IF($J$1=$N$1,N141,IF($J$1=$O$1,O141,IF($J$1=$P$1,P141,IF($J$1=$Q$1,Q141,IF($J$1=$R$1,R141,0))))))</f>
        <v>0</v>
      </c>
      <c r="L141" s="51">
        <f>IF($J$1=$S$1,S141,IF($J$1=$T$1,T141,IF($J$1=$U$1,U141,IF($J$1=$V$1,V141,IF($J$1=$W$1,W141,IF($J$1=$X$1,X141,0))))))</f>
        <v>0</v>
      </c>
      <c r="M141" s="54">
        <f>+M130+M134</f>
        <v>0</v>
      </c>
      <c r="N141" s="54">
        <f t="shared" ref="N141:X141" si="191">+N130+N134</f>
        <v>0</v>
      </c>
      <c r="O141" s="54">
        <f t="shared" si="191"/>
        <v>30</v>
      </c>
      <c r="P141" s="54">
        <f t="shared" si="191"/>
        <v>0</v>
      </c>
      <c r="Q141" s="54">
        <f t="shared" si="191"/>
        <v>0</v>
      </c>
      <c r="R141" s="54">
        <f t="shared" si="191"/>
        <v>0</v>
      </c>
      <c r="S141" s="54">
        <f t="shared" si="191"/>
        <v>0</v>
      </c>
      <c r="T141" s="54">
        <f t="shared" si="191"/>
        <v>15</v>
      </c>
      <c r="U141" s="54">
        <f t="shared" si="191"/>
        <v>0</v>
      </c>
      <c r="V141" s="54">
        <f t="shared" si="191"/>
        <v>0</v>
      </c>
      <c r="W141" s="54">
        <f t="shared" si="191"/>
        <v>0</v>
      </c>
      <c r="X141" s="54">
        <f t="shared" si="191"/>
        <v>0</v>
      </c>
      <c r="Y141" s="51">
        <f>IF($J$1=$AA$1,AA141,IF($J$1=$AB$1,AB141,IF($J$1=$AC$1,AC141,IF($J$1=$AD$1,AD141,IF($J$1=$AE$1,AE141,IF($J$1=$AF$1,AF141,0))))))</f>
        <v>5</v>
      </c>
      <c r="Z141" s="51">
        <f>IF($J$1=$AG$1,AG141,IF($J135=$AH$1,AH141,IF($J$1=$AI$1,AI141,IF($J$1=$AJ$1,AJ141,IF($J$1=$AK$1,AK141,IF($J$1=$AL$1,AL141,0))))))</f>
        <v>0</v>
      </c>
      <c r="AA141" s="53">
        <f>+M141</f>
        <v>0</v>
      </c>
      <c r="AB141" s="53">
        <f>AVERAGE(M141:N141)</f>
        <v>0</v>
      </c>
      <c r="AC141" s="53">
        <f>AVERAGE(M141:O141)</f>
        <v>10</v>
      </c>
      <c r="AD141" s="53">
        <f>AVERAGE(M141:P141)</f>
        <v>7.5</v>
      </c>
      <c r="AE141" s="53">
        <f>AVERAGE(M141:Q141)</f>
        <v>6</v>
      </c>
      <c r="AF141" s="53">
        <f>AVERAGE(M141:R141)</f>
        <v>5</v>
      </c>
      <c r="AG141" s="53">
        <f>AVERAGE(M141:S141)</f>
        <v>4.2857142857142856</v>
      </c>
      <c r="AH141" s="53">
        <f>AVERAGE(M141:T141)</f>
        <v>5.625</v>
      </c>
      <c r="AI141" s="53">
        <f>AVERAGE(M141:U141)</f>
        <v>5</v>
      </c>
      <c r="AJ141" s="53">
        <f>AVERAGE(M141:V141)</f>
        <v>4.5</v>
      </c>
      <c r="AK141" s="53">
        <f>AVERAGE(M141:W141)</f>
        <v>4.0909090909090908</v>
      </c>
      <c r="AL141" s="53">
        <f>AVERAGE(M141:X141)</f>
        <v>3.75</v>
      </c>
      <c r="AO141" s="66"/>
      <c r="AP141" s="66"/>
      <c r="AQ141" s="66">
        <v>40</v>
      </c>
      <c r="AR141" s="66"/>
      <c r="AS141" s="66"/>
      <c r="AT141" s="66"/>
      <c r="AU141" s="66"/>
      <c r="AV141" s="66">
        <v>15</v>
      </c>
      <c r="AW141" s="66"/>
      <c r="AX141" s="66"/>
      <c r="AY141" s="66"/>
      <c r="AZ141" s="66">
        <v>0</v>
      </c>
      <c r="BA141" s="51">
        <f>IF($J$1=$BC$1,BC141,IF($J$1=$BD$1,BD141,IF($J$1=$BE$1,BE141,IF($J$1=$BF$1,BF141,IF($J$1=$BG$1,BG141,IF($J$1=$BH$1,BH141,0))))))</f>
        <v>40</v>
      </c>
      <c r="BB141" s="51">
        <f>IF($J$1=$BI$1,BI141,IF($J$1=$BJ$1,BJ141,IF($J$1=$BK$1,BK141,IF($J$1=$BL$1,BL141,IF($J$1=$BM$1,BM141,IF($J$1=$BN$1,BN141,0))))))</f>
        <v>0</v>
      </c>
      <c r="BC141" s="53">
        <f>+AO141</f>
        <v>0</v>
      </c>
      <c r="BD141" s="53" t="e">
        <f>AVERAGE(AO141:AP141)</f>
        <v>#DIV/0!</v>
      </c>
      <c r="BE141" s="53">
        <f>AVERAGE(AO141:AQ141)</f>
        <v>40</v>
      </c>
      <c r="BF141" s="53">
        <f>AVERAGE(AO141:AR141)</f>
        <v>40</v>
      </c>
      <c r="BG141" s="53">
        <f>AVERAGE(AO141:AS141)</f>
        <v>40</v>
      </c>
      <c r="BH141" s="53">
        <f>AVERAGE(AO141:AT141)</f>
        <v>40</v>
      </c>
      <c r="BI141" s="53">
        <f>AVERAGE(AO141:AU141)</f>
        <v>40</v>
      </c>
      <c r="BJ141" s="53">
        <f>AVERAGE(AO141:AV141)</f>
        <v>27.5</v>
      </c>
      <c r="BK141" s="53">
        <f>AVERAGE(AO141:AW141)</f>
        <v>27.5</v>
      </c>
      <c r="BL141" s="53">
        <f>AVERAGE(AO141:AX141)</f>
        <v>27.5</v>
      </c>
      <c r="BM141" s="53">
        <f>AVERAGE(AO141:AY141)</f>
        <v>27.5</v>
      </c>
      <c r="BN141" s="53">
        <f>AVERAGE(AO141:AZ141)</f>
        <v>18.333333333333332</v>
      </c>
    </row>
    <row r="142" spans="1:66" s="31" customFormat="1">
      <c r="B142" s="43"/>
      <c r="C142" s="32" t="s">
        <v>37</v>
      </c>
      <c r="D142" s="18">
        <v>0.93</v>
      </c>
      <c r="E142" s="18">
        <v>0.93</v>
      </c>
      <c r="F142" s="18">
        <v>0.95</v>
      </c>
      <c r="G142" s="18">
        <f>IF(F142&lt;&gt;0,E142/F142,0)</f>
        <v>0.97894736842105268</v>
      </c>
      <c r="H142" s="18">
        <f>(H131+H135+H138)/3</f>
        <v>0.94999999999999984</v>
      </c>
      <c r="I142" s="18">
        <f>+E142/H142</f>
        <v>0.97894736842105279</v>
      </c>
      <c r="K142" s="31">
        <f>IF($J$1=$M$1,M142,IF($J$1=$N$1,N142,IF($J$1=$O$1,O142,IF($J$1=$P$1,P142,IF($J$1=$Q$1,Q142,IF($J$1=$R$1,R142,0))))))</f>
        <v>0</v>
      </c>
      <c r="L142" s="31">
        <f>IF($J$1=$S$1,S142,IF($J$1=$T$1,T142,IF($J$1=$U$1,U142,IF($J$1=$V$1,V142,IF($J$1=$W$1,W142,IF($J$1=$X$1,X142,0))))))</f>
        <v>0</v>
      </c>
      <c r="M142" s="18">
        <f>(M131+M135+M138)/3</f>
        <v>0</v>
      </c>
      <c r="N142" s="18">
        <f t="shared" ref="N142:X142" si="192">(N131+N135+N138)/3</f>
        <v>0</v>
      </c>
      <c r="O142" s="18">
        <v>0.93</v>
      </c>
      <c r="P142" s="18">
        <f>(P131+P135+P138)/3</f>
        <v>0</v>
      </c>
      <c r="Q142" s="18">
        <f t="shared" si="192"/>
        <v>0</v>
      </c>
      <c r="R142" s="18">
        <f t="shared" si="192"/>
        <v>0</v>
      </c>
      <c r="S142" s="18">
        <f t="shared" si="192"/>
        <v>0</v>
      </c>
      <c r="T142" s="18">
        <f t="shared" si="192"/>
        <v>0</v>
      </c>
      <c r="U142" s="18">
        <f t="shared" si="192"/>
        <v>0</v>
      </c>
      <c r="V142" s="18">
        <f t="shared" si="192"/>
        <v>0</v>
      </c>
      <c r="W142" s="18">
        <f t="shared" si="192"/>
        <v>0</v>
      </c>
      <c r="X142" s="18">
        <f t="shared" si="192"/>
        <v>0.31666666666666665</v>
      </c>
      <c r="Y142" s="31">
        <f>IF($J$1=$AA$1,AA142,IF($J$1=$AB$1,AB142,IF($J$1=$AC$1,AC142,IF($J$1=$AD$1,AD142,IF($J$1=$AE$1,AE142,IF($J$1=$AF$1,AF142,0))))))</f>
        <v>0.155</v>
      </c>
      <c r="Z142" s="31">
        <f>IF($J$1=$AG$1,AG142,IF($J136=$AH$1,AH142,IF($J$1=$AI$1,AI142,IF($J$1=$AJ$1,AJ142,IF($J$1=$AK$1,AK142,IF($J$1=$AL$1,AL142,0))))))</f>
        <v>0</v>
      </c>
      <c r="AA142" s="32">
        <f>+M142</f>
        <v>0</v>
      </c>
      <c r="AB142" s="32">
        <f>AVERAGE(M142:N142)</f>
        <v>0</v>
      </c>
      <c r="AC142" s="32">
        <f>AVERAGE(M142:O142)</f>
        <v>0.31</v>
      </c>
      <c r="AD142" s="32">
        <f>AVERAGE(M142:P142)</f>
        <v>0.23250000000000001</v>
      </c>
      <c r="AE142" s="32">
        <f>AVERAGE(M142:Q142)</f>
        <v>0.186</v>
      </c>
      <c r="AF142" s="32">
        <f>AVERAGE(M142:R142)</f>
        <v>0.155</v>
      </c>
      <c r="AG142" s="32">
        <f>AVERAGE(M142:S142)</f>
        <v>0.13285714285714287</v>
      </c>
      <c r="AH142" s="32">
        <f>AVERAGE(M142:T142)</f>
        <v>0.11625000000000001</v>
      </c>
      <c r="AI142" s="32">
        <f>AVERAGE(M142:U142)</f>
        <v>0.10333333333333333</v>
      </c>
      <c r="AJ142" s="32">
        <f>AVERAGE(M142:V142)</f>
        <v>9.2999999999999999E-2</v>
      </c>
      <c r="AK142" s="32">
        <f>AVERAGE(M142:W142)</f>
        <v>8.4545454545454549E-2</v>
      </c>
      <c r="AL142" s="32">
        <f>AVERAGE(M142:X142)</f>
        <v>0.10388888888888888</v>
      </c>
      <c r="AO142" s="62"/>
      <c r="AP142" s="62"/>
      <c r="AQ142" s="62">
        <v>0.95</v>
      </c>
      <c r="AR142" s="62"/>
      <c r="AS142" s="62"/>
      <c r="AT142" s="62"/>
      <c r="AU142" s="62"/>
      <c r="AV142" s="62">
        <v>0.95</v>
      </c>
      <c r="AW142" s="62"/>
      <c r="AX142" s="62"/>
      <c r="AY142" s="62"/>
      <c r="AZ142" s="62">
        <v>0.95</v>
      </c>
      <c r="BA142" s="31">
        <f>IF($J$1=$BC$1,BC142,IF($J$1=$BD$1,BD142,IF($J$1=$BE$1,BE142,IF($J$1=$BF$1,BF142,IF($J$1=$BG$1,BG142,IF($J$1=$BH$1,BH142,0))))))</f>
        <v>0.95</v>
      </c>
      <c r="BB142" s="31">
        <f>IF($J$1=$BI$1,BI142,IF($J$1=$BJ$1,BJ142,IF($J$1=$BK$1,BK142,IF($J$1=$BL$1,BL142,IF($J$1=$BM$1,BM142,IF($J$1=$BN$1,BN142,0))))))</f>
        <v>0</v>
      </c>
      <c r="BC142" s="32">
        <f>+AO142</f>
        <v>0</v>
      </c>
      <c r="BD142" s="32" t="e">
        <f>AVERAGE(AO142:AP142)</f>
        <v>#DIV/0!</v>
      </c>
      <c r="BE142" s="32">
        <f>AVERAGE(AO142:AQ142)</f>
        <v>0.95</v>
      </c>
      <c r="BF142" s="32">
        <f>AVERAGE(AO142:AR142)</f>
        <v>0.95</v>
      </c>
      <c r="BG142" s="32">
        <f>AVERAGE(AO142:AS142)</f>
        <v>0.95</v>
      </c>
      <c r="BH142" s="32">
        <f>AVERAGE(AO142:AT142)</f>
        <v>0.95</v>
      </c>
      <c r="BI142" s="32">
        <f>AVERAGE(AO142:AU142)</f>
        <v>0.95</v>
      </c>
      <c r="BJ142" s="32">
        <f>AVERAGE(AO142:AV142)</f>
        <v>0.95</v>
      </c>
      <c r="BK142" s="32">
        <f>AVERAGE(AO142:AW142)</f>
        <v>0.95</v>
      </c>
      <c r="BL142" s="32">
        <f>AVERAGE(AO142:AX142)</f>
        <v>0.95</v>
      </c>
      <c r="BM142" s="32">
        <f>AVERAGE(AO142:AY142)</f>
        <v>0.95</v>
      </c>
      <c r="BN142" s="32">
        <f>AVERAGE(AO142:AZ142)</f>
        <v>0.94999999999999984</v>
      </c>
    </row>
    <row r="143" spans="1:66">
      <c r="C143" s="39"/>
    </row>
    <row r="144" spans="1:66">
      <c r="C144" s="39"/>
    </row>
    <row r="145" spans="3:3">
      <c r="C145" s="41"/>
    </row>
    <row r="146" spans="3:3">
      <c r="C146" s="37"/>
    </row>
    <row r="147" spans="3:3">
      <c r="C147" s="38"/>
    </row>
    <row r="148" spans="3:3">
      <c r="C148" s="39"/>
    </row>
    <row r="149" spans="3:3">
      <c r="C149" s="38"/>
    </row>
    <row r="150" spans="3:3">
      <c r="C150" s="39"/>
    </row>
    <row r="151" spans="3:3">
      <c r="C151" s="39"/>
    </row>
    <row r="152" spans="3:3">
      <c r="C152" s="41"/>
    </row>
    <row r="153" spans="3:3">
      <c r="C153" s="37"/>
    </row>
    <row r="154" spans="3:3">
      <c r="C154" s="38"/>
    </row>
    <row r="155" spans="3:3">
      <c r="C155" s="39"/>
    </row>
    <row r="156" spans="3:3">
      <c r="C156" s="38"/>
    </row>
    <row r="157" spans="3:3">
      <c r="C157" s="39"/>
    </row>
    <row r="158" spans="3:3">
      <c r="C158" s="39"/>
    </row>
    <row r="159" spans="3:3">
      <c r="C159" s="39"/>
    </row>
    <row r="160" spans="3:3">
      <c r="C160" s="41"/>
    </row>
    <row r="161" spans="3:3">
      <c r="C161" s="37"/>
    </row>
    <row r="162" spans="3:3">
      <c r="C162" s="38"/>
    </row>
    <row r="163" spans="3:3">
      <c r="C163" s="39"/>
    </row>
    <row r="164" spans="3:3">
      <c r="C164" s="38"/>
    </row>
    <row r="165" spans="3:3">
      <c r="C165" s="39"/>
    </row>
    <row r="166" spans="3:3">
      <c r="C166" s="39"/>
    </row>
    <row r="167" spans="3:3">
      <c r="C167" s="41"/>
    </row>
    <row r="168" spans="3:3">
      <c r="C168" s="37"/>
    </row>
    <row r="169" spans="3:3">
      <c r="C169" s="42"/>
    </row>
    <row r="170" spans="3:3">
      <c r="C170" s="40"/>
    </row>
    <row r="171" spans="3:3">
      <c r="C171" s="40"/>
    </row>
    <row r="172" spans="3:3">
      <c r="C172" s="40"/>
    </row>
    <row r="173" spans="3:3">
      <c r="C173" s="40"/>
    </row>
    <row r="174" spans="3:3">
      <c r="C174" s="42"/>
    </row>
    <row r="175" spans="3:3">
      <c r="C175" s="40"/>
    </row>
    <row r="176" spans="3:3">
      <c r="C176" s="40"/>
    </row>
    <row r="177" spans="3:3">
      <c r="C177" s="40"/>
    </row>
    <row r="178" spans="3:3">
      <c r="C178" s="40"/>
    </row>
  </sheetData>
  <mergeCells count="6">
    <mergeCell ref="BC4:BN4"/>
    <mergeCell ref="A127:C127"/>
    <mergeCell ref="M4:X4"/>
    <mergeCell ref="A5:C5"/>
    <mergeCell ref="AO4:AZ4"/>
    <mergeCell ref="AA4:AL4"/>
  </mergeCells>
  <phoneticPr fontId="2" type="noConversion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07-2010</vt:lpstr>
      <vt:lpstr>Sheet2</vt:lpstr>
      <vt:lpstr>Sheet3</vt:lpstr>
      <vt:lpstr>'07-2010'!Print_Titles</vt:lpstr>
    </vt:vector>
  </TitlesOfParts>
  <Company>Louisville Urban League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YDE Monthly Report FY 10-11</dc:title>
  <dc:creator>Artie Robertson</dc:creator>
  <cp:lastModifiedBy>rmbark01</cp:lastModifiedBy>
  <cp:lastPrinted>2011-01-11T00:00:54Z</cp:lastPrinted>
  <dcterms:created xsi:type="dcterms:W3CDTF">2010-09-01T21:19:23Z</dcterms:created>
  <dcterms:modified xsi:type="dcterms:W3CDTF">2011-01-19T15:37:19Z</dcterms:modified>
</cp:coreProperties>
</file>