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omments1.xml" ContentType="application/vnd.openxmlformats-officedocument.spreadsheetml.comment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60" yWindow="60" windowWidth="21800" windowHeight="15300"/>
  </bookViews>
  <sheets>
    <sheet name="Grading Template" sheetId="4" r:id="rId1"/>
  </sheets>
  <definedNames>
    <definedName name="GradeDistribution">#REF!</definedName>
    <definedName name="GRADES">#REF!</definedName>
    <definedName name="GRADES1126">#REF!</definedName>
    <definedName name="GradesDB">#REF!</definedName>
    <definedName name="_xlnm.Print_Area" localSheetId="0">'Grading Template'!$A$3:$J$40</definedName>
    <definedName name="Student_Grades">#REF!</definedName>
    <definedName name="StudentRoster">#REF!</definedName>
  </definedName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calcChain.xml><?xml version="1.0" encoding="utf-8"?>
<calcChain xmlns="http://schemas.openxmlformats.org/spreadsheetml/2006/main">
  <c r="C26" i="4"/>
  <c r="C24"/>
  <c r="C25"/>
  <c r="C20"/>
  <c r="C18"/>
  <c r="B36"/>
  <c r="D16"/>
  <c r="F16"/>
  <c r="B28"/>
  <c r="C34"/>
  <c r="C33"/>
  <c r="C32"/>
  <c r="C31"/>
  <c r="C30"/>
  <c r="C21"/>
  <c r="C19"/>
  <c r="C35"/>
  <c r="D11"/>
  <c r="F11"/>
  <c r="G11"/>
  <c r="D10"/>
  <c r="F10"/>
  <c r="D9"/>
  <c r="F9"/>
  <c r="E12"/>
  <c r="B22"/>
  <c r="C36"/>
  <c r="C28"/>
  <c r="D15"/>
  <c r="C22"/>
  <c r="D14"/>
  <c r="G14"/>
  <c r="G10"/>
  <c r="G16"/>
  <c r="G9"/>
  <c r="F14"/>
  <c r="G15"/>
  <c r="F15"/>
  <c r="F12"/>
  <c r="G12"/>
  <c r="F17"/>
  <c r="F19"/>
  <c r="D12"/>
</calcChain>
</file>

<file path=xl/comments1.xml><?xml version="1.0" encoding="utf-8"?>
<comments xmlns="http://schemas.openxmlformats.org/spreadsheetml/2006/main">
  <authors>
    <author>Satish Chandra</author>
    <author xml:space="preserve"> </author>
    <author>S0CHAN01</author>
    <author>Steve Kendra</author>
  </authors>
  <commentList>
    <comment ref="B8" authorId="0">
      <text>
        <r>
          <rPr>
            <b/>
            <sz val="9"/>
            <color indexed="60"/>
            <rFont val="Tahoma"/>
            <family val="2"/>
          </rPr>
          <t>Step 1:</t>
        </r>
        <r>
          <rPr>
            <b/>
            <sz val="9"/>
            <color indexed="81"/>
            <rFont val="Tahoma"/>
            <family val="2"/>
          </rPr>
          <t xml:space="preserve">
Enter your Test and other scores in all cells highlighted in yellow below</t>
        </r>
      </text>
    </comment>
    <comment ref="B18" authorId="1">
      <text>
        <r>
          <rPr>
            <b/>
            <sz val="9"/>
            <color indexed="60"/>
            <rFont val="Tahoma"/>
            <family val="2"/>
          </rPr>
          <t>Step 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Enter all your Assignment scores here in cells that are highlighted in yellow</t>
        </r>
      </text>
    </comment>
    <comment ref="F19" authorId="2">
      <text>
        <r>
          <rPr>
            <b/>
            <u/>
            <sz val="9"/>
            <color indexed="81"/>
            <rFont val="Tahoma"/>
            <family val="2"/>
          </rPr>
          <t>Note</t>
        </r>
        <r>
          <rPr>
            <b/>
            <sz val="9"/>
            <color indexed="81"/>
            <rFont val="Tahoma"/>
            <family val="2"/>
          </rPr>
          <t xml:space="preserve">: This is an early </t>
        </r>
        <r>
          <rPr>
            <b/>
            <u/>
            <sz val="9"/>
            <color indexed="81"/>
            <rFont val="Tahoma"/>
            <family val="2"/>
          </rPr>
          <t>estimate</t>
        </r>
        <r>
          <rPr>
            <b/>
            <sz val="9"/>
            <color indexed="81"/>
            <rFont val="Tahoma"/>
            <family val="2"/>
          </rPr>
          <t xml:space="preserve"> of the grade that you have earned thus far in CIS100</t>
        </r>
      </text>
    </comment>
    <comment ref="B24" authorId="1">
      <text>
        <r>
          <rPr>
            <b/>
            <sz val="9"/>
            <color indexed="60"/>
            <rFont val="Tahoma"/>
            <family val="2"/>
          </rPr>
          <t>Step 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Enter all of your Case Report scores here in the cells that are highlighted in yellow.</t>
        </r>
      </text>
    </comment>
    <comment ref="B30" authorId="1">
      <text>
        <r>
          <rPr>
            <b/>
            <sz val="9"/>
            <color indexed="60"/>
            <rFont val="Tahoma"/>
            <family val="2"/>
          </rPr>
          <t>Step 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Enter all of your In-Class Exercise scores here in the cells highlighted in yellow</t>
        </r>
      </text>
    </comment>
    <comment ref="B36" authorId="3">
      <text>
        <r>
          <rPr>
            <b/>
            <u/>
            <sz val="9"/>
            <color indexed="81"/>
            <rFont val="Tahoma"/>
            <family val="2"/>
          </rPr>
          <t>Note:</t>
        </r>
        <r>
          <rPr>
            <b/>
            <sz val="9"/>
            <color indexed="81"/>
            <rFont val="Tahoma"/>
            <family val="2"/>
          </rPr>
          <t xml:space="preserve"> The lowest of the six InClass Activity scores will automatically be dropped from final grade</t>
        </r>
      </text>
    </comment>
  </commentList>
</comments>
</file>

<file path=xl/sharedStrings.xml><?xml version="1.0" encoding="utf-8"?>
<sst xmlns="http://schemas.openxmlformats.org/spreadsheetml/2006/main" count="56" uniqueCount="54">
  <si>
    <t>Weight</t>
  </si>
  <si>
    <t>Grade Distribution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</si>
  <si>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</si>
  <si>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</si>
  <si>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</si>
  <si>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</si>
  <si>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</si>
  <si>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</si>
  <si>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</si>
  <si>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</si>
  <si>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</si>
  <si>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</si>
  <si>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</si>
  <si>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</si>
  <si>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Points Allocated</t>
  </si>
  <si>
    <t>Item Description from Blackboard (My Grades)</t>
  </si>
  <si>
    <t>Percentage Earned</t>
  </si>
  <si>
    <t>Your Score</t>
  </si>
  <si>
    <t>Component Value</t>
  </si>
  <si>
    <t>Points</t>
  </si>
  <si>
    <t>F</t>
  </si>
  <si>
    <t>Save this file to your PC hard drive!</t>
  </si>
  <si>
    <t>Total Homework Assignment Points</t>
  </si>
  <si>
    <t>Total Lab Assignment Points</t>
  </si>
  <si>
    <t>In-Class Activities</t>
  </si>
  <si>
    <t>Total In-Class Activity Points</t>
  </si>
  <si>
    <t>Total Percent (thus far)</t>
  </si>
  <si>
    <t>Added to all other scores, then factored into Total Percent below</t>
  </si>
  <si>
    <t>Spring Semester - 2010</t>
  </si>
  <si>
    <t>Final Exam (150 points)</t>
  </si>
  <si>
    <t>Extra Credit (Surveys - 5 points each)</t>
  </si>
  <si>
    <t>InClass 4 (20 points)</t>
  </si>
  <si>
    <t>InClass 5 (20 points)</t>
  </si>
  <si>
    <t>InClass 6 (20 points)</t>
  </si>
  <si>
    <t>CIS150 - Grade Calculation Template</t>
  </si>
  <si>
    <r>
      <t>Total of all In-Class Exercises (E</t>
    </r>
    <r>
      <rPr>
        <b/>
        <i/>
        <sz val="9"/>
        <rFont val="Times New Roman"/>
        <family val="1"/>
      </rPr>
      <t>nter your scores below</t>
    </r>
    <r>
      <rPr>
        <b/>
        <sz val="9"/>
        <rFont val="Times New Roman"/>
        <family val="1"/>
      </rPr>
      <t>)</t>
    </r>
  </si>
  <si>
    <r>
      <t>Total of all Case Reports (E</t>
    </r>
    <r>
      <rPr>
        <b/>
        <i/>
        <sz val="9"/>
        <rFont val="Times New Roman"/>
        <family val="1"/>
      </rPr>
      <t>nter your scores below</t>
    </r>
    <r>
      <rPr>
        <b/>
        <sz val="9"/>
        <rFont val="Times New Roman"/>
        <family val="1"/>
      </rPr>
      <t>)</t>
    </r>
  </si>
  <si>
    <r>
      <t>Total of all Assignments (E</t>
    </r>
    <r>
      <rPr>
        <b/>
        <i/>
        <sz val="9"/>
        <rFont val="Times New Roman"/>
        <family val="1"/>
      </rPr>
      <t>nter your scores below</t>
    </r>
    <r>
      <rPr>
        <b/>
        <sz val="9"/>
        <rFont val="Times New Roman"/>
        <family val="1"/>
      </rPr>
      <t>)</t>
    </r>
  </si>
  <si>
    <t>Assignments (Essays)</t>
  </si>
  <si>
    <t>1 - Capital One Case Study (50 points)</t>
  </si>
  <si>
    <t>3 - Case of the Killer Robot (50 points)</t>
  </si>
  <si>
    <t>2 - News Article Summary (25 points)</t>
  </si>
  <si>
    <t>4 - Emerging Technology (25 points)</t>
  </si>
  <si>
    <t>Free Speech in Cyberspace (Required)</t>
  </si>
  <si>
    <t>Case Reports (100 points each)</t>
  </si>
  <si>
    <t>Intellectual Property Rights (Required)</t>
  </si>
  <si>
    <t>Regulating Internet Privacy (Required)</t>
  </si>
  <si>
    <t>Securing Electronic Frontier (Optional)</t>
  </si>
  <si>
    <t>InClass 1 (Team-based - 20 points)</t>
  </si>
  <si>
    <t>Test 1 (remember to multiply by 1.5)</t>
  </si>
  <si>
    <t>Test 2 (planned for 150 points total)</t>
  </si>
  <si>
    <t>Total of both Tests plus the Final Exam</t>
  </si>
  <si>
    <t>InClass 2 (Individual - 20 points)</t>
  </si>
  <si>
    <t>InClass 3 (Team-based - 20 points)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</si>
</sst>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26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i/>
      <sz val="10"/>
      <name val="Times New Roman"/>
      <family val="1"/>
    </font>
    <font>
      <b/>
      <i/>
      <sz val="9"/>
      <name val="Times New Roman"/>
      <family val="1"/>
    </font>
    <font>
      <b/>
      <sz val="16"/>
      <name val="Arial"/>
      <family val="2"/>
    </font>
    <font>
      <sz val="10"/>
      <color indexed="9"/>
      <name val="Arial"/>
      <family val="2"/>
    </font>
    <font>
      <sz val="10"/>
      <name val="Arial"/>
    </font>
    <font>
      <b/>
      <sz val="11"/>
      <name val="Arial"/>
      <family val="2"/>
    </font>
    <font>
      <b/>
      <sz val="9"/>
      <color indexed="60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"/>
      <color indexed="9"/>
      <name val="Times New Roman"/>
      <family val="1"/>
    </font>
    <font>
      <sz val="9"/>
      <color indexed="81"/>
      <name val="Tahoma"/>
      <family val="2"/>
    </font>
    <font>
      <b/>
      <i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9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0" fontId="11" fillId="0" borderId="16">
      <alignment horizontal="center"/>
    </xf>
  </cellStyleXfs>
  <cellXfs count="49">
    <xf numFmtId="0" fontId="0" fillId="0" borderId="0" xfId="0"/>
    <xf numFmtId="0" fontId="0" fillId="0" borderId="0" xfId="0" applyProtection="1">
      <protection hidden="1"/>
    </xf>
    <xf numFmtId="0" fontId="9" fillId="0" borderId="4" xfId="0" applyFont="1" applyFill="1" applyBorder="1" applyAlignment="1" applyProtection="1">
      <alignment horizontal="center" vertical="center" wrapText="1"/>
      <protection hidden="1"/>
    </xf>
    <xf numFmtId="10" fontId="2" fillId="0" borderId="4" xfId="1" applyNumberFormat="1" applyFont="1" applyFill="1" applyBorder="1" applyAlignment="1" applyProtection="1">
      <alignment horizontal="center" vertical="center" wrapText="1"/>
      <protection hidden="1"/>
    </xf>
    <xf numFmtId="9" fontId="2" fillId="0" borderId="3" xfId="0" applyNumberFormat="1" applyFont="1" applyFill="1" applyBorder="1" applyAlignment="1" applyProtection="1">
      <alignment horizontal="center" vertical="center" wrapText="1"/>
      <protection hidden="1"/>
    </xf>
    <xf numFmtId="43" fontId="0" fillId="0" borderId="0" xfId="0" applyNumberFormat="1" applyProtection="1">
      <protection hidden="1"/>
    </xf>
    <xf numFmtId="0" fontId="7" fillId="0" borderId="0" xfId="0" applyFont="1" applyFill="1" applyBorder="1" applyAlignment="1" applyProtection="1">
      <alignment vertical="top" wrapText="1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0" fontId="15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8" fillId="5" borderId="1" xfId="0" applyFont="1" applyFill="1" applyBorder="1" applyAlignment="1" applyProtection="1">
      <alignment horizontal="center" vertical="center" wrapText="1"/>
      <protection hidden="1"/>
    </xf>
    <xf numFmtId="0" fontId="21" fillId="0" borderId="0" xfId="0" applyFont="1" applyFill="1" applyBorder="1" applyAlignment="1" applyProtection="1">
      <alignment horizontal="center" vertical="center" wrapText="1"/>
      <protection hidden="1"/>
    </xf>
    <xf numFmtId="0" fontId="7" fillId="11" borderId="1" xfId="0" applyFont="1" applyFill="1" applyBorder="1" applyAlignment="1" applyProtection="1">
      <alignment horizontal="right" vertical="center" wrapText="1"/>
      <protection hidden="1"/>
    </xf>
    <xf numFmtId="0" fontId="12" fillId="6" borderId="8" xfId="0" applyFont="1" applyFill="1" applyBorder="1" applyAlignment="1" applyProtection="1">
      <alignment horizontal="center" vertical="center" wrapText="1"/>
      <protection locked="0" hidden="1"/>
    </xf>
    <xf numFmtId="2" fontId="1" fillId="7" borderId="1" xfId="1" applyNumberFormat="1" applyFont="1" applyFill="1" applyBorder="1" applyAlignment="1" applyProtection="1">
      <alignment horizontal="center" vertical="center"/>
      <protection hidden="1"/>
    </xf>
    <xf numFmtId="0" fontId="4" fillId="8" borderId="10" xfId="0" applyFont="1" applyFill="1" applyBorder="1" applyAlignment="1" applyProtection="1">
      <alignment horizontal="center" vertical="center"/>
      <protection hidden="1"/>
    </xf>
    <xf numFmtId="0" fontId="4" fillId="9" borderId="10" xfId="0" applyFont="1" applyFill="1" applyBorder="1" applyAlignment="1" applyProtection="1">
      <alignment horizontal="center" vertical="center"/>
      <protection hidden="1"/>
    </xf>
    <xf numFmtId="0" fontId="4" fillId="8" borderId="15" xfId="0" applyFont="1" applyFill="1" applyBorder="1" applyAlignment="1" applyProtection="1">
      <alignment horizontal="center" vertical="center"/>
      <protection hidden="1"/>
    </xf>
    <xf numFmtId="164" fontId="4" fillId="8" borderId="9" xfId="0" applyNumberFormat="1" applyFont="1" applyFill="1" applyBorder="1" applyAlignment="1" applyProtection="1">
      <alignment horizontal="center" vertical="center"/>
      <protection hidden="1"/>
    </xf>
    <xf numFmtId="164" fontId="4" fillId="9" borderId="9" xfId="0" applyNumberFormat="1" applyFont="1" applyFill="1" applyBorder="1" applyAlignment="1" applyProtection="1">
      <alignment horizontal="center" vertical="center"/>
      <protection hidden="1"/>
    </xf>
    <xf numFmtId="164" fontId="4" fillId="8" borderId="14" xfId="0" applyNumberFormat="1" applyFont="1" applyFill="1" applyBorder="1" applyAlignment="1" applyProtection="1">
      <alignment horizontal="center" vertical="center"/>
      <protection hidden="1"/>
    </xf>
    <xf numFmtId="0" fontId="17" fillId="2" borderId="1" xfId="0" applyFont="1" applyFill="1" applyBorder="1" applyAlignment="1" applyProtection="1">
      <alignment horizontal="center" vertical="center"/>
      <protection hidden="1"/>
    </xf>
    <xf numFmtId="2" fontId="4" fillId="11" borderId="1" xfId="1" applyNumberFormat="1" applyFont="1" applyFill="1" applyBorder="1" applyAlignment="1" applyProtection="1">
      <alignment horizontal="center" vertical="center"/>
      <protection hidden="1"/>
    </xf>
    <xf numFmtId="2" fontId="7" fillId="11" borderId="11" xfId="0" applyNumberFormat="1" applyFont="1" applyFill="1" applyBorder="1" applyAlignment="1" applyProtection="1">
      <alignment horizontal="center" vertical="center" wrapText="1"/>
      <protection hidden="1"/>
    </xf>
    <xf numFmtId="10" fontId="2" fillId="7" borderId="1" xfId="1" applyNumberFormat="1" applyFont="1" applyFill="1" applyBorder="1" applyAlignment="1" applyProtection="1">
      <alignment horizontal="center" vertical="center"/>
      <protection hidden="1"/>
    </xf>
    <xf numFmtId="9" fontId="2" fillId="7" borderId="1" xfId="1" applyNumberFormat="1" applyFont="1" applyFill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vertical="center"/>
      <protection hidden="1"/>
    </xf>
    <xf numFmtId="0" fontId="7" fillId="0" borderId="11" xfId="0" applyFont="1" applyBorder="1" applyAlignment="1" applyProtection="1">
      <alignment vertical="center"/>
      <protection hidden="1"/>
    </xf>
    <xf numFmtId="0" fontId="24" fillId="0" borderId="0" xfId="0" applyFont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 vertical="center" wrapText="1"/>
      <protection hidden="1"/>
    </xf>
    <xf numFmtId="0" fontId="8" fillId="5" borderId="2" xfId="0" applyFont="1" applyFill="1" applyBorder="1" applyAlignment="1" applyProtection="1">
      <alignment horizontal="center" vertical="center" wrapText="1"/>
      <protection hidden="1"/>
    </xf>
    <xf numFmtId="0" fontId="8" fillId="5" borderId="4" xfId="0" applyFont="1" applyFill="1" applyBorder="1" applyAlignment="1" applyProtection="1">
      <alignment horizontal="center" vertical="center" wrapText="1"/>
      <protection hidden="1"/>
    </xf>
    <xf numFmtId="0" fontId="7" fillId="10" borderId="2" xfId="0" applyFont="1" applyFill="1" applyBorder="1" applyAlignment="1" applyProtection="1">
      <alignment horizontal="center" vertical="center" wrapText="1"/>
      <protection hidden="1"/>
    </xf>
    <xf numFmtId="0" fontId="7" fillId="10" borderId="3" xfId="0" applyFont="1" applyFill="1" applyBorder="1" applyAlignment="1" applyProtection="1">
      <alignment horizontal="center" vertical="center" wrapText="1"/>
      <protection hidden="1"/>
    </xf>
    <xf numFmtId="0" fontId="7" fillId="10" borderId="4" xfId="0" applyFont="1" applyFill="1" applyBorder="1" applyAlignment="1" applyProtection="1">
      <alignment horizontal="center" vertical="center" wrapText="1"/>
      <protection hidden="1"/>
    </xf>
    <xf numFmtId="9" fontId="4" fillId="11" borderId="2" xfId="0" applyNumberFormat="1" applyFont="1" applyFill="1" applyBorder="1" applyAlignment="1" applyProtection="1">
      <alignment horizontal="center"/>
      <protection hidden="1"/>
    </xf>
    <xf numFmtId="9" fontId="4" fillId="11" borderId="4" xfId="0" applyNumberFormat="1" applyFont="1" applyFill="1" applyBorder="1" applyAlignment="1" applyProtection="1">
      <alignment horizontal="center"/>
      <protection hidden="1"/>
    </xf>
    <xf numFmtId="0" fontId="13" fillId="10" borderId="2" xfId="0" applyFont="1" applyFill="1" applyBorder="1" applyAlignment="1" applyProtection="1">
      <alignment horizontal="center" vertical="center" wrapText="1"/>
      <protection hidden="1"/>
    </xf>
    <xf numFmtId="0" fontId="13" fillId="10" borderId="3" xfId="0" applyFont="1" applyFill="1" applyBorder="1" applyAlignment="1" applyProtection="1">
      <alignment horizontal="center" vertical="center" wrapText="1"/>
      <protection hidden="1"/>
    </xf>
    <xf numFmtId="0" fontId="13" fillId="10" borderId="4" xfId="0" applyFont="1" applyFill="1" applyBorder="1" applyAlignment="1" applyProtection="1">
      <alignment horizontal="center" vertical="center" wrapText="1"/>
      <protection hidden="1"/>
    </xf>
    <xf numFmtId="0" fontId="5" fillId="3" borderId="2" xfId="0" applyFont="1" applyFill="1" applyBorder="1" applyAlignment="1" applyProtection="1">
      <alignment horizontal="center" vertical="center"/>
      <protection hidden="1"/>
    </xf>
    <xf numFmtId="0" fontId="5" fillId="3" borderId="3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23" fillId="4" borderId="5" xfId="0" applyFont="1" applyFill="1" applyBorder="1" applyAlignment="1" applyProtection="1">
      <alignment horizontal="center" vertical="center"/>
      <protection hidden="1"/>
    </xf>
    <xf numFmtId="0" fontId="23" fillId="4" borderId="6" xfId="0" applyFont="1" applyFill="1" applyBorder="1" applyAlignment="1" applyProtection="1">
      <alignment horizontal="center" vertical="center"/>
      <protection hidden="1"/>
    </xf>
    <xf numFmtId="0" fontId="23" fillId="4" borderId="7" xfId="0" applyFont="1" applyFill="1" applyBorder="1" applyAlignment="1" applyProtection="1">
      <alignment horizontal="center" vertical="center"/>
      <protection hidden="1"/>
    </xf>
    <xf numFmtId="0" fontId="14" fillId="12" borderId="12" xfId="0" applyNumberFormat="1" applyFont="1" applyFill="1" applyBorder="1" applyAlignment="1" applyProtection="1">
      <alignment horizontal="center" vertical="center"/>
      <protection hidden="1"/>
    </xf>
    <xf numFmtId="0" fontId="14" fillId="12" borderId="13" xfId="0" applyNumberFormat="1" applyFont="1" applyFill="1" applyBorder="1" applyAlignment="1" applyProtection="1">
      <alignment horizontal="center" vertical="center"/>
      <protection hidden="1"/>
    </xf>
    <xf numFmtId="0" fontId="14" fillId="12" borderId="11" xfId="0" applyNumberFormat="1" applyFont="1" applyFill="1" applyBorder="1" applyAlignment="1" applyProtection="1">
      <alignment horizontal="center" vertical="center"/>
      <protection hidden="1"/>
    </xf>
  </cellXfs>
  <cellStyles count="4">
    <cellStyle name="Normal" xfId="0" builtinId="0"/>
    <cellStyle name="Percent" xfId="1" builtinId="5"/>
    <cellStyle name="PSChar" xfId="2"/>
    <cellStyle name="PSHeading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8"/>
  <sheetViews>
    <sheetView tabSelected="1" topLeftCell="A7" workbookViewId="0">
      <selection activeCell="B32" sqref="B32"/>
    </sheetView>
  </sheetViews>
  <sheetFormatPr baseColWidth="10" defaultColWidth="9.1640625" defaultRowHeight="12"/>
  <cols>
    <col min="1" max="1" width="30.6640625" style="1" customWidth="1"/>
    <col min="2" max="6" width="11.6640625" style="1" customWidth="1"/>
    <col min="7" max="7" width="9.6640625" style="1" customWidth="1"/>
    <col min="8" max="8" width="13" style="1" customWidth="1"/>
    <col min="9" max="9" width="5.6640625" style="1" bestFit="1" customWidth="1"/>
    <col min="10" max="16384" width="9.1640625" style="1"/>
  </cols>
  <sheetData>
    <row r="1" spans="1:11" ht="14" thickBot="1">
      <c r="A1" s="21" t="s">
        <v>28</v>
      </c>
    </row>
    <row r="2" spans="1:11" ht="13" thickBot="1"/>
    <row r="3" spans="1:11" ht="16" customHeight="1" thickBot="1">
      <c r="B3" s="40" t="s">
        <v>34</v>
      </c>
      <c r="C3" s="41"/>
      <c r="D3" s="41"/>
      <c r="E3" s="41"/>
      <c r="F3" s="42"/>
    </row>
    <row r="4" spans="1:11" ht="16" customHeight="1"/>
    <row r="5" spans="1:11" ht="16" customHeight="1"/>
    <row r="6" spans="1:11" ht="16" customHeight="1">
      <c r="D6" s="43" t="s">
        <v>21</v>
      </c>
      <c r="E6" s="44"/>
      <c r="F6" s="45"/>
    </row>
    <row r="7" spans="1:11" ht="16" customHeight="1" thickBot="1"/>
    <row r="8" spans="1:11" ht="32.25" customHeight="1" thickBot="1">
      <c r="A8" s="10" t="s">
        <v>15</v>
      </c>
      <c r="B8" s="10" t="s">
        <v>17</v>
      </c>
      <c r="C8" s="10" t="s">
        <v>14</v>
      </c>
      <c r="D8" s="10" t="s">
        <v>16</v>
      </c>
      <c r="E8" s="10" t="s">
        <v>0</v>
      </c>
      <c r="F8" s="10" t="s">
        <v>18</v>
      </c>
      <c r="H8" s="30" t="s">
        <v>1</v>
      </c>
      <c r="I8" s="31"/>
    </row>
    <row r="9" spans="1:11" ht="16" customHeight="1" thickBot="1">
      <c r="A9" s="26" t="s">
        <v>49</v>
      </c>
      <c r="B9" s="13">
        <v>112.5</v>
      </c>
      <c r="C9" s="2">
        <v>150</v>
      </c>
      <c r="D9" s="3">
        <f>IF(SUM($B$9:$B$11)=0,"",B9/C9)</f>
        <v>0.75</v>
      </c>
      <c r="E9" s="4">
        <v>0.15</v>
      </c>
      <c r="F9" s="14">
        <f>IF(D9="","",D9*E9*100)</f>
        <v>11.249999999999998</v>
      </c>
      <c r="G9" s="8">
        <f>IF(SUM($F$9:$F$11)=0,"",1)</f>
        <v>1</v>
      </c>
      <c r="H9" s="18">
        <v>0</v>
      </c>
      <c r="I9" s="15" t="s">
        <v>20</v>
      </c>
      <c r="K9" s="5"/>
    </row>
    <row r="10" spans="1:11" ht="16" customHeight="1" thickBot="1">
      <c r="A10" s="26" t="s">
        <v>50</v>
      </c>
      <c r="B10" s="13">
        <v>111</v>
      </c>
      <c r="C10" s="2">
        <v>150</v>
      </c>
      <c r="D10" s="3">
        <f>IF(SUM($B$10:$B$11)=0,"",B10/C10)</f>
        <v>0.74</v>
      </c>
      <c r="E10" s="4">
        <v>0.15</v>
      </c>
      <c r="F10" s="14">
        <f>IF(D10="", "", D10*E10*100)</f>
        <v>11.1</v>
      </c>
      <c r="G10" s="8">
        <f>IF(SUM($F$10:$F$11)=0,"",1)</f>
        <v>1</v>
      </c>
      <c r="H10" s="19">
        <v>60</v>
      </c>
      <c r="I10" s="16" t="s">
        <v>2</v>
      </c>
    </row>
    <row r="11" spans="1:11" ht="16" customHeight="1" thickBot="1">
      <c r="A11" s="26" t="s">
        <v>29</v>
      </c>
      <c r="B11" s="13"/>
      <c r="C11" s="2">
        <v>150</v>
      </c>
      <c r="D11" s="3" t="str">
        <f>IF($B$11=0,"",B11/C11)</f>
        <v/>
      </c>
      <c r="E11" s="4">
        <v>0.15</v>
      </c>
      <c r="F11" s="14" t="str">
        <f>IF(D11="", "", D11*E11*100)</f>
        <v/>
      </c>
      <c r="G11" s="8" t="str">
        <f>IF($F$11="","",1)</f>
        <v/>
      </c>
      <c r="H11" s="18">
        <v>62</v>
      </c>
      <c r="I11" s="15" t="s">
        <v>3</v>
      </c>
    </row>
    <row r="12" spans="1:11" ht="16" customHeight="1" thickBot="1">
      <c r="A12" s="32" t="s">
        <v>51</v>
      </c>
      <c r="B12" s="33"/>
      <c r="C12" s="34"/>
      <c r="D12" s="24">
        <f>IF(ISERR((F12/100)/G12), "", (F12/100)/G12)</f>
        <v>0.745</v>
      </c>
      <c r="E12" s="25">
        <f>SUM(E9:E11)</f>
        <v>0.44999999999999996</v>
      </c>
      <c r="F12" s="14">
        <f>IF(SUM(G9:G11)=0, "", SUM(F9:F11))</f>
        <v>22.349999999999998</v>
      </c>
      <c r="G12" s="8">
        <f>IF(SUM(G9:G11)=0,"",SUMPRODUCT(G9:G11,E9:E11))</f>
        <v>0.3</v>
      </c>
      <c r="H12" s="19">
        <v>67</v>
      </c>
      <c r="I12" s="16" t="s">
        <v>4</v>
      </c>
    </row>
    <row r="13" spans="1:11" ht="16" customHeight="1" thickBot="1">
      <c r="A13" s="27" t="s">
        <v>30</v>
      </c>
      <c r="B13" s="13">
        <v>15</v>
      </c>
      <c r="C13" s="37" t="s">
        <v>27</v>
      </c>
      <c r="D13" s="38"/>
      <c r="E13" s="38"/>
      <c r="F13" s="39"/>
      <c r="G13" s="8"/>
      <c r="H13" s="18">
        <v>70</v>
      </c>
      <c r="I13" s="15" t="s">
        <v>5</v>
      </c>
    </row>
    <row r="14" spans="1:11" ht="16" customHeight="1" thickBot="1">
      <c r="A14" s="32" t="s">
        <v>37</v>
      </c>
      <c r="B14" s="33">
        <v>210</v>
      </c>
      <c r="C14" s="34">
        <v>210</v>
      </c>
      <c r="D14" s="3">
        <f>IF(B22=0,"",B22/C22)</f>
        <v>0.81333333333333335</v>
      </c>
      <c r="E14" s="4">
        <v>0.15</v>
      </c>
      <c r="F14" s="14">
        <f>IF(D14="", "", D14*E14*100)</f>
        <v>12.2</v>
      </c>
      <c r="G14" s="8">
        <f>IF(D14="","",E14)</f>
        <v>0.15</v>
      </c>
      <c r="H14" s="19">
        <v>72</v>
      </c>
      <c r="I14" s="16" t="s">
        <v>6</v>
      </c>
    </row>
    <row r="15" spans="1:11" ht="16" customHeight="1" thickBot="1">
      <c r="A15" s="32" t="s">
        <v>36</v>
      </c>
      <c r="B15" s="33">
        <v>210</v>
      </c>
      <c r="C15" s="34">
        <v>210</v>
      </c>
      <c r="D15" s="3">
        <f>IF(B28=0,"",IF(COUNT(B24:B27)=4,(B28-MIN(B24:B27))/300,B28/C28))</f>
        <v>0.91333333333333333</v>
      </c>
      <c r="E15" s="4">
        <v>0.3</v>
      </c>
      <c r="F15" s="14">
        <f>IF(D15="", "", D15*E15*100)</f>
        <v>27.399999999999995</v>
      </c>
      <c r="G15" s="8">
        <f>IF(D15="","",E15)</f>
        <v>0.3</v>
      </c>
      <c r="H15" s="18">
        <v>77</v>
      </c>
      <c r="I15" s="15" t="s">
        <v>7</v>
      </c>
    </row>
    <row r="16" spans="1:11" ht="16" customHeight="1" thickBot="1">
      <c r="A16" s="32" t="s">
        <v>35</v>
      </c>
      <c r="B16" s="33">
        <v>210</v>
      </c>
      <c r="C16" s="34">
        <v>210</v>
      </c>
      <c r="D16" s="3">
        <f>IF(COUNT(B30:B35)=6,(B36-MIN(B30:B35))/100,IF(COUNT(B30:B35)=5,B36/100,IF(COUNT(B30:B35)=4,B36/80,IF(COUNT(B30:B35)=3,B36/60,IF(COUNT(B30:B35)=2,B36/40,IF(COUNT(B30:B35)=1,B36/20,""))))))</f>
        <v>0.97</v>
      </c>
      <c r="E16" s="4">
        <v>0.1</v>
      </c>
      <c r="F16" s="14">
        <f>IF(D16="", "", D16*E16*100)</f>
        <v>9.7000000000000011</v>
      </c>
      <c r="G16" s="8">
        <f>IF(D16="","",E16)</f>
        <v>0.1</v>
      </c>
      <c r="H16" s="19">
        <v>80</v>
      </c>
      <c r="I16" s="16" t="s">
        <v>8</v>
      </c>
    </row>
    <row r="17" spans="1:9" ht="16" customHeight="1" thickBot="1">
      <c r="A17" s="10" t="s">
        <v>38</v>
      </c>
      <c r="B17" s="10" t="s">
        <v>19</v>
      </c>
      <c r="D17" s="35" t="s">
        <v>26</v>
      </c>
      <c r="E17" s="36"/>
      <c r="F17" s="22">
        <f>IF(ISERR(SUM(F12:F16)/SUM(G12:G16)),"",SUM(F12:F16,)/SUM(G12:G16)+IF(OR(B13="",B13=0),0,B13*0.1))</f>
        <v>85.794117647058812</v>
      </c>
      <c r="G17" s="8"/>
      <c r="H17" s="18">
        <v>82</v>
      </c>
      <c r="I17" s="15" t="s">
        <v>9</v>
      </c>
    </row>
    <row r="18" spans="1:9" ht="16" customHeight="1" thickBot="1">
      <c r="A18" s="26" t="s">
        <v>39</v>
      </c>
      <c r="B18" s="13">
        <v>38</v>
      </c>
      <c r="C18" s="28">
        <f>IF(COUNT($B18:$B$21)=0,"",50)</f>
        <v>50</v>
      </c>
      <c r="G18" s="8"/>
      <c r="H18" s="19">
        <v>87</v>
      </c>
      <c r="I18" s="16" t="s">
        <v>10</v>
      </c>
    </row>
    <row r="19" spans="1:9" ht="16" customHeight="1" thickBot="1">
      <c r="A19" s="26" t="s">
        <v>41</v>
      </c>
      <c r="B19" s="13">
        <v>23</v>
      </c>
      <c r="C19" s="28">
        <f>IF(COUNT($B19:$B$21)=0,"",25)</f>
        <v>25</v>
      </c>
      <c r="F19" s="46" t="str">
        <f>IF(F17="","", VLOOKUP(F17+0.001,H9:I21,2,TRUE))</f>
        <v>B</v>
      </c>
      <c r="H19" s="18">
        <v>90</v>
      </c>
      <c r="I19" s="15" t="s">
        <v>11</v>
      </c>
    </row>
    <row r="20" spans="1:9" ht="16" customHeight="1" thickBot="1">
      <c r="A20" s="26" t="s">
        <v>40</v>
      </c>
      <c r="B20" s="13">
        <v>36</v>
      </c>
      <c r="C20" s="28">
        <f>IF(COUNT($B20:$B$21)=0,"",50)</f>
        <v>50</v>
      </c>
      <c r="F20" s="47"/>
      <c r="H20" s="19">
        <v>92</v>
      </c>
      <c r="I20" s="16" t="s">
        <v>12</v>
      </c>
    </row>
    <row r="21" spans="1:9" ht="16" customHeight="1" thickBot="1">
      <c r="A21" s="26" t="s">
        <v>42</v>
      </c>
      <c r="B21" s="13">
        <v>25</v>
      </c>
      <c r="C21" s="28">
        <f>IF(COUNT($B21:$B$21)=0,"",25)</f>
        <v>25</v>
      </c>
      <c r="F21" s="48"/>
      <c r="H21" s="20">
        <v>97</v>
      </c>
      <c r="I21" s="17" t="s">
        <v>13</v>
      </c>
    </row>
    <row r="22" spans="1:9" ht="16" customHeight="1" thickBot="1">
      <c r="A22" s="12" t="s">
        <v>22</v>
      </c>
      <c r="B22" s="23">
        <f>SUM(B18:B21)</f>
        <v>122</v>
      </c>
      <c r="C22" s="28">
        <f>SUM(C18:C21)</f>
        <v>150</v>
      </c>
    </row>
    <row r="23" spans="1:9" ht="16" customHeight="1" thickBot="1">
      <c r="A23" s="10" t="s">
        <v>44</v>
      </c>
      <c r="B23" s="10" t="s">
        <v>19</v>
      </c>
      <c r="C23" s="28"/>
    </row>
    <row r="24" spans="1:9" ht="16" customHeight="1" thickBot="1">
      <c r="A24" s="26" t="s">
        <v>43</v>
      </c>
      <c r="B24" s="13">
        <v>87</v>
      </c>
      <c r="C24" s="28">
        <f>IF(COUNT($B24:$B$26)=0,"",100)</f>
        <v>100</v>
      </c>
    </row>
    <row r="25" spans="1:9" ht="16" customHeight="1" thickBot="1">
      <c r="A25" s="26" t="s">
        <v>45</v>
      </c>
      <c r="B25" s="13">
        <v>96</v>
      </c>
      <c r="C25" s="28">
        <f>IF(COUNT($B25:$B$26)=0,"",100)</f>
        <v>100</v>
      </c>
    </row>
    <row r="26" spans="1:9" ht="16" customHeight="1" thickBot="1">
      <c r="A26" s="26" t="s">
        <v>46</v>
      </c>
      <c r="B26" s="13">
        <v>91</v>
      </c>
      <c r="C26" s="28">
        <f>IF(COUNT($B26)=0,"",100)</f>
        <v>100</v>
      </c>
    </row>
    <row r="27" spans="1:9" ht="16" customHeight="1" thickBot="1">
      <c r="A27" s="26" t="s">
        <v>47</v>
      </c>
      <c r="B27" s="13"/>
      <c r="C27" s="28"/>
    </row>
    <row r="28" spans="1:9" ht="16" customHeight="1" thickBot="1">
      <c r="A28" s="12" t="s">
        <v>23</v>
      </c>
      <c r="B28" s="23">
        <f>SUM(B24:B27)</f>
        <v>274</v>
      </c>
      <c r="C28" s="29">
        <f>SUM(C24:C26)</f>
        <v>300</v>
      </c>
    </row>
    <row r="29" spans="1:9" ht="16" customHeight="1" thickBot="1">
      <c r="A29" s="10" t="s">
        <v>24</v>
      </c>
      <c r="B29" s="10" t="s">
        <v>19</v>
      </c>
      <c r="C29" s="29"/>
    </row>
    <row r="30" spans="1:9" ht="16" customHeight="1" thickBot="1">
      <c r="A30" s="26" t="s">
        <v>48</v>
      </c>
      <c r="B30" s="13">
        <v>20</v>
      </c>
      <c r="C30" s="29">
        <f>IF(COUNT($B30:$B$35)=0,"",20)</f>
        <v>20</v>
      </c>
    </row>
    <row r="31" spans="1:9" ht="16" customHeight="1" thickBot="1">
      <c r="A31" s="26" t="s">
        <v>52</v>
      </c>
      <c r="B31" s="13"/>
      <c r="C31" s="29">
        <f>IF(COUNT($B31:$B$35)=0,"",20)</f>
        <v>20</v>
      </c>
    </row>
    <row r="32" spans="1:9" ht="15.75" customHeight="1" thickBot="1">
      <c r="A32" s="26" t="s">
        <v>53</v>
      </c>
      <c r="B32" s="13">
        <v>17</v>
      </c>
      <c r="C32" s="29">
        <f>IF(COUNT($B32:$B$35)=0,"",20)</f>
        <v>20</v>
      </c>
    </row>
    <row r="33" spans="1:3" ht="15.75" customHeight="1" thickBot="1">
      <c r="A33" s="26" t="s">
        <v>31</v>
      </c>
      <c r="B33" s="13">
        <v>20</v>
      </c>
      <c r="C33" s="29">
        <f>IF(COUNT($B33:$B$35)=0,"",20)</f>
        <v>20</v>
      </c>
    </row>
    <row r="34" spans="1:3" ht="15.75" customHeight="1" thickBot="1">
      <c r="A34" s="26" t="s">
        <v>32</v>
      </c>
      <c r="B34" s="13">
        <v>20</v>
      </c>
      <c r="C34" s="29">
        <f>IF(COUNT($B34:$B$35)=0,"",20)</f>
        <v>20</v>
      </c>
    </row>
    <row r="35" spans="1:3" ht="15.75" customHeight="1" thickBot="1">
      <c r="A35" s="26" t="s">
        <v>33</v>
      </c>
      <c r="B35" s="13">
        <v>20</v>
      </c>
      <c r="C35" s="29">
        <f>IF($B$35="","",20)</f>
        <v>20</v>
      </c>
    </row>
    <row r="36" spans="1:3" ht="15.75" customHeight="1" thickBot="1">
      <c r="A36" s="12" t="s">
        <v>25</v>
      </c>
      <c r="B36" s="23">
        <f>SUM(B30:B35)</f>
        <v>97</v>
      </c>
      <c r="C36" s="29">
        <f>SUM(C30:C35)</f>
        <v>120</v>
      </c>
    </row>
    <row r="37" spans="1:3" ht="15.75" customHeight="1">
      <c r="A37" s="6"/>
      <c r="B37" s="7"/>
      <c r="C37" s="11"/>
    </row>
    <row r="38" spans="1:3" ht="15.75" customHeight="1">
      <c r="A38" s="6"/>
      <c r="B38" s="7"/>
      <c r="C38" s="11"/>
    </row>
    <row r="39" spans="1:3" ht="15.75" customHeight="1">
      <c r="A39" s="6"/>
      <c r="B39" s="7"/>
      <c r="C39" s="11"/>
    </row>
    <row r="40" spans="1:3">
      <c r="C40" s="9"/>
    </row>
    <row r="41" spans="1:3">
      <c r="C41" s="9"/>
    </row>
    <row r="42" spans="1:3">
      <c r="C42" s="9"/>
    </row>
    <row r="43" spans="1:3">
      <c r="A43" s="6"/>
      <c r="B43" s="7"/>
      <c r="C43" s="9"/>
    </row>
    <row r="44" spans="1:3">
      <c r="A44" s="9"/>
      <c r="B44" s="9"/>
      <c r="C44" s="9"/>
    </row>
    <row r="45" spans="1:3">
      <c r="A45" s="8"/>
      <c r="B45" s="8"/>
      <c r="C45" s="8"/>
    </row>
    <row r="46" spans="1:3">
      <c r="A46" s="8"/>
      <c r="B46" s="8"/>
      <c r="C46" s="8"/>
    </row>
    <row r="47" spans="1:3">
      <c r="A47" s="8"/>
      <c r="B47" s="8"/>
      <c r="C47" s="8"/>
    </row>
    <row r="48" spans="1:3">
      <c r="A48" s="8"/>
      <c r="B48" s="8"/>
      <c r="C48" s="8"/>
    </row>
  </sheetData>
  <sheetCalcPr fullCalcOnLoad="1"/>
  <sheetProtection password="A34A" sheet="1" objects="1" scenarios="1"/>
  <mergeCells count="10">
    <mergeCell ref="B3:F3"/>
    <mergeCell ref="A15:C15"/>
    <mergeCell ref="D6:F6"/>
    <mergeCell ref="F19:F21"/>
    <mergeCell ref="H8:I8"/>
    <mergeCell ref="A12:C12"/>
    <mergeCell ref="D17:E17"/>
    <mergeCell ref="A14:C14"/>
    <mergeCell ref="A16:C16"/>
    <mergeCell ref="C13:F13"/>
  </mergeCells>
  <phoneticPr fontId="6" type="noConversion"/>
  <dataValidations count="18">
    <dataValidation type="custom" allowBlank="1" showInputMessage="1" showErrorMessage="1" error="The Final Exam is worth between 0 and 150 points with up to 10 points of Extra Credit" sqref="B11">
      <formula1>OR(B11="",AND(B11&gt;=0,B11&lt;=C11+10))</formula1>
    </dataValidation>
    <dataValidation type="custom" allowBlank="1" showInputMessage="1" showErrorMessage="1" error="Test 2 is worth between 0 and 150 points (with up to 10 points of Extra Credit)" sqref="B10">
      <formula1>OR(B10="",AND(B10&gt;=0,B10&lt;=C10+10))</formula1>
    </dataValidation>
    <dataValidation type="custom" allowBlank="1" showInputMessage="1" showErrorMessage="1" error="Test 1 is worth between 0 and 150 points (with up to 10 points of Extra Credit)" sqref="B9">
      <formula1>OR(B9="",AND(B9&gt;=0,B9&lt;=C9+10))</formula1>
    </dataValidation>
    <dataValidation type="custom" allowBlank="1" showInputMessage="1" showErrorMessage="1" error="Each In-Class Activity is worth between 0 and 20 points" sqref="B30">
      <formula1>OR(B30="",AND(B30&gt;=0,B30&lt;=20))</formula1>
    </dataValidation>
    <dataValidation type="custom" allowBlank="1" showInputMessage="1" showErrorMessage="1" error="Each In-Class Activity is worth between 0 and 20 points" sqref="B31">
      <formula1>OR(B31="",AND(B31&gt;=0,B31&lt;=20))</formula1>
    </dataValidation>
    <dataValidation type="custom" allowBlank="1" showInputMessage="1" showErrorMessage="1" error="Each In-Class Activity is worth between 0 and 20 points" sqref="B32">
      <formula1>OR(B32="",AND(B32&gt;=0,B32&lt;=20))</formula1>
    </dataValidation>
    <dataValidation type="custom" allowBlank="1" showInputMessage="1" showErrorMessage="1" error="Each In-Class Activity is worth between 0 and 20 points" sqref="B33">
      <formula1>OR(B33="",AND(B33&gt;=0,B33&lt;=20))</formula1>
    </dataValidation>
    <dataValidation type="custom" allowBlank="1" showInputMessage="1" showErrorMessage="1" error="Each In-Class Activity is worth between 0 and 20 points" sqref="B34">
      <formula1>OR(B34="",AND(B34&gt;=0,B34&lt;=20))</formula1>
    </dataValidation>
    <dataValidation type="custom" allowBlank="1" showInputMessage="1" showErrorMessage="1" error="Each In-Class Activity is worth between 0 and 20 points" sqref="B35">
      <formula1>OR(B35="",AND(B35&gt;=0,B35&lt;=20))</formula1>
    </dataValidation>
    <dataValidation type="custom" allowBlank="1" showInputMessage="1" showErrorMessage="1" error="Each Case Report is worth between 0 and 100 points" sqref="B24">
      <formula1>OR(B24="",AND(B24&gt;=0,B24&lt;=100))</formula1>
    </dataValidation>
    <dataValidation type="custom" allowBlank="1" showInputMessage="1" showErrorMessage="1" error="Each Case Report is worth between 0 and 100 points" sqref="B25">
      <formula1>OR(B25="",AND(B25&gt;=0,B25&lt;=100))</formula1>
    </dataValidation>
    <dataValidation type="custom" allowBlank="1" showInputMessage="1" showErrorMessage="1" error="Each Case Report is worth between 0 and 100 points" sqref="B26">
      <formula1>OR(B26="",AND(B26&gt;=0,B26&lt;=100))</formula1>
    </dataValidation>
    <dataValidation type="custom" allowBlank="1" showInputMessage="1" showErrorMessage="1" error="Each Case Report is worth between 0 and 100 points" sqref="B27">
      <formula1>OR(B27="",AND(B27&gt;=0,B27&lt;=100))</formula1>
    </dataValidation>
    <dataValidation type="custom" allowBlank="1" showInputMessage="1" showErrorMessage="1" error="The Capital One Case Study is worth between 0 and 50 points" sqref="B18">
      <formula1>OR(B18="",AND(B18&gt;=0,B18&lt;=50))</formula1>
    </dataValidation>
    <dataValidation type="custom" allowBlank="1" showInputMessage="1" showErrorMessage="1" error="The News Article Summary is worth between 0 and 25 points" sqref="B19">
      <formula1>OR(B19="",AND(B19&gt;=0,B19&lt;=25))</formula1>
    </dataValidation>
    <dataValidation type="custom" allowBlank="1" showInputMessage="1" showErrorMessage="1" error="The Case of the Killer Robot is worth between 0 and 50 points" sqref="B20">
      <formula1>OR(B20="",AND(B20&gt;=0,B20&lt;=50))</formula1>
    </dataValidation>
    <dataValidation type="custom" allowBlank="1" showInputMessage="1" showErrorMessage="1" error="The Emerging Technology write-up is worth between 0 and 25 points" sqref="B21">
      <formula1>OR(B21="",AND(B21&gt;=0,B21&lt;=25))</formula1>
    </dataValidation>
    <dataValidation type="custom" allowBlank="1" showInputMessage="1" showErrorMessage="1" error="Each Survey is worth up to five points of Extra Credit, up to a total of 15 points all together" sqref="B13">
      <formula1>OR(B13="",AND(B13&gt;=0,B13&lt;=15))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 Template</vt:lpstr>
      <vt:lpstr>Grading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Chandra</dc:creator>
  <cp:lastModifiedBy>Office 2008 Converter</cp:lastModifiedBy>
  <cp:lastPrinted>2009-04-11T19:26:23Z</cp:lastPrinted>
  <dcterms:created xsi:type="dcterms:W3CDTF">2004-05-13T13:23:37Z</dcterms:created>
  <dcterms:modified xsi:type="dcterms:W3CDTF">2010-04-26T17:19:41Z</dcterms:modified>
</cp:coreProperties>
</file>