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08/"/>
    </mc:Choice>
  </mc:AlternateContent>
  <xr:revisionPtr revIDLastSave="924" documentId="8_{412A899B-8F6A-49D7-A951-5BE7B467FB23}" xr6:coauthVersionLast="47" xr6:coauthVersionMax="47" xr10:uidLastSave="{DE2AA1A8-E1AB-4D43-9FCE-BF91B13F871D}"/>
  <bookViews>
    <workbookView xWindow="-110" yWindow="-110" windowWidth="19420" windowHeight="10300" activeTab="2" xr2:uid="{6920E20A-46D9-46BF-95C0-57890711AB9C}"/>
  </bookViews>
  <sheets>
    <sheet name="Module08 Foot Traffic" sheetId="1" r:id="rId1"/>
    <sheet name="Module08 Employee Salaries" sheetId="2" r:id="rId2"/>
    <sheet name="Module08 Workbook" sheetId="3" r:id="rId3"/>
  </sheets>
  <definedNames>
    <definedName name="solver_adj" localSheetId="2" hidden="1">'Module08 Workbook'!$V$10:$V$16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'Module08 Workbook'!$J$17:$U$17</definedName>
    <definedName name="solver_lhs2" localSheetId="2" hidden="1">'Module08 Workbook'!$V$10:$V$16</definedName>
    <definedName name="solver_lhs3" localSheetId="2" hidden="1">'Module08 Workbook'!$V$10:$V$16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'Module08 Workbook'!$W$18</definedName>
    <definedName name="solver_pre" localSheetId="2" hidden="1">0.000001</definedName>
    <definedName name="solver_rbv" localSheetId="2" hidden="1">2</definedName>
    <definedName name="solver_rel1" localSheetId="2" hidden="1">3</definedName>
    <definedName name="solver_rel2" localSheetId="2" hidden="1">4</definedName>
    <definedName name="solver_rel3" localSheetId="2" hidden="1">3</definedName>
    <definedName name="solver_rhs1" localSheetId="2" hidden="1">'Module08 Workbook'!$J$18:$U$18</definedName>
    <definedName name="solver_rhs2" localSheetId="2" hidden="1">"integer"</definedName>
    <definedName name="solver_rhs3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W16" i="3"/>
  <c r="W15" i="3"/>
  <c r="W14" i="3"/>
  <c r="W13" i="3"/>
  <c r="W12" i="3"/>
  <c r="W11" i="3"/>
  <c r="W10" i="3"/>
  <c r="K17" i="3"/>
  <c r="L17" i="3"/>
  <c r="M17" i="3"/>
  <c r="N17" i="3"/>
  <c r="O17" i="3"/>
  <c r="P17" i="3"/>
  <c r="Q17" i="3"/>
  <c r="R17" i="3"/>
  <c r="S17" i="3"/>
  <c r="T17" i="3"/>
  <c r="U17" i="3"/>
  <c r="J17" i="3"/>
  <c r="W18" i="3" l="1"/>
</calcChain>
</file>

<file path=xl/sharedStrings.xml><?xml version="1.0" encoding="utf-8"?>
<sst xmlns="http://schemas.openxmlformats.org/spreadsheetml/2006/main" count="98" uniqueCount="84">
  <si>
    <t>month</t>
  </si>
  <si>
    <t>foot_traffic</t>
  </si>
  <si>
    <t>employee</t>
  </si>
  <si>
    <t>monthly_salary</t>
  </si>
  <si>
    <t>Marshmallow Molly</t>
  </si>
  <si>
    <t>Sugarplum Sally</t>
  </si>
  <si>
    <t>Bonbon Bella</t>
  </si>
  <si>
    <t>Zippy Licorice</t>
  </si>
  <si>
    <t>Twirly Tina</t>
  </si>
  <si>
    <t>Twizzle Taffeta</t>
  </si>
  <si>
    <t>Jiggly Juliebean</t>
  </si>
  <si>
    <t>Sassy Sourstripe</t>
  </si>
  <si>
    <t>Gumdrop Grace</t>
  </si>
  <si>
    <t>Caramel Clementine</t>
  </si>
  <si>
    <t>Chuck ChocoChip</t>
  </si>
  <si>
    <t>Crispy Crumbcatcher</t>
  </si>
  <si>
    <t>Dottie Dotsworth</t>
  </si>
  <si>
    <t>Misty Mallow</t>
  </si>
  <si>
    <t>Sparkle Sundae</t>
  </si>
  <si>
    <t>Cherry Chewella</t>
  </si>
  <si>
    <t>Snickersnack Sam</t>
  </si>
  <si>
    <t>Bubbles Butterbean</t>
  </si>
  <si>
    <t>Taffy Twinkleton</t>
  </si>
  <si>
    <t>Sunny Sassafras</t>
  </si>
  <si>
    <t>Whirly Winnie</t>
  </si>
  <si>
    <t>Fizzwick Frost</t>
  </si>
  <si>
    <t>Chompers McSweet</t>
  </si>
  <si>
    <t>Cocoa Clement</t>
  </si>
  <si>
    <t>Maple Marshmallow</t>
  </si>
  <si>
    <t>Nougat Nelly</t>
  </si>
  <si>
    <t>Tina Tootsie</t>
  </si>
  <si>
    <t>Truffle Tilda</t>
  </si>
  <si>
    <t>Nibbles Nectarine</t>
  </si>
  <si>
    <t>Gingersnap Gwen</t>
  </si>
  <si>
    <t>Fizzabelle Pop</t>
  </si>
  <si>
    <t>Merry Marzipan</t>
  </si>
  <si>
    <t>Scooter Snickerdoodle</t>
  </si>
  <si>
    <t>Lolly McSprinkle</t>
  </si>
  <si>
    <t>Candy Carmichael</t>
  </si>
  <si>
    <t>Twinkle Taffybell</t>
  </si>
  <si>
    <t>Gummy Gus</t>
  </si>
  <si>
    <t>Jellybean Juniper</t>
  </si>
  <si>
    <t>Tootsie McGiggly</t>
  </si>
  <si>
    <t>Poppi Lollipop</t>
  </si>
  <si>
    <t>Lulu Licorice</t>
  </si>
  <si>
    <t>agency</t>
  </si>
  <si>
    <t>beginning_month_of_service</t>
  </si>
  <si>
    <t>duration_of_service</t>
  </si>
  <si>
    <t>The Whipped Wish</t>
  </si>
  <si>
    <t>The Sprinkle Syndicate</t>
  </si>
  <si>
    <t>Candyfloss &amp; Co.</t>
  </si>
  <si>
    <t>Nifty Nougats</t>
  </si>
  <si>
    <t>Truffle Shuffle</t>
  </si>
  <si>
    <t>Penny Candy &amp; Co.</t>
  </si>
  <si>
    <t>Agency</t>
  </si>
  <si>
    <t>Days On = 1, Days Off = 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</si>
  <si>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</si>
  <si>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</si>
  <si>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</si>
  <si>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</si>
  <si>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</si>
  <si>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</si>
  <si>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</si>
  <si>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</si>
  <si>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</si>
  <si>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</si>
  <si>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</si>
  <si>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</si>
  <si>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Workers Scheduled</t>
  </si>
  <si>
    <t>Wages per Worker</t>
  </si>
  <si>
    <t>Available</t>
  </si>
  <si>
    <t>Required</t>
  </si>
  <si>
    <t>Total -&gt;</t>
  </si>
  <si>
    <t xml:space="preserve">Full Time </t>
  </si>
  <si>
    <t xml:space="preserve">Agency </t>
  </si>
  <si>
    <t xml:space="preserve">Month </t>
  </si>
  <si>
    <t>Wage</t>
  </si>
  <si>
    <t>Jun, Jul, Aug</t>
  </si>
  <si>
    <t>Nov, Dec</t>
  </si>
  <si>
    <t>Mar, Apr</t>
  </si>
  <si>
    <t>May, Jun, Jul</t>
  </si>
  <si>
    <t xml:space="preserve">Sep, Oct </t>
  </si>
  <si>
    <t xml:space="preserve">Jan, Feb 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</si>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</sst>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1"/>
      <color theme="6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12" xfId="0" applyFont="1" applyBorder="1"/>
    <xf numFmtId="0" fontId="16" fillId="0" borderId="26" xfId="0" applyFont="1" applyBorder="1" applyAlignment="1">
      <alignment horizontal="center"/>
    </xf>
    <xf numFmtId="0" fontId="0" fillId="0" borderId="23" xfId="0" applyBorder="1"/>
    <xf numFmtId="0" fontId="0" fillId="0" borderId="12" xfId="0" applyBorder="1"/>
    <xf numFmtId="0" fontId="16" fillId="0" borderId="10" xfId="0" applyFont="1" applyBorder="1"/>
    <xf numFmtId="164" fontId="19" fillId="34" borderId="14" xfId="1" applyNumberFormat="1" applyFont="1" applyFill="1" applyBorder="1"/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4" fillId="33" borderId="11" xfId="0" applyFont="1" applyFill="1" applyBorder="1" applyAlignment="1">
      <alignment horizontal="center"/>
    </xf>
    <xf numFmtId="164" fontId="0" fillId="0" borderId="30" xfId="1" applyNumberFormat="1" applyFont="1" applyBorder="1"/>
    <xf numFmtId="164" fontId="0" fillId="0" borderId="31" xfId="1" applyNumberFormat="1" applyFont="1" applyBorder="1"/>
    <xf numFmtId="164" fontId="0" fillId="0" borderId="32" xfId="1" applyNumberFormat="1" applyFont="1" applyBorder="1"/>
    <xf numFmtId="0" fontId="16" fillId="0" borderId="14" xfId="0" applyFont="1" applyBorder="1" applyAlignment="1">
      <alignment horizontal="center"/>
    </xf>
    <xf numFmtId="1" fontId="0" fillId="0" borderId="0" xfId="0" applyNumberFormat="1"/>
    <xf numFmtId="0" fontId="20" fillId="33" borderId="15" xfId="0" applyFont="1" applyFill="1" applyBorder="1" applyAlignment="1">
      <alignment horizontal="center"/>
    </xf>
    <xf numFmtId="0" fontId="20" fillId="33" borderId="33" xfId="0" applyFont="1" applyFill="1" applyBorder="1" applyAlignment="1">
      <alignment horizontal="center"/>
    </xf>
    <xf numFmtId="0" fontId="20" fillId="33" borderId="16" xfId="0" applyFont="1" applyFill="1" applyBorder="1" applyAlignment="1">
      <alignment horizontal="center"/>
    </xf>
    <xf numFmtId="0" fontId="0" fillId="0" borderId="32" xfId="0" applyBorder="1"/>
    <xf numFmtId="0" fontId="0" fillId="35" borderId="34" xfId="0" applyFill="1" applyBorder="1" applyAlignment="1">
      <alignment horizontal="center"/>
    </xf>
    <xf numFmtId="0" fontId="0" fillId="36" borderId="34" xfId="0" applyFill="1" applyBorder="1" applyAlignment="1">
      <alignment horizontal="center"/>
    </xf>
    <xf numFmtId="0" fontId="0" fillId="37" borderId="37" xfId="0" applyFill="1" applyBorder="1" applyAlignment="1">
      <alignment horizontal="center"/>
    </xf>
    <xf numFmtId="0" fontId="0" fillId="38" borderId="35" xfId="0" applyFill="1" applyBorder="1" applyAlignment="1">
      <alignment horizontal="center"/>
    </xf>
    <xf numFmtId="164" fontId="0" fillId="38" borderId="38" xfId="1" applyNumberFormat="1" applyFont="1" applyFill="1" applyBorder="1"/>
    <xf numFmtId="0" fontId="0" fillId="38" borderId="36" xfId="0" applyFill="1" applyBorder="1" applyAlignment="1">
      <alignment horizontal="center"/>
    </xf>
    <xf numFmtId="164" fontId="0" fillId="38" borderId="39" xfId="1" applyNumberFormat="1" applyFont="1" applyFill="1" applyBorder="1"/>
    <xf numFmtId="0" fontId="16" fillId="0" borderId="25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19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9" xfId="0" applyFont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Foot</a:t>
            </a:r>
            <a:r>
              <a:rPr lang="en-US" baseline="0"/>
              <a:t> Traffic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'Module08 Foot Traffic'!$B$1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'Module08 Foot Traffic'!$B$2:$B$13</c:f>
              <c:numCache>
                <c:formatCode>General</c:formatCode>
                <c:ptCount val="12"/>
                <c:pt idx="0">
                  <c:v>263</c:v>
                </c:pt>
                <c:pt idx="1">
                  <c:v>360</c:v>
                </c:pt>
                <c:pt idx="2">
                  <c:v>497</c:v>
                </c:pt>
                <c:pt idx="3">
                  <c:v>556</c:v>
                </c:pt>
                <c:pt idx="4">
                  <c:v>488</c:v>
                </c:pt>
                <c:pt idx="5">
                  <c:v>360</c:v>
                </c:pt>
                <c:pt idx="6">
                  <c:v>300</c:v>
                </c:pt>
                <c:pt idx="7">
                  <c:v>378</c:v>
                </c:pt>
                <c:pt idx="8">
                  <c:v>537</c:v>
                </c:pt>
                <c:pt idx="9">
                  <c:v>641</c:v>
                </c:pt>
                <c:pt idx="10">
                  <c:v>599</c:v>
                </c:pt>
                <c:pt idx="11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0-4F6C-9C8E-E11FBBE2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66352"/>
        <c:axId val="364468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'Module08 Foot Traffic'!$A$1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'Module08 Foot Traffic'!$A$2:$A$13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C0-4F6C-9C8E-E11FBBE22C90}"/>
                  </c:ext>
                </c:extLst>
              </c15:ser>
            </c15:filteredLineSeries>
          </c:ext>
        </c:extLst>
      </c:lineChart>
      <c:catAx>
        <c:axId val="36446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68152"/>
        <c:crosses val="autoZero"/>
        <c:auto val="1"/>
        <c:lblAlgn val="ctr"/>
        <c:lblOffset val="100"/>
        <c:noMultiLvlLbl val="0"/>
      </c:catAx>
      <c:valAx>
        <c:axId val="36446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Foot</a:t>
            </a:r>
            <a:r>
              <a:rPr lang="en-US" b="1" baseline="0">
                <a:solidFill>
                  <a:schemeClr val="tx1"/>
                </a:solidFill>
              </a:rPr>
              <a:t> Traffic per Month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'Module08 Foot Traffic'!$B$1</c:f>
              <c:strCache>
                <c:ptCount val="1"/>
                <c:pt idx="0">
                  <c:v>foot_traffic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'Module08 Foot Traffic'!$B$2:$B$13</c:f>
              <c:numCache>
                <c:formatCode>General</c:formatCode>
                <c:ptCount val="12"/>
                <c:pt idx="0">
                  <c:v>263</c:v>
                </c:pt>
                <c:pt idx="1">
                  <c:v>360</c:v>
                </c:pt>
                <c:pt idx="2">
                  <c:v>497</c:v>
                </c:pt>
                <c:pt idx="3">
                  <c:v>556</c:v>
                </c:pt>
                <c:pt idx="4">
                  <c:v>488</c:v>
                </c:pt>
                <c:pt idx="5">
                  <c:v>360</c:v>
                </c:pt>
                <c:pt idx="6">
                  <c:v>300</c:v>
                </c:pt>
                <c:pt idx="7">
                  <c:v>378</c:v>
                </c:pt>
                <c:pt idx="8">
                  <c:v>537</c:v>
                </c:pt>
                <c:pt idx="9">
                  <c:v>641</c:v>
                </c:pt>
                <c:pt idx="10">
                  <c:v>599</c:v>
                </c:pt>
                <c:pt idx="11">
                  <c:v>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D-42DE-A68A-A73DC5990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66352"/>
        <c:axId val="364468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'Module08 Foot Traffic'!$A$1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'Module08 Foot Traffic'!$A$2:$A$13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AD-42DE-A68A-A73DC5990D93}"/>
                  </c:ext>
                </c:extLst>
              </c15:ser>
            </c15:filteredLineSeries>
          </c:ext>
        </c:extLst>
      </c:lineChart>
      <c:catAx>
        <c:axId val="36446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68152"/>
        <c:crosses val="autoZero"/>
        <c:auto val="1"/>
        <c:lblAlgn val="ctr"/>
        <c:lblOffset val="100"/>
        <c:noMultiLvlLbl val="0"/>
      </c:catAx>
      <c:valAx>
        <c:axId val="36446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0</xdr:row>
      <xdr:rowOff>6350</xdr:rowOff>
    </xdr:from>
    <xdr:to>
      <xdr:col>11</xdr:col>
      <xdr:colOff>460375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106AED-93E6-016B-D98A-1F182469C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317500</xdr:colOff>
      <xdr:row>6</xdr:row>
      <xdr:rowOff>6350</xdr:rowOff>
    </xdr:from>
    <xdr:to>
      <xdr:col>31</xdr:col>
      <xdr:colOff>12700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A90CF-14A1-4803-BDE4-BAAD13417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C999-8323-4812-A82C-72F2075B9DC2}">
  <dimension ref="A1:B13"/>
  <sheetViews>
    <sheetView zoomScale="96" workbookViewId="0">
      <selection activeCell="M8" sqref="M8"/>
    </sheetView>
  </sheetViews>
  <sheetFormatPr defaultRowHeight="14.5" x14ac:dyDescent="0.35"/>
  <cols>
    <col min="2" max="2" width="9.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263</v>
      </c>
    </row>
    <row r="3" spans="1:2" x14ac:dyDescent="0.35">
      <c r="A3">
        <v>2</v>
      </c>
      <c r="B3">
        <v>360</v>
      </c>
    </row>
    <row r="4" spans="1:2" x14ac:dyDescent="0.35">
      <c r="A4">
        <v>3</v>
      </c>
      <c r="B4">
        <v>497</v>
      </c>
    </row>
    <row r="5" spans="1:2" x14ac:dyDescent="0.35">
      <c r="A5">
        <v>4</v>
      </c>
      <c r="B5">
        <v>556</v>
      </c>
    </row>
    <row r="6" spans="1:2" x14ac:dyDescent="0.35">
      <c r="A6">
        <v>5</v>
      </c>
      <c r="B6">
        <v>488</v>
      </c>
    </row>
    <row r="7" spans="1:2" x14ac:dyDescent="0.35">
      <c r="A7">
        <v>6</v>
      </c>
      <c r="B7">
        <v>360</v>
      </c>
    </row>
    <row r="8" spans="1:2" x14ac:dyDescent="0.35">
      <c r="A8">
        <v>7</v>
      </c>
      <c r="B8">
        <v>300</v>
      </c>
    </row>
    <row r="9" spans="1:2" x14ac:dyDescent="0.35">
      <c r="A9">
        <v>8</v>
      </c>
      <c r="B9">
        <v>378</v>
      </c>
    </row>
    <row r="10" spans="1:2" x14ac:dyDescent="0.35">
      <c r="A10">
        <v>9</v>
      </c>
      <c r="B10">
        <v>537</v>
      </c>
    </row>
    <row r="11" spans="1:2" x14ac:dyDescent="0.35">
      <c r="A11">
        <v>10</v>
      </c>
      <c r="B11">
        <v>641</v>
      </c>
    </row>
    <row r="12" spans="1:2" x14ac:dyDescent="0.35">
      <c r="A12">
        <v>11</v>
      </c>
      <c r="B12">
        <v>599</v>
      </c>
    </row>
    <row r="13" spans="1:2" x14ac:dyDescent="0.35">
      <c r="A13">
        <v>12</v>
      </c>
      <c r="B13">
        <v>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5AC0-63BE-4C23-8E70-A1EF28AFE5F3}">
  <dimension ref="A1:E42"/>
  <sheetViews>
    <sheetView workbookViewId="0">
      <selection activeCell="H5" sqref="H5"/>
    </sheetView>
  </sheetViews>
  <sheetFormatPr defaultRowHeight="14.5" x14ac:dyDescent="0.35"/>
  <cols>
    <col min="1" max="1" width="19.08984375" bestFit="1" customWidth="1"/>
    <col min="2" max="2" width="13" bestFit="1" customWidth="1"/>
    <col min="5" max="5" width="9.36328125" bestFit="1" customWidth="1"/>
  </cols>
  <sheetData>
    <row r="1" spans="1:5" x14ac:dyDescent="0.35">
      <c r="A1" t="s">
        <v>2</v>
      </c>
      <c r="B1" t="s">
        <v>3</v>
      </c>
    </row>
    <row r="2" spans="1:5" x14ac:dyDescent="0.35">
      <c r="A2" t="s">
        <v>4</v>
      </c>
      <c r="B2">
        <v>9225.2199999999993</v>
      </c>
    </row>
    <row r="3" spans="1:5" x14ac:dyDescent="0.35">
      <c r="A3" t="s">
        <v>5</v>
      </c>
      <c r="B3">
        <v>4307.42</v>
      </c>
    </row>
    <row r="4" spans="1:5" x14ac:dyDescent="0.35">
      <c r="A4" t="s">
        <v>6</v>
      </c>
      <c r="B4">
        <v>7605.3</v>
      </c>
    </row>
    <row r="5" spans="1:5" x14ac:dyDescent="0.35">
      <c r="A5" t="s">
        <v>7</v>
      </c>
      <c r="B5">
        <v>5008.25</v>
      </c>
    </row>
    <row r="6" spans="1:5" x14ac:dyDescent="0.35">
      <c r="A6" t="s">
        <v>8</v>
      </c>
      <c r="B6">
        <v>8256.0300000000007</v>
      </c>
    </row>
    <row r="7" spans="1:5" x14ac:dyDescent="0.35">
      <c r="A7" t="s">
        <v>9</v>
      </c>
      <c r="B7">
        <v>6569</v>
      </c>
    </row>
    <row r="8" spans="1:5" x14ac:dyDescent="0.35">
      <c r="A8" t="s">
        <v>10</v>
      </c>
      <c r="B8">
        <v>7759.76</v>
      </c>
    </row>
    <row r="9" spans="1:5" x14ac:dyDescent="0.35">
      <c r="A9" t="s">
        <v>11</v>
      </c>
      <c r="B9">
        <v>7027.28</v>
      </c>
      <c r="E9" s="19">
        <f>AVERAGE(B2:B42)</f>
        <v>6970.0021951219505</v>
      </c>
    </row>
    <row r="10" spans="1:5" x14ac:dyDescent="0.35">
      <c r="A10" t="s">
        <v>12</v>
      </c>
      <c r="B10">
        <v>7113.52</v>
      </c>
    </row>
    <row r="11" spans="1:5" x14ac:dyDescent="0.35">
      <c r="A11" t="s">
        <v>13</v>
      </c>
      <c r="B11">
        <v>7317.82</v>
      </c>
    </row>
    <row r="12" spans="1:5" x14ac:dyDescent="0.35">
      <c r="A12" t="s">
        <v>14</v>
      </c>
      <c r="B12">
        <v>8107.74</v>
      </c>
    </row>
    <row r="13" spans="1:5" x14ac:dyDescent="0.35">
      <c r="A13" t="s">
        <v>15</v>
      </c>
      <c r="B13">
        <v>7023.44</v>
      </c>
    </row>
    <row r="14" spans="1:5" x14ac:dyDescent="0.35">
      <c r="A14" t="s">
        <v>16</v>
      </c>
      <c r="B14">
        <v>6390.47</v>
      </c>
    </row>
    <row r="15" spans="1:5" x14ac:dyDescent="0.35">
      <c r="A15" t="s">
        <v>17</v>
      </c>
      <c r="B15">
        <v>6845.21</v>
      </c>
    </row>
    <row r="16" spans="1:5" x14ac:dyDescent="0.35">
      <c r="A16" t="s">
        <v>18</v>
      </c>
      <c r="B16">
        <v>7772.45</v>
      </c>
    </row>
    <row r="17" spans="1:2" x14ac:dyDescent="0.35">
      <c r="A17" t="s">
        <v>19</v>
      </c>
      <c r="B17">
        <v>6383.38</v>
      </c>
    </row>
    <row r="18" spans="1:2" x14ac:dyDescent="0.35">
      <c r="A18" t="s">
        <v>20</v>
      </c>
      <c r="B18">
        <v>7561.51</v>
      </c>
    </row>
    <row r="19" spans="1:2" x14ac:dyDescent="0.35">
      <c r="A19" t="s">
        <v>21</v>
      </c>
      <c r="B19">
        <v>8331.4</v>
      </c>
    </row>
    <row r="20" spans="1:2" x14ac:dyDescent="0.35">
      <c r="A20" t="s">
        <v>22</v>
      </c>
      <c r="B20">
        <v>8028.97</v>
      </c>
    </row>
    <row r="21" spans="1:2" x14ac:dyDescent="0.35">
      <c r="A21" t="s">
        <v>23</v>
      </c>
      <c r="B21">
        <v>9689.5</v>
      </c>
    </row>
    <row r="22" spans="1:2" x14ac:dyDescent="0.35">
      <c r="A22" t="s">
        <v>24</v>
      </c>
      <c r="B22">
        <v>6266.61</v>
      </c>
    </row>
    <row r="23" spans="1:2" x14ac:dyDescent="0.35">
      <c r="A23" t="s">
        <v>25</v>
      </c>
      <c r="B23">
        <v>7598.41</v>
      </c>
    </row>
    <row r="24" spans="1:2" x14ac:dyDescent="0.35">
      <c r="A24" t="s">
        <v>26</v>
      </c>
      <c r="B24">
        <v>7965.62</v>
      </c>
    </row>
    <row r="25" spans="1:2" x14ac:dyDescent="0.35">
      <c r="A25" t="s">
        <v>27</v>
      </c>
      <c r="B25">
        <v>9643.4599999999991</v>
      </c>
    </row>
    <row r="26" spans="1:2" x14ac:dyDescent="0.35">
      <c r="A26" t="s">
        <v>28</v>
      </c>
      <c r="B26">
        <v>5796.19</v>
      </c>
    </row>
    <row r="27" spans="1:2" x14ac:dyDescent="0.35">
      <c r="A27" t="s">
        <v>29</v>
      </c>
      <c r="B27">
        <v>8097.5</v>
      </c>
    </row>
    <row r="28" spans="1:2" x14ac:dyDescent="0.35">
      <c r="A28" t="s">
        <v>30</v>
      </c>
      <c r="B28">
        <v>10524.15</v>
      </c>
    </row>
    <row r="29" spans="1:2" x14ac:dyDescent="0.35">
      <c r="A29" t="s">
        <v>31</v>
      </c>
      <c r="B29">
        <v>6605.67</v>
      </c>
    </row>
    <row r="30" spans="1:2" x14ac:dyDescent="0.35">
      <c r="A30" t="s">
        <v>32</v>
      </c>
      <c r="B30">
        <v>2951.86</v>
      </c>
    </row>
    <row r="31" spans="1:2" x14ac:dyDescent="0.35">
      <c r="A31" t="s">
        <v>33</v>
      </c>
      <c r="B31">
        <v>6247.89</v>
      </c>
    </row>
    <row r="32" spans="1:2" x14ac:dyDescent="0.35">
      <c r="A32" t="s">
        <v>34</v>
      </c>
      <c r="B32">
        <v>6385.89</v>
      </c>
    </row>
    <row r="33" spans="1:2" x14ac:dyDescent="0.35">
      <c r="A33" t="s">
        <v>35</v>
      </c>
      <c r="B33">
        <v>7677.15</v>
      </c>
    </row>
    <row r="34" spans="1:2" x14ac:dyDescent="0.35">
      <c r="A34" t="s">
        <v>36</v>
      </c>
      <c r="B34">
        <v>5099.6000000000004</v>
      </c>
    </row>
    <row r="35" spans="1:2" x14ac:dyDescent="0.35">
      <c r="A35" t="s">
        <v>37</v>
      </c>
      <c r="B35">
        <v>7554.71</v>
      </c>
    </row>
    <row r="36" spans="1:2" x14ac:dyDescent="0.35">
      <c r="A36" t="s">
        <v>38</v>
      </c>
      <c r="B36">
        <v>5623</v>
      </c>
    </row>
    <row r="37" spans="1:2" x14ac:dyDescent="0.35">
      <c r="A37" t="s">
        <v>39</v>
      </c>
      <c r="B37">
        <v>5920.32</v>
      </c>
    </row>
    <row r="38" spans="1:2" x14ac:dyDescent="0.35">
      <c r="A38" t="s">
        <v>40</v>
      </c>
      <c r="B38">
        <v>5334.21</v>
      </c>
    </row>
    <row r="39" spans="1:2" x14ac:dyDescent="0.35">
      <c r="A39" t="s">
        <v>41</v>
      </c>
      <c r="B39">
        <v>6930.58</v>
      </c>
    </row>
    <row r="40" spans="1:2" x14ac:dyDescent="0.35">
      <c r="A40" t="s">
        <v>42</v>
      </c>
      <c r="B40">
        <v>5432.01</v>
      </c>
    </row>
    <row r="41" spans="1:2" x14ac:dyDescent="0.35">
      <c r="A41" t="s">
        <v>43</v>
      </c>
      <c r="B41">
        <v>5664.23</v>
      </c>
    </row>
    <row r="42" spans="1:2" x14ac:dyDescent="0.35">
      <c r="A42" t="s">
        <v>44</v>
      </c>
      <c r="B42">
        <v>6127.36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2843-4B08-423F-8F8B-ADE5D8F754F2}">
  <dimension ref="A1:AL18"/>
  <sheetViews>
    <sheetView tabSelected="1" topLeftCell="E5" zoomScale="66" workbookViewId="0">
      <selection activeCell="P23" sqref="P23"/>
    </sheetView>
  </sheetViews>
  <sheetFormatPr defaultRowHeight="14.5" x14ac:dyDescent="0.35"/>
  <cols>
    <col min="1" max="1" width="19" bestFit="1" customWidth="1"/>
    <col min="2" max="2" width="23.81640625" bestFit="1" customWidth="1"/>
    <col min="3" max="3" width="16.6328125" bestFit="1" customWidth="1"/>
    <col min="4" max="4" width="13" bestFit="1" customWidth="1"/>
    <col min="9" max="9" width="19" bestFit="1" customWidth="1"/>
    <col min="23" max="23" width="15.90625" bestFit="1" customWidth="1"/>
    <col min="36" max="36" width="19" bestFit="1" customWidth="1"/>
    <col min="37" max="37" width="12.08984375" customWidth="1"/>
    <col min="38" max="38" width="11.1796875" bestFit="1" customWidth="1"/>
  </cols>
  <sheetData>
    <row r="1" spans="1:38" x14ac:dyDescent="0.35">
      <c r="A1" t="s">
        <v>45</v>
      </c>
      <c r="B1" t="s">
        <v>46</v>
      </c>
      <c r="C1" t="s">
        <v>47</v>
      </c>
      <c r="D1" t="s">
        <v>3</v>
      </c>
    </row>
    <row r="2" spans="1:38" x14ac:dyDescent="0.35">
      <c r="A2" t="s">
        <v>48</v>
      </c>
      <c r="B2">
        <v>6</v>
      </c>
      <c r="C2">
        <v>3</v>
      </c>
      <c r="D2">
        <v>9064</v>
      </c>
    </row>
    <row r="3" spans="1:38" x14ac:dyDescent="0.35">
      <c r="A3" t="s">
        <v>49</v>
      </c>
      <c r="B3">
        <v>11</v>
      </c>
      <c r="C3">
        <v>2</v>
      </c>
      <c r="D3">
        <v>9596</v>
      </c>
    </row>
    <row r="4" spans="1:38" x14ac:dyDescent="0.35">
      <c r="A4" t="s">
        <v>50</v>
      </c>
      <c r="B4">
        <v>3</v>
      </c>
      <c r="C4">
        <v>2</v>
      </c>
      <c r="D4">
        <v>10314</v>
      </c>
    </row>
    <row r="5" spans="1:38" x14ac:dyDescent="0.35">
      <c r="A5" t="s">
        <v>51</v>
      </c>
      <c r="B5">
        <v>5</v>
      </c>
      <c r="C5">
        <v>3</v>
      </c>
      <c r="D5">
        <v>8691</v>
      </c>
    </row>
    <row r="6" spans="1:38" x14ac:dyDescent="0.35">
      <c r="A6" t="s">
        <v>52</v>
      </c>
      <c r="B6">
        <v>9</v>
      </c>
      <c r="C6">
        <v>2</v>
      </c>
      <c r="D6">
        <v>8451</v>
      </c>
    </row>
    <row r="7" spans="1:38" ht="15" thickBot="1" x14ac:dyDescent="0.4">
      <c r="A7" t="s">
        <v>53</v>
      </c>
      <c r="B7">
        <v>1</v>
      </c>
      <c r="C7">
        <v>2</v>
      </c>
      <c r="D7">
        <v>9221</v>
      </c>
    </row>
    <row r="8" spans="1:38" ht="15" thickBot="1" x14ac:dyDescent="0.4">
      <c r="I8" s="2"/>
      <c r="J8" s="31" t="s">
        <v>55</v>
      </c>
      <c r="K8" s="32"/>
      <c r="L8" s="32"/>
      <c r="M8" s="32"/>
      <c r="N8" s="32"/>
      <c r="O8" s="32"/>
      <c r="P8" s="32"/>
      <c r="Q8" s="33"/>
      <c r="R8" s="33"/>
      <c r="S8" s="33"/>
      <c r="T8" s="33"/>
      <c r="U8" s="33"/>
      <c r="V8" s="34" t="s">
        <v>68</v>
      </c>
      <c r="W8" s="36" t="s">
        <v>69</v>
      </c>
    </row>
    <row r="9" spans="1:38" ht="15" customHeight="1" thickBot="1" x14ac:dyDescent="0.4">
      <c r="I9" s="3" t="s">
        <v>54</v>
      </c>
      <c r="J9" s="6" t="s">
        <v>56</v>
      </c>
      <c r="K9" s="4" t="s">
        <v>57</v>
      </c>
      <c r="L9" s="4" t="s">
        <v>58</v>
      </c>
      <c r="M9" s="4" t="s">
        <v>59</v>
      </c>
      <c r="N9" s="4" t="s">
        <v>60</v>
      </c>
      <c r="O9" s="4" t="s">
        <v>61</v>
      </c>
      <c r="P9" s="13" t="s">
        <v>62</v>
      </c>
      <c r="Q9" s="4" t="s">
        <v>63</v>
      </c>
      <c r="R9" s="4" t="s">
        <v>64</v>
      </c>
      <c r="S9" s="4" t="s">
        <v>65</v>
      </c>
      <c r="T9" s="4" t="s">
        <v>66</v>
      </c>
      <c r="U9" s="4" t="s">
        <v>67</v>
      </c>
      <c r="V9" s="35"/>
      <c r="W9" s="37"/>
      <c r="AJ9" s="24" t="s">
        <v>74</v>
      </c>
      <c r="AK9" s="25" t="s">
        <v>75</v>
      </c>
      <c r="AL9" s="26" t="s">
        <v>76</v>
      </c>
    </row>
    <row r="10" spans="1:38" x14ac:dyDescent="0.35">
      <c r="I10" s="7" t="s">
        <v>48</v>
      </c>
      <c r="J10" s="1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20">
        <v>18</v>
      </c>
      <c r="W10" s="15">
        <f>9064*3</f>
        <v>27192</v>
      </c>
      <c r="AJ10" s="27" t="s">
        <v>48</v>
      </c>
      <c r="AK10" s="27" t="s">
        <v>77</v>
      </c>
      <c r="AL10" s="28">
        <v>9064</v>
      </c>
    </row>
    <row r="11" spans="1:38" x14ac:dyDescent="0.35">
      <c r="I11" s="7" t="s">
        <v>49</v>
      </c>
      <c r="J11" s="1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1</v>
      </c>
      <c r="V11" s="21">
        <v>239</v>
      </c>
      <c r="W11" s="16">
        <f>9596*2</f>
        <v>19192</v>
      </c>
      <c r="AJ11" s="27" t="s">
        <v>49</v>
      </c>
      <c r="AK11" s="27" t="s">
        <v>78</v>
      </c>
      <c r="AL11" s="28">
        <v>9596</v>
      </c>
    </row>
    <row r="12" spans="1:38" x14ac:dyDescent="0.35">
      <c r="I12" s="7" t="s">
        <v>50</v>
      </c>
      <c r="J12" s="11">
        <v>0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21">
        <v>196</v>
      </c>
      <c r="W12" s="16">
        <f>10314*2</f>
        <v>20628</v>
      </c>
      <c r="AJ12" s="27" t="s">
        <v>50</v>
      </c>
      <c r="AK12" s="27" t="s">
        <v>79</v>
      </c>
      <c r="AL12" s="28">
        <v>10314</v>
      </c>
    </row>
    <row r="13" spans="1:38" x14ac:dyDescent="0.35">
      <c r="I13" s="7" t="s">
        <v>51</v>
      </c>
      <c r="J13" s="11">
        <v>0</v>
      </c>
      <c r="K13" s="1">
        <v>0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21">
        <v>128</v>
      </c>
      <c r="W13" s="16">
        <f>8691*3</f>
        <v>26073</v>
      </c>
      <c r="AJ13" s="27" t="s">
        <v>51</v>
      </c>
      <c r="AK13" s="27" t="s">
        <v>80</v>
      </c>
      <c r="AL13" s="28">
        <v>8691</v>
      </c>
    </row>
    <row r="14" spans="1:38" x14ac:dyDescent="0.35">
      <c r="I14" s="7" t="s">
        <v>52</v>
      </c>
      <c r="J14" s="1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0</v>
      </c>
      <c r="U14" s="1">
        <v>0</v>
      </c>
      <c r="V14" s="21">
        <v>281</v>
      </c>
      <c r="W14" s="16">
        <f>8451*2</f>
        <v>16902</v>
      </c>
      <c r="AJ14" s="27" t="s">
        <v>52</v>
      </c>
      <c r="AK14" s="27" t="s">
        <v>81</v>
      </c>
      <c r="AL14" s="28">
        <v>8451</v>
      </c>
    </row>
    <row r="15" spans="1:38" ht="15" thickBot="1" x14ac:dyDescent="0.4">
      <c r="I15" s="8" t="s">
        <v>53</v>
      </c>
      <c r="J15" s="11">
        <v>1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21">
        <v>0</v>
      </c>
      <c r="W15" s="16">
        <f>9221*2</f>
        <v>18442</v>
      </c>
      <c r="AJ15" s="27" t="s">
        <v>53</v>
      </c>
      <c r="AK15" s="27" t="s">
        <v>82</v>
      </c>
      <c r="AL15" s="28">
        <v>9221</v>
      </c>
    </row>
    <row r="16" spans="1:38" ht="15" thickBot="1" x14ac:dyDescent="0.4">
      <c r="I16" s="9" t="s">
        <v>73</v>
      </c>
      <c r="J16" s="1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22">
        <v>360</v>
      </c>
      <c r="W16" s="17">
        <f>6970*12</f>
        <v>83640</v>
      </c>
      <c r="AJ16" s="29" t="s">
        <v>73</v>
      </c>
      <c r="AK16" s="29" t="s">
        <v>83</v>
      </c>
      <c r="AL16" s="30">
        <v>6970</v>
      </c>
    </row>
    <row r="17" spans="9:23" ht="15" thickBot="1" x14ac:dyDescent="0.4">
      <c r="I17" s="9" t="s">
        <v>70</v>
      </c>
      <c r="J17" s="14">
        <f>SUMPRODUCT(J10:J16,$V$10:$V$16)</f>
        <v>360</v>
      </c>
      <c r="K17" s="14">
        <f t="shared" ref="K17:U17" si="0">SUMPRODUCT(K10:K16,$V$10:$V$16)</f>
        <v>360</v>
      </c>
      <c r="L17" s="14">
        <f t="shared" si="0"/>
        <v>556</v>
      </c>
      <c r="M17" s="14">
        <f t="shared" si="0"/>
        <v>556</v>
      </c>
      <c r="N17" s="14">
        <f t="shared" si="0"/>
        <v>488</v>
      </c>
      <c r="O17" s="14">
        <f t="shared" si="0"/>
        <v>506</v>
      </c>
      <c r="P17" s="14">
        <f t="shared" si="0"/>
        <v>506</v>
      </c>
      <c r="Q17" s="14">
        <f t="shared" si="0"/>
        <v>378</v>
      </c>
      <c r="R17" s="14">
        <f t="shared" si="0"/>
        <v>641</v>
      </c>
      <c r="S17" s="14">
        <f t="shared" si="0"/>
        <v>641</v>
      </c>
      <c r="T17" s="14">
        <f t="shared" si="0"/>
        <v>599</v>
      </c>
      <c r="U17" s="14">
        <f t="shared" si="0"/>
        <v>599</v>
      </c>
      <c r="W17" s="23"/>
    </row>
    <row r="18" spans="9:23" ht="15" thickBot="1" x14ac:dyDescent="0.4">
      <c r="I18" s="5" t="s">
        <v>71</v>
      </c>
      <c r="J18" s="12">
        <v>263</v>
      </c>
      <c r="K18" s="12">
        <v>360</v>
      </c>
      <c r="L18" s="12">
        <v>497</v>
      </c>
      <c r="M18" s="12">
        <v>556</v>
      </c>
      <c r="N18" s="12">
        <v>488</v>
      </c>
      <c r="O18" s="12">
        <v>360</v>
      </c>
      <c r="P18" s="12">
        <v>300</v>
      </c>
      <c r="Q18" s="12">
        <v>378</v>
      </c>
      <c r="R18" s="12">
        <v>537</v>
      </c>
      <c r="S18" s="12">
        <v>641</v>
      </c>
      <c r="T18" s="12">
        <v>599</v>
      </c>
      <c r="U18" s="12">
        <v>454</v>
      </c>
      <c r="V18" s="18" t="s">
        <v>72</v>
      </c>
      <c r="W18" s="10">
        <f>SUMPRODUCT(V11:V16,W11:W16)</f>
        <v>46827182</v>
      </c>
    </row>
  </sheetData>
  <mergeCells count="3">
    <mergeCell ref="J8:U8"/>
    <mergeCell ref="V8:V9"/>
    <mergeCell ref="W8:W9"/>
  </mergeCells>
  <phoneticPr fontId="18" type="noConversion"/>
  <conditionalFormatting sqref="J10:U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Module08 Foot Traffic</vt:lpstr>
      <vt:lpstr>Module08 Employee Salaries</vt:lpstr>
      <vt:lpstr>Module08 Workbook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Jake Moroney</cp:lastModifiedBy>
  <dcterms:created xsi:type="dcterms:W3CDTF">2025-04-02T22:16:50Z</dcterms:created>
  <dcterms:modified xsi:type="dcterms:W3CDTF">2025-04-16T21:36:12Z</dcterms:modified>
</cp:coreProperties>
</file>