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larktim\Dropbox\Timothy Clark\2017 Deakin University\Galaxias CTmax &amp; Pcrit\Resp files\"/>
    </mc:Choice>
  </mc:AlternateContent>
  <xr:revisionPtr revIDLastSave="0" documentId="13_ncr:1_{4427E118-93CC-409F-A348-218F28F8DA8B}" xr6:coauthVersionLast="47" xr6:coauthVersionMax="47" xr10:uidLastSave="{00000000-0000-0000-0000-000000000000}"/>
  <bookViews>
    <workbookView xWindow="727" yWindow="127" windowWidth="16425" windowHeight="14273" activeTab="5" xr2:uid="{00000000-000D-0000-FFFF-FFFF00000000}"/>
  </bookViews>
  <sheets>
    <sheet name="21Nov" sheetId="1" r:id="rId1"/>
    <sheet name="22Nov" sheetId="2" r:id="rId2"/>
    <sheet name="24Nov" sheetId="3" r:id="rId3"/>
    <sheet name="25Nov" sheetId="4" r:id="rId4"/>
    <sheet name="26Nov" sheetId="5" r:id="rId5"/>
    <sheet name="27Nov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1" i="4" l="1"/>
  <c r="CC12" i="4"/>
  <c r="BW30" i="3"/>
  <c r="BW34" i="3"/>
  <c r="CU3" i="6"/>
  <c r="CU4" i="6"/>
  <c r="CU5" i="6"/>
  <c r="CU6" i="6"/>
  <c r="CU7" i="6"/>
  <c r="CU8" i="6"/>
  <c r="CU9" i="6"/>
  <c r="CU10" i="6"/>
  <c r="CU11" i="6"/>
  <c r="CU12" i="6"/>
  <c r="CU13" i="6"/>
  <c r="CU14" i="6"/>
  <c r="CU15" i="6"/>
  <c r="CU16" i="6"/>
  <c r="CU17" i="6"/>
  <c r="CU18" i="6"/>
  <c r="CU19" i="6"/>
  <c r="CU20" i="6"/>
  <c r="CU21" i="6"/>
  <c r="CU22" i="6"/>
  <c r="CU23" i="6"/>
  <c r="CU24" i="6"/>
  <c r="CU25" i="6"/>
  <c r="CU26" i="6"/>
  <c r="CU27" i="6"/>
  <c r="CU28" i="6"/>
  <c r="CU29" i="6"/>
  <c r="CU30" i="6"/>
  <c r="CU31" i="6"/>
  <c r="CU32" i="6"/>
  <c r="CU33" i="6"/>
  <c r="CU34" i="6"/>
  <c r="CU35" i="6"/>
  <c r="CU36" i="6"/>
  <c r="CU37" i="6"/>
  <c r="CU38" i="6"/>
  <c r="CU39" i="6"/>
  <c r="CU40" i="6"/>
  <c r="CU2" i="6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2" i="5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2" i="4"/>
  <c r="AY51" i="3"/>
  <c r="AY49" i="3"/>
  <c r="AY47" i="3"/>
  <c r="AY45" i="3"/>
  <c r="AY41" i="3"/>
  <c r="AY39" i="3"/>
  <c r="AY35" i="3"/>
  <c r="AY33" i="3"/>
  <c r="AY31" i="3"/>
  <c r="AY29" i="3"/>
  <c r="AY28" i="3"/>
  <c r="AY25" i="3"/>
  <c r="AY23" i="3"/>
  <c r="AY19" i="3"/>
  <c r="AY17" i="3"/>
  <c r="AY16" i="3"/>
  <c r="AY15" i="3"/>
  <c r="AY13" i="3"/>
  <c r="AY12" i="3"/>
  <c r="AY9" i="3"/>
  <c r="AY7" i="3"/>
  <c r="AY3" i="3"/>
  <c r="BQ42" i="2"/>
  <c r="BQ41" i="2"/>
  <c r="BQ40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6" i="2"/>
  <c r="AA45" i="2"/>
  <c r="AA44" i="2"/>
  <c r="O36" i="2"/>
  <c r="O39" i="2"/>
  <c r="O41" i="2"/>
  <c r="CZ40" i="6"/>
  <c r="CZ39" i="6"/>
  <c r="CZ38" i="6"/>
  <c r="CZ37" i="6"/>
  <c r="CZ36" i="6"/>
  <c r="CZ35" i="6"/>
  <c r="CZ34" i="6"/>
  <c r="CZ33" i="6"/>
  <c r="CZ32" i="6"/>
  <c r="CZ31" i="6"/>
  <c r="CZ30" i="6"/>
  <c r="CZ29" i="6"/>
  <c r="CZ28" i="6"/>
  <c r="CZ27" i="6"/>
  <c r="CZ26" i="6"/>
  <c r="CZ25" i="6"/>
  <c r="CZ24" i="6"/>
  <c r="CZ23" i="6"/>
  <c r="CZ22" i="6"/>
  <c r="CZ21" i="6"/>
  <c r="CZ20" i="6"/>
  <c r="CZ19" i="6"/>
  <c r="CZ18" i="6"/>
  <c r="CZ17" i="6"/>
  <c r="CZ16" i="6"/>
  <c r="CZ15" i="6"/>
  <c r="CZ14" i="6"/>
  <c r="CZ13" i="6"/>
  <c r="CZ12" i="6"/>
  <c r="CZ11" i="6"/>
  <c r="CZ10" i="6"/>
  <c r="CZ9" i="6"/>
  <c r="CZ8" i="6"/>
  <c r="CZ7" i="6"/>
  <c r="CZ6" i="6"/>
  <c r="CZ5" i="6"/>
  <c r="CZ4" i="6"/>
  <c r="CZ3" i="6"/>
  <c r="CZ2" i="6"/>
  <c r="DA2" i="6" s="1"/>
  <c r="CY2" i="6"/>
  <c r="CZ45" i="5"/>
  <c r="DA45" i="5" s="1"/>
  <c r="CY45" i="5"/>
  <c r="CZ44" i="5"/>
  <c r="DA44" i="5" s="1"/>
  <c r="CY44" i="5"/>
  <c r="CZ43" i="5"/>
  <c r="DA43" i="5" s="1"/>
  <c r="CY43" i="5"/>
  <c r="CZ42" i="5"/>
  <c r="DA42" i="5" s="1"/>
  <c r="CY42" i="5"/>
  <c r="CZ41" i="5"/>
  <c r="DA41" i="5" s="1"/>
  <c r="CY41" i="5"/>
  <c r="DA40" i="5"/>
  <c r="CZ40" i="5"/>
  <c r="CY40" i="5"/>
  <c r="CZ39" i="5"/>
  <c r="CY39" i="5"/>
  <c r="CZ38" i="5"/>
  <c r="DA38" i="5" s="1"/>
  <c r="CY38" i="5"/>
  <c r="CZ37" i="5"/>
  <c r="CY37" i="5"/>
  <c r="DA36" i="5"/>
  <c r="CZ36" i="5"/>
  <c r="CY36" i="5"/>
  <c r="CZ35" i="5"/>
  <c r="DA35" i="5" s="1"/>
  <c r="CY35" i="5"/>
  <c r="CZ34" i="5"/>
  <c r="DA34" i="5" s="1"/>
  <c r="CY34" i="5"/>
  <c r="CZ33" i="5"/>
  <c r="DA33" i="5" s="1"/>
  <c r="CY33" i="5"/>
  <c r="CZ32" i="5"/>
  <c r="CY32" i="5"/>
  <c r="DA32" i="5" s="1"/>
  <c r="CZ31" i="5"/>
  <c r="DA31" i="5" s="1"/>
  <c r="CY31" i="5"/>
  <c r="CZ30" i="5"/>
  <c r="CY30" i="5"/>
  <c r="CZ29" i="5"/>
  <c r="DA29" i="5" s="1"/>
  <c r="CY29" i="5"/>
  <c r="CZ28" i="5"/>
  <c r="DA28" i="5" s="1"/>
  <c r="CY28" i="5"/>
  <c r="CZ27" i="5"/>
  <c r="DA27" i="5" s="1"/>
  <c r="CY27" i="5"/>
  <c r="CZ26" i="5"/>
  <c r="DA26" i="5" s="1"/>
  <c r="CY26" i="5"/>
  <c r="CZ25" i="5"/>
  <c r="DA25" i="5" s="1"/>
  <c r="CY25" i="5"/>
  <c r="DA24" i="5"/>
  <c r="CZ24" i="5"/>
  <c r="CY24" i="5"/>
  <c r="CZ23" i="5"/>
  <c r="CY23" i="5"/>
  <c r="CZ22" i="5"/>
  <c r="DA22" i="5" s="1"/>
  <c r="CY22" i="5"/>
  <c r="CZ21" i="5"/>
  <c r="CY21" i="5"/>
  <c r="DA20" i="5"/>
  <c r="CZ20" i="5"/>
  <c r="CY20" i="5"/>
  <c r="CZ19" i="5"/>
  <c r="DA19" i="5" s="1"/>
  <c r="CY19" i="5"/>
  <c r="CZ18" i="5"/>
  <c r="DA18" i="5" s="1"/>
  <c r="CY18" i="5"/>
  <c r="CZ17" i="5"/>
  <c r="DA17" i="5" s="1"/>
  <c r="CY17" i="5"/>
  <c r="CZ16" i="5"/>
  <c r="CY16" i="5"/>
  <c r="DA16" i="5" s="1"/>
  <c r="CZ15" i="5"/>
  <c r="DA15" i="5" s="1"/>
  <c r="CY15" i="5"/>
  <c r="CZ14" i="5"/>
  <c r="CY14" i="5"/>
  <c r="CZ13" i="5"/>
  <c r="DA13" i="5" s="1"/>
  <c r="CY13" i="5"/>
  <c r="CZ12" i="5"/>
  <c r="DA12" i="5" s="1"/>
  <c r="CY12" i="5"/>
  <c r="CZ11" i="5"/>
  <c r="DA11" i="5" s="1"/>
  <c r="CY11" i="5"/>
  <c r="CZ10" i="5"/>
  <c r="DA10" i="5" s="1"/>
  <c r="CY10" i="5"/>
  <c r="CZ9" i="5"/>
  <c r="DA9" i="5" s="1"/>
  <c r="CY9" i="5"/>
  <c r="DA8" i="5"/>
  <c r="CZ8" i="5"/>
  <c r="CY8" i="5"/>
  <c r="CZ7" i="5"/>
  <c r="CY7" i="5"/>
  <c r="CZ6" i="5"/>
  <c r="DA6" i="5" s="1"/>
  <c r="CY6" i="5"/>
  <c r="CZ5" i="5"/>
  <c r="CY5" i="5"/>
  <c r="DA4" i="5"/>
  <c r="CZ4" i="5"/>
  <c r="CY4" i="5"/>
  <c r="CZ3" i="5"/>
  <c r="DA3" i="5" s="1"/>
  <c r="CY3" i="5"/>
  <c r="CZ2" i="5"/>
  <c r="DA2" i="5" s="1"/>
  <c r="CY2" i="5"/>
  <c r="CZ45" i="4"/>
  <c r="CY45" i="4"/>
  <c r="CZ44" i="4"/>
  <c r="DA44" i="4" s="1"/>
  <c r="CY44" i="4"/>
  <c r="CZ43" i="4"/>
  <c r="DA43" i="4" s="1"/>
  <c r="CY43" i="4"/>
  <c r="CZ42" i="4"/>
  <c r="DA42" i="4" s="1"/>
  <c r="CY42" i="4"/>
  <c r="CZ41" i="4"/>
  <c r="DA41" i="4" s="1"/>
  <c r="CY41" i="4"/>
  <c r="CZ40" i="4"/>
  <c r="CY40" i="4"/>
  <c r="DA40" i="4" s="1"/>
  <c r="CZ39" i="4"/>
  <c r="CY39" i="4"/>
  <c r="CZ38" i="4"/>
  <c r="CY38" i="4"/>
  <c r="CZ37" i="4"/>
  <c r="CY37" i="4"/>
  <c r="CZ36" i="4"/>
  <c r="DA36" i="4" s="1"/>
  <c r="CY36" i="4"/>
  <c r="CZ35" i="4"/>
  <c r="DA35" i="4" s="1"/>
  <c r="CY35" i="4"/>
  <c r="CZ34" i="4"/>
  <c r="DA34" i="4" s="1"/>
  <c r="CY34" i="4"/>
  <c r="CZ33" i="4"/>
  <c r="DA33" i="4" s="1"/>
  <c r="CY33" i="4"/>
  <c r="DA32" i="4"/>
  <c r="CZ32" i="4"/>
  <c r="CY32" i="4"/>
  <c r="CZ31" i="4"/>
  <c r="CY31" i="4"/>
  <c r="CZ30" i="4"/>
  <c r="CY30" i="4"/>
  <c r="CZ29" i="4"/>
  <c r="CY29" i="4"/>
  <c r="CZ28" i="4"/>
  <c r="DA28" i="4" s="1"/>
  <c r="CY28" i="4"/>
  <c r="CZ27" i="4"/>
  <c r="DA27" i="4" s="1"/>
  <c r="CY27" i="4"/>
  <c r="CZ26" i="4"/>
  <c r="DA26" i="4" s="1"/>
  <c r="CY26" i="4"/>
  <c r="CZ25" i="4"/>
  <c r="DA25" i="4" s="1"/>
  <c r="CY25" i="4"/>
  <c r="DA24" i="4"/>
  <c r="CZ24" i="4"/>
  <c r="CY24" i="4"/>
  <c r="CZ23" i="4"/>
  <c r="CY23" i="4"/>
  <c r="CZ22" i="4"/>
  <c r="DA22" i="4" s="1"/>
  <c r="CY22" i="4"/>
  <c r="CZ21" i="4"/>
  <c r="CY21" i="4"/>
  <c r="CZ20" i="4"/>
  <c r="DA20" i="4" s="1"/>
  <c r="CY20" i="4"/>
  <c r="CZ19" i="4"/>
  <c r="DA19" i="4" s="1"/>
  <c r="CY19" i="4"/>
  <c r="CZ18" i="4"/>
  <c r="DA18" i="4" s="1"/>
  <c r="CY18" i="4"/>
  <c r="CZ17" i="4"/>
  <c r="DA17" i="4" s="1"/>
  <c r="CY17" i="4"/>
  <c r="CZ16" i="4"/>
  <c r="CY16" i="4"/>
  <c r="DA16" i="4" s="1"/>
  <c r="CZ15" i="4"/>
  <c r="DA15" i="4" s="1"/>
  <c r="CY15" i="4"/>
  <c r="CZ14" i="4"/>
  <c r="CY14" i="4"/>
  <c r="CZ13" i="4"/>
  <c r="DA13" i="4" s="1"/>
  <c r="CY13" i="4"/>
  <c r="CZ12" i="4"/>
  <c r="CY12" i="4"/>
  <c r="CZ11" i="4"/>
  <c r="DA11" i="4" s="1"/>
  <c r="CY11" i="4"/>
  <c r="CZ10" i="4"/>
  <c r="CY10" i="4"/>
  <c r="CZ9" i="4"/>
  <c r="DA9" i="4" s="1"/>
  <c r="CY9" i="4"/>
  <c r="CZ8" i="4"/>
  <c r="DA8" i="4" s="1"/>
  <c r="CY8" i="4"/>
  <c r="CZ7" i="4"/>
  <c r="CY7" i="4"/>
  <c r="CZ6" i="4"/>
  <c r="DA6" i="4" s="1"/>
  <c r="CY6" i="4"/>
  <c r="CZ5" i="4"/>
  <c r="CY5" i="4"/>
  <c r="DA4" i="4"/>
  <c r="CZ4" i="4"/>
  <c r="CY4" i="4"/>
  <c r="CZ3" i="4"/>
  <c r="CY3" i="4"/>
  <c r="CZ2" i="4"/>
  <c r="DA2" i="4" s="1"/>
  <c r="CY2" i="4"/>
  <c r="CZ54" i="3"/>
  <c r="CY54" i="3"/>
  <c r="CZ53" i="3"/>
  <c r="CY53" i="3"/>
  <c r="CZ52" i="3"/>
  <c r="CY52" i="3"/>
  <c r="DA52" i="3" s="1"/>
  <c r="CZ51" i="3"/>
  <c r="CY51" i="3"/>
  <c r="CZ50" i="3"/>
  <c r="CY50" i="3"/>
  <c r="CZ49" i="3"/>
  <c r="CY49" i="3"/>
  <c r="CZ48" i="3"/>
  <c r="CY48" i="3"/>
  <c r="CZ47" i="3"/>
  <c r="CY47" i="3"/>
  <c r="CZ46" i="3"/>
  <c r="CY46" i="3"/>
  <c r="CZ45" i="3"/>
  <c r="CY45" i="3"/>
  <c r="CZ44" i="3"/>
  <c r="CY44" i="3"/>
  <c r="CZ43" i="3"/>
  <c r="CY43" i="3"/>
  <c r="CZ42" i="3"/>
  <c r="CY42" i="3"/>
  <c r="CZ41" i="3"/>
  <c r="CY41" i="3"/>
  <c r="CZ40" i="3"/>
  <c r="DA40" i="3" s="1"/>
  <c r="CY40" i="3"/>
  <c r="CZ39" i="3"/>
  <c r="CY39" i="3"/>
  <c r="CZ38" i="3"/>
  <c r="CY38" i="3"/>
  <c r="CZ37" i="3"/>
  <c r="CY37" i="3"/>
  <c r="CZ36" i="3"/>
  <c r="CY36" i="3"/>
  <c r="CZ35" i="3"/>
  <c r="DA35" i="3" s="1"/>
  <c r="CY35" i="3"/>
  <c r="CZ34" i="3"/>
  <c r="CY34" i="3"/>
  <c r="CZ33" i="3"/>
  <c r="DA33" i="3" s="1"/>
  <c r="CY33" i="3"/>
  <c r="CZ32" i="3"/>
  <c r="DA32" i="3" s="1"/>
  <c r="CY32" i="3"/>
  <c r="CZ31" i="3"/>
  <c r="DA31" i="3" s="1"/>
  <c r="CY31" i="3"/>
  <c r="CZ30" i="3"/>
  <c r="CY30" i="3"/>
  <c r="CZ29" i="3"/>
  <c r="DA29" i="3" s="1"/>
  <c r="CY29" i="3"/>
  <c r="CZ28" i="3"/>
  <c r="CY28" i="3"/>
  <c r="DA28" i="3" s="1"/>
  <c r="CZ27" i="3"/>
  <c r="CY27" i="3"/>
  <c r="CZ26" i="3"/>
  <c r="CY26" i="3"/>
  <c r="CZ25" i="3"/>
  <c r="CY25" i="3"/>
  <c r="CZ24" i="3"/>
  <c r="CY24" i="3"/>
  <c r="CZ23" i="3"/>
  <c r="DA23" i="3" s="1"/>
  <c r="CY23" i="3"/>
  <c r="CZ22" i="3"/>
  <c r="CY22" i="3"/>
  <c r="DA22" i="3" s="1"/>
  <c r="CZ21" i="3"/>
  <c r="DA21" i="3" s="1"/>
  <c r="CY21" i="3"/>
  <c r="CZ20" i="3"/>
  <c r="CY20" i="3"/>
  <c r="CZ19" i="3"/>
  <c r="DA19" i="3" s="1"/>
  <c r="CY19" i="3"/>
  <c r="CZ18" i="3"/>
  <c r="CY18" i="3"/>
  <c r="DA18" i="3" s="1"/>
  <c r="CZ17" i="3"/>
  <c r="DA17" i="3" s="1"/>
  <c r="CY17" i="3"/>
  <c r="CZ16" i="3"/>
  <c r="CY16" i="3"/>
  <c r="CZ15" i="3"/>
  <c r="CY15" i="3"/>
  <c r="CZ14" i="3"/>
  <c r="CY14" i="3"/>
  <c r="DA14" i="3" s="1"/>
  <c r="CZ13" i="3"/>
  <c r="CY13" i="3"/>
  <c r="CZ12" i="3"/>
  <c r="CY12" i="3"/>
  <c r="CZ11" i="3"/>
  <c r="CY11" i="3"/>
  <c r="CZ10" i="3"/>
  <c r="CY10" i="3"/>
  <c r="CZ9" i="3"/>
  <c r="CY9" i="3"/>
  <c r="CZ8" i="3"/>
  <c r="DA8" i="3" s="1"/>
  <c r="CY8" i="3"/>
  <c r="CZ7" i="3"/>
  <c r="CY7" i="3"/>
  <c r="CZ6" i="3"/>
  <c r="CY6" i="3"/>
  <c r="CZ5" i="3"/>
  <c r="CY5" i="3"/>
  <c r="CZ4" i="3"/>
  <c r="DA4" i="3" s="1"/>
  <c r="CY4" i="3"/>
  <c r="CZ3" i="3"/>
  <c r="CY3" i="3"/>
  <c r="CZ2" i="3"/>
  <c r="CY2" i="3"/>
  <c r="CT40" i="6"/>
  <c r="CT39" i="6"/>
  <c r="CT38" i="6"/>
  <c r="CT37" i="6"/>
  <c r="CT36" i="6"/>
  <c r="CT35" i="6"/>
  <c r="CT34" i="6"/>
  <c r="CT33" i="6"/>
  <c r="CT32" i="6"/>
  <c r="CT31" i="6"/>
  <c r="CT30" i="6"/>
  <c r="CT29" i="6"/>
  <c r="CT28" i="6"/>
  <c r="CT27" i="6"/>
  <c r="CT26" i="6"/>
  <c r="CT25" i="6"/>
  <c r="CT24" i="6"/>
  <c r="CT23" i="6"/>
  <c r="CT22" i="6"/>
  <c r="CT21" i="6"/>
  <c r="CT20" i="6"/>
  <c r="CT19" i="6"/>
  <c r="CT18" i="6"/>
  <c r="CT17" i="6"/>
  <c r="CT16" i="6"/>
  <c r="CT15" i="6"/>
  <c r="CT14" i="6"/>
  <c r="CT13" i="6"/>
  <c r="CT12" i="6"/>
  <c r="CT11" i="6"/>
  <c r="CT10" i="6"/>
  <c r="CT9" i="6"/>
  <c r="CT8" i="6"/>
  <c r="CT7" i="6"/>
  <c r="CT6" i="6"/>
  <c r="CT5" i="6"/>
  <c r="CT4" i="6"/>
  <c r="CT3" i="6"/>
  <c r="CT2" i="6"/>
  <c r="CS2" i="6"/>
  <c r="CT45" i="5"/>
  <c r="CU45" i="5" s="1"/>
  <c r="CS45" i="5"/>
  <c r="CT44" i="5"/>
  <c r="CS44" i="5"/>
  <c r="CU44" i="5" s="1"/>
  <c r="CT43" i="5"/>
  <c r="CU43" i="5" s="1"/>
  <c r="CS43" i="5"/>
  <c r="CT42" i="5"/>
  <c r="CS42" i="5"/>
  <c r="CT41" i="5"/>
  <c r="CU41" i="5" s="1"/>
  <c r="CS41" i="5"/>
  <c r="CT40" i="5"/>
  <c r="CU40" i="5" s="1"/>
  <c r="CS40" i="5"/>
  <c r="CT39" i="5"/>
  <c r="CU39" i="5" s="1"/>
  <c r="CS39" i="5"/>
  <c r="CT38" i="5"/>
  <c r="CU38" i="5" s="1"/>
  <c r="CS38" i="5"/>
  <c r="CT37" i="5"/>
  <c r="CU37" i="5" s="1"/>
  <c r="CS37" i="5"/>
  <c r="CU36" i="5"/>
  <c r="CT36" i="5"/>
  <c r="CS36" i="5"/>
  <c r="CT35" i="5"/>
  <c r="CS35" i="5"/>
  <c r="CT34" i="5"/>
  <c r="CU34" i="5" s="1"/>
  <c r="CS34" i="5"/>
  <c r="CT33" i="5"/>
  <c r="CS33" i="5"/>
  <c r="CU32" i="5"/>
  <c r="CT32" i="5"/>
  <c r="CS32" i="5"/>
  <c r="CT31" i="5"/>
  <c r="CU31" i="5" s="1"/>
  <c r="CS31" i="5"/>
  <c r="CT30" i="5"/>
  <c r="CU30" i="5" s="1"/>
  <c r="CS30" i="5"/>
  <c r="CT29" i="5"/>
  <c r="CU29" i="5" s="1"/>
  <c r="CS29" i="5"/>
  <c r="CT28" i="5"/>
  <c r="CS28" i="5"/>
  <c r="CU28" i="5" s="1"/>
  <c r="CT27" i="5"/>
  <c r="CU27" i="5" s="1"/>
  <c r="CS27" i="5"/>
  <c r="CT26" i="5"/>
  <c r="CS26" i="5"/>
  <c r="CT25" i="5"/>
  <c r="CU25" i="5" s="1"/>
  <c r="CS25" i="5"/>
  <c r="CT24" i="5"/>
  <c r="CS24" i="5"/>
  <c r="CT23" i="5"/>
  <c r="CU23" i="5" s="1"/>
  <c r="CS23" i="5"/>
  <c r="CT22" i="5"/>
  <c r="CS22" i="5"/>
  <c r="CT21" i="5"/>
  <c r="CU21" i="5" s="1"/>
  <c r="CS21" i="5"/>
  <c r="CT20" i="5"/>
  <c r="CU20" i="5" s="1"/>
  <c r="CS20" i="5"/>
  <c r="CT19" i="5"/>
  <c r="CS19" i="5"/>
  <c r="CT18" i="5"/>
  <c r="CU18" i="5" s="1"/>
  <c r="CS18" i="5"/>
  <c r="CT17" i="5"/>
  <c r="CS17" i="5"/>
  <c r="CU16" i="5"/>
  <c r="CT16" i="5"/>
  <c r="CS16" i="5"/>
  <c r="CT15" i="5"/>
  <c r="CS15" i="5"/>
  <c r="CT14" i="5"/>
  <c r="CU14" i="5" s="1"/>
  <c r="CS14" i="5"/>
  <c r="CT13" i="5"/>
  <c r="CS13" i="5"/>
  <c r="CT12" i="5"/>
  <c r="CS12" i="5"/>
  <c r="CU12" i="5" s="1"/>
  <c r="CT11" i="5"/>
  <c r="CU11" i="5" s="1"/>
  <c r="CS11" i="5"/>
  <c r="CT10" i="5"/>
  <c r="CS10" i="5"/>
  <c r="CT9" i="5"/>
  <c r="CU9" i="5" s="1"/>
  <c r="CS9" i="5"/>
  <c r="CT8" i="5"/>
  <c r="CU8" i="5" s="1"/>
  <c r="CS8" i="5"/>
  <c r="CT7" i="5"/>
  <c r="CU7" i="5" s="1"/>
  <c r="CS7" i="5"/>
  <c r="CT6" i="5"/>
  <c r="CU6" i="5" s="1"/>
  <c r="CS6" i="5"/>
  <c r="CT5" i="5"/>
  <c r="CU5" i="5" s="1"/>
  <c r="CS5" i="5"/>
  <c r="CU4" i="5"/>
  <c r="CT4" i="5"/>
  <c r="CS4" i="5"/>
  <c r="CT3" i="5"/>
  <c r="CS3" i="5"/>
  <c r="CT2" i="5"/>
  <c r="CU2" i="5" s="1"/>
  <c r="CS2" i="5"/>
  <c r="CT45" i="4"/>
  <c r="CS45" i="4"/>
  <c r="CT44" i="4"/>
  <c r="CS44" i="4"/>
  <c r="CU44" i="4" s="1"/>
  <c r="CT43" i="4"/>
  <c r="CU43" i="4" s="1"/>
  <c r="CS43" i="4"/>
  <c r="CT42" i="4"/>
  <c r="CS42" i="4"/>
  <c r="CU42" i="4" s="1"/>
  <c r="CT41" i="4"/>
  <c r="CU41" i="4" s="1"/>
  <c r="CS41" i="4"/>
  <c r="CT40" i="4"/>
  <c r="CS40" i="4"/>
  <c r="CT39" i="4"/>
  <c r="CU39" i="4" s="1"/>
  <c r="CS39" i="4"/>
  <c r="CT38" i="4"/>
  <c r="CS38" i="4"/>
  <c r="CU38" i="4" s="1"/>
  <c r="CT37" i="4"/>
  <c r="CU37" i="4" s="1"/>
  <c r="CS37" i="4"/>
  <c r="CT36" i="4"/>
  <c r="CS36" i="4"/>
  <c r="CT35" i="4"/>
  <c r="CS35" i="4"/>
  <c r="CT34" i="4"/>
  <c r="CS34" i="4"/>
  <c r="CU34" i="4" s="1"/>
  <c r="CT33" i="4"/>
  <c r="CS33" i="4"/>
  <c r="CT32" i="4"/>
  <c r="CU32" i="4" s="1"/>
  <c r="CS32" i="4"/>
  <c r="CT31" i="4"/>
  <c r="CS31" i="4"/>
  <c r="CT30" i="4"/>
  <c r="CS30" i="4"/>
  <c r="CT29" i="4"/>
  <c r="CS29" i="4"/>
  <c r="CU28" i="4"/>
  <c r="CT28" i="4"/>
  <c r="CS28" i="4"/>
  <c r="CT27" i="4"/>
  <c r="CS27" i="4"/>
  <c r="CT26" i="4"/>
  <c r="CS26" i="4"/>
  <c r="CU26" i="4" s="1"/>
  <c r="CT25" i="4"/>
  <c r="CS25" i="4"/>
  <c r="CT24" i="4"/>
  <c r="CU24" i="4" s="1"/>
  <c r="CS24" i="4"/>
  <c r="CT23" i="4"/>
  <c r="CU23" i="4" s="1"/>
  <c r="CS23" i="4"/>
  <c r="CT22" i="4"/>
  <c r="CS22" i="4"/>
  <c r="CT21" i="4"/>
  <c r="CU21" i="4" s="1"/>
  <c r="CS21" i="4"/>
  <c r="CT20" i="4"/>
  <c r="CS20" i="4"/>
  <c r="CU20" i="4" s="1"/>
  <c r="CT19" i="4"/>
  <c r="CS19" i="4"/>
  <c r="CT18" i="4"/>
  <c r="CS18" i="4"/>
  <c r="CU18" i="4" s="1"/>
  <c r="CT17" i="4"/>
  <c r="CS17" i="4"/>
  <c r="CT16" i="4"/>
  <c r="CU16" i="4" s="1"/>
  <c r="CS16" i="4"/>
  <c r="CT15" i="4"/>
  <c r="CU15" i="4" s="1"/>
  <c r="CS15" i="4"/>
  <c r="CT14" i="4"/>
  <c r="CS14" i="4"/>
  <c r="CT13" i="4"/>
  <c r="CU13" i="4" s="1"/>
  <c r="CS13" i="4"/>
  <c r="CU12" i="4"/>
  <c r="CT12" i="4"/>
  <c r="CS12" i="4"/>
  <c r="CT11" i="4"/>
  <c r="CS11" i="4"/>
  <c r="CT10" i="4"/>
  <c r="CS10" i="4"/>
  <c r="CU10" i="4" s="1"/>
  <c r="CT9" i="4"/>
  <c r="CS9" i="4"/>
  <c r="CT8" i="4"/>
  <c r="CU8" i="4" s="1"/>
  <c r="CS8" i="4"/>
  <c r="CT7" i="4"/>
  <c r="CU7" i="4" s="1"/>
  <c r="CS7" i="4"/>
  <c r="CT6" i="4"/>
  <c r="CS6" i="4"/>
  <c r="CT5" i="4"/>
  <c r="CU5" i="4" s="1"/>
  <c r="CS5" i="4"/>
  <c r="CU4" i="4"/>
  <c r="CT4" i="4"/>
  <c r="CS4" i="4"/>
  <c r="CT3" i="4"/>
  <c r="CS3" i="4"/>
  <c r="CT2" i="4"/>
  <c r="CS2" i="4"/>
  <c r="CU2" i="4" s="1"/>
  <c r="CT54" i="3"/>
  <c r="CS54" i="3"/>
  <c r="CT53" i="3"/>
  <c r="CS53" i="3"/>
  <c r="CT52" i="3"/>
  <c r="CS52" i="3"/>
  <c r="CT51" i="3"/>
  <c r="CS51" i="3"/>
  <c r="CT50" i="3"/>
  <c r="CS50" i="3"/>
  <c r="CT49" i="3"/>
  <c r="CS49" i="3"/>
  <c r="CT48" i="3"/>
  <c r="CS48" i="3"/>
  <c r="CT47" i="3"/>
  <c r="CS47" i="3"/>
  <c r="CT46" i="3"/>
  <c r="CS46" i="3"/>
  <c r="CT45" i="3"/>
  <c r="CS45" i="3"/>
  <c r="CU45" i="3" s="1"/>
  <c r="CT44" i="3"/>
  <c r="CU44" i="3" s="1"/>
  <c r="CS44" i="3"/>
  <c r="CT43" i="3"/>
  <c r="CS43" i="3"/>
  <c r="CT42" i="3"/>
  <c r="CU42" i="3" s="1"/>
  <c r="CS42" i="3"/>
  <c r="CT41" i="3"/>
  <c r="CS41" i="3"/>
  <c r="CU41" i="3" s="1"/>
  <c r="CT40" i="3"/>
  <c r="CS40" i="3"/>
  <c r="CU40" i="3" s="1"/>
  <c r="CT39" i="3"/>
  <c r="CS39" i="3"/>
  <c r="CT38" i="3"/>
  <c r="CS38" i="3"/>
  <c r="CT37" i="3"/>
  <c r="CS37" i="3"/>
  <c r="CT36" i="3"/>
  <c r="CS36" i="3"/>
  <c r="CT35" i="3"/>
  <c r="CU35" i="3" s="1"/>
  <c r="CS35" i="3"/>
  <c r="CT34" i="3"/>
  <c r="CS34" i="3"/>
  <c r="CT33" i="3"/>
  <c r="CS33" i="3"/>
  <c r="CT32" i="3"/>
  <c r="CS32" i="3"/>
  <c r="CT31" i="3"/>
  <c r="CS31" i="3"/>
  <c r="CT30" i="3"/>
  <c r="CS30" i="3"/>
  <c r="CT29" i="3"/>
  <c r="CS29" i="3"/>
  <c r="CT28" i="3"/>
  <c r="CS28" i="3"/>
  <c r="CT27" i="3"/>
  <c r="CS27" i="3"/>
  <c r="CT26" i="3"/>
  <c r="CS26" i="3"/>
  <c r="CT25" i="3"/>
  <c r="CS25" i="3"/>
  <c r="CT24" i="3"/>
  <c r="CS24" i="3"/>
  <c r="CT23" i="3"/>
  <c r="CS23" i="3"/>
  <c r="CT22" i="3"/>
  <c r="CS22" i="3"/>
  <c r="CT21" i="3"/>
  <c r="CS21" i="3"/>
  <c r="CT20" i="3"/>
  <c r="CS20" i="3"/>
  <c r="CT19" i="3"/>
  <c r="CU19" i="3" s="1"/>
  <c r="CS19" i="3"/>
  <c r="CT18" i="3"/>
  <c r="CS18" i="3"/>
  <c r="CT17" i="3"/>
  <c r="CS17" i="3"/>
  <c r="CT16" i="3"/>
  <c r="CS16" i="3"/>
  <c r="CT15" i="3"/>
  <c r="CS15" i="3"/>
  <c r="CT14" i="3"/>
  <c r="CS14" i="3"/>
  <c r="CT13" i="3"/>
  <c r="CS13" i="3"/>
  <c r="CT12" i="3"/>
  <c r="CS12" i="3"/>
  <c r="CT11" i="3"/>
  <c r="CS11" i="3"/>
  <c r="CT10" i="3"/>
  <c r="CS10" i="3"/>
  <c r="CT9" i="3"/>
  <c r="CS9" i="3"/>
  <c r="CT8" i="3"/>
  <c r="CS8" i="3"/>
  <c r="CT7" i="3"/>
  <c r="CS7" i="3"/>
  <c r="CT6" i="3"/>
  <c r="CS6" i="3"/>
  <c r="CT5" i="3"/>
  <c r="CS5" i="3"/>
  <c r="CU5" i="3" s="1"/>
  <c r="CT4" i="3"/>
  <c r="CS4" i="3"/>
  <c r="CT3" i="3"/>
  <c r="CS3" i="3"/>
  <c r="CT2" i="3"/>
  <c r="CS2" i="3"/>
  <c r="CN40" i="6"/>
  <c r="CN39" i="6"/>
  <c r="CN38" i="6"/>
  <c r="CN37" i="6"/>
  <c r="CN36" i="6"/>
  <c r="CN35" i="6"/>
  <c r="CN34" i="6"/>
  <c r="CN33" i="6"/>
  <c r="CN32" i="6"/>
  <c r="CN31" i="6"/>
  <c r="CN30" i="6"/>
  <c r="CN29" i="6"/>
  <c r="CN28" i="6"/>
  <c r="CN27" i="6"/>
  <c r="CN26" i="6"/>
  <c r="CN25" i="6"/>
  <c r="CN24" i="6"/>
  <c r="CN23" i="6"/>
  <c r="CN22" i="6"/>
  <c r="CN21" i="6"/>
  <c r="CN20" i="6"/>
  <c r="CN19" i="6"/>
  <c r="CN18" i="6"/>
  <c r="CN17" i="6"/>
  <c r="CN16" i="6"/>
  <c r="CN15" i="6"/>
  <c r="CN14" i="6"/>
  <c r="CN13" i="6"/>
  <c r="CN12" i="6"/>
  <c r="CN11" i="6"/>
  <c r="CN10" i="6"/>
  <c r="CN9" i="6"/>
  <c r="CN8" i="6"/>
  <c r="CN7" i="6"/>
  <c r="CN6" i="6"/>
  <c r="CN5" i="6"/>
  <c r="CN4" i="6"/>
  <c r="CN3" i="6"/>
  <c r="CN2" i="6"/>
  <c r="CM2" i="6"/>
  <c r="CN45" i="5"/>
  <c r="CO45" i="5" s="1"/>
  <c r="CM45" i="5"/>
  <c r="CO44" i="5"/>
  <c r="CN44" i="5"/>
  <c r="CM44" i="5"/>
  <c r="CN43" i="5"/>
  <c r="CM43" i="5"/>
  <c r="CN42" i="5"/>
  <c r="CO42" i="5" s="1"/>
  <c r="CM42" i="5"/>
  <c r="CN41" i="5"/>
  <c r="CM41" i="5"/>
  <c r="CO40" i="5"/>
  <c r="CN40" i="5"/>
  <c r="CM40" i="5"/>
  <c r="CN39" i="5"/>
  <c r="CO39" i="5" s="1"/>
  <c r="CM39" i="5"/>
  <c r="CN38" i="5"/>
  <c r="CO38" i="5" s="1"/>
  <c r="CM38" i="5"/>
  <c r="CN37" i="5"/>
  <c r="CO37" i="5" s="1"/>
  <c r="CM37" i="5"/>
  <c r="CN36" i="5"/>
  <c r="CM36" i="5"/>
  <c r="CO36" i="5" s="1"/>
  <c r="CN35" i="5"/>
  <c r="CO35" i="5" s="1"/>
  <c r="CM35" i="5"/>
  <c r="CN34" i="5"/>
  <c r="CM34" i="5"/>
  <c r="CN33" i="5"/>
  <c r="CO33" i="5" s="1"/>
  <c r="CM33" i="5"/>
  <c r="CN32" i="5"/>
  <c r="CM32" i="5"/>
  <c r="CN31" i="5"/>
  <c r="CO31" i="5" s="1"/>
  <c r="CM31" i="5"/>
  <c r="CN30" i="5"/>
  <c r="CM30" i="5"/>
  <c r="CN29" i="5"/>
  <c r="CO29" i="5" s="1"/>
  <c r="CM29" i="5"/>
  <c r="CN28" i="5"/>
  <c r="CO28" i="5" s="1"/>
  <c r="CM28" i="5"/>
  <c r="CN27" i="5"/>
  <c r="CM27" i="5"/>
  <c r="CN26" i="5"/>
  <c r="CO26" i="5" s="1"/>
  <c r="CM26" i="5"/>
  <c r="CN25" i="5"/>
  <c r="CM25" i="5"/>
  <c r="CO24" i="5"/>
  <c r="CN24" i="5"/>
  <c r="CM24" i="5"/>
  <c r="CN23" i="5"/>
  <c r="CM23" i="5"/>
  <c r="CN22" i="5"/>
  <c r="CO22" i="5" s="1"/>
  <c r="CM22" i="5"/>
  <c r="CN21" i="5"/>
  <c r="CM21" i="5"/>
  <c r="CN20" i="5"/>
  <c r="CM20" i="5"/>
  <c r="CO20" i="5" s="1"/>
  <c r="CN19" i="5"/>
  <c r="CO19" i="5" s="1"/>
  <c r="CM19" i="5"/>
  <c r="CN18" i="5"/>
  <c r="CM18" i="5"/>
  <c r="CN17" i="5"/>
  <c r="CO17" i="5" s="1"/>
  <c r="CM17" i="5"/>
  <c r="CN16" i="5"/>
  <c r="CO16" i="5" s="1"/>
  <c r="CM16" i="5"/>
  <c r="CN15" i="5"/>
  <c r="CO15" i="5" s="1"/>
  <c r="CM15" i="5"/>
  <c r="CN14" i="5"/>
  <c r="CO14" i="5" s="1"/>
  <c r="CM14" i="5"/>
  <c r="CN13" i="5"/>
  <c r="CO13" i="5" s="1"/>
  <c r="CM13" i="5"/>
  <c r="CO12" i="5"/>
  <c r="CN12" i="5"/>
  <c r="CM12" i="5"/>
  <c r="CN11" i="5"/>
  <c r="CM11" i="5"/>
  <c r="CN10" i="5"/>
  <c r="CO10" i="5" s="1"/>
  <c r="CM10" i="5"/>
  <c r="CN9" i="5"/>
  <c r="CM9" i="5"/>
  <c r="CO8" i="5"/>
  <c r="CN8" i="5"/>
  <c r="CM8" i="5"/>
  <c r="CN7" i="5"/>
  <c r="CO7" i="5" s="1"/>
  <c r="CM7" i="5"/>
  <c r="CN6" i="5"/>
  <c r="CO6" i="5" s="1"/>
  <c r="CM6" i="5"/>
  <c r="CN5" i="5"/>
  <c r="CO5" i="5" s="1"/>
  <c r="CM5" i="5"/>
  <c r="CN4" i="5"/>
  <c r="CM4" i="5"/>
  <c r="CO4" i="5" s="1"/>
  <c r="CN3" i="5"/>
  <c r="CO3" i="5" s="1"/>
  <c r="CM3" i="5"/>
  <c r="CN2" i="5"/>
  <c r="CM2" i="5"/>
  <c r="CN45" i="4"/>
  <c r="CO45" i="4" s="1"/>
  <c r="CM45" i="4"/>
  <c r="CO44" i="4"/>
  <c r="CN44" i="4"/>
  <c r="CM44" i="4"/>
  <c r="CN43" i="4"/>
  <c r="CM43" i="4"/>
  <c r="CN42" i="4"/>
  <c r="CM42" i="4"/>
  <c r="CO42" i="4" s="1"/>
  <c r="CN41" i="4"/>
  <c r="CM41" i="4"/>
  <c r="CN40" i="4"/>
  <c r="CO40" i="4" s="1"/>
  <c r="CM40" i="4"/>
  <c r="CN39" i="4"/>
  <c r="CO39" i="4" s="1"/>
  <c r="CM39" i="4"/>
  <c r="CN38" i="4"/>
  <c r="CM38" i="4"/>
  <c r="CN37" i="4"/>
  <c r="CO37" i="4" s="1"/>
  <c r="CM37" i="4"/>
  <c r="CN36" i="4"/>
  <c r="CM36" i="4"/>
  <c r="CO36" i="4" s="1"/>
  <c r="CN35" i="4"/>
  <c r="CM35" i="4"/>
  <c r="CN34" i="4"/>
  <c r="CM34" i="4"/>
  <c r="CO34" i="4" s="1"/>
  <c r="CN33" i="4"/>
  <c r="CM33" i="4"/>
  <c r="CN32" i="4"/>
  <c r="CO32" i="4" s="1"/>
  <c r="CM32" i="4"/>
  <c r="CN31" i="4"/>
  <c r="CO31" i="4" s="1"/>
  <c r="CM31" i="4"/>
  <c r="CN30" i="4"/>
  <c r="CM30" i="4"/>
  <c r="CN29" i="4"/>
  <c r="CO29" i="4" s="1"/>
  <c r="CM29" i="4"/>
  <c r="CN28" i="4"/>
  <c r="CO28" i="4" s="1"/>
  <c r="CM28" i="4"/>
  <c r="CN27" i="4"/>
  <c r="CM27" i="4"/>
  <c r="CN26" i="4"/>
  <c r="CM26" i="4"/>
  <c r="CN25" i="4"/>
  <c r="CM25" i="4"/>
  <c r="CO24" i="4"/>
  <c r="CN24" i="4"/>
  <c r="CM24" i="4"/>
  <c r="CN23" i="4"/>
  <c r="CO23" i="4" s="1"/>
  <c r="CM23" i="4"/>
  <c r="CN22" i="4"/>
  <c r="CM22" i="4"/>
  <c r="CN21" i="4"/>
  <c r="CO21" i="4" s="1"/>
  <c r="CM21" i="4"/>
  <c r="CN20" i="4"/>
  <c r="CM20" i="4"/>
  <c r="CO20" i="4" s="1"/>
  <c r="CN19" i="4"/>
  <c r="CO19" i="4" s="1"/>
  <c r="CM19" i="4"/>
  <c r="CN18" i="4"/>
  <c r="CM18" i="4"/>
  <c r="CO18" i="4" s="1"/>
  <c r="CN17" i="4"/>
  <c r="CO17" i="4" s="1"/>
  <c r="CM17" i="4"/>
  <c r="CN16" i="4"/>
  <c r="CM16" i="4"/>
  <c r="CN15" i="4"/>
  <c r="CO15" i="4" s="1"/>
  <c r="CM15" i="4"/>
  <c r="CN14" i="4"/>
  <c r="CM14" i="4"/>
  <c r="CO14" i="4" s="1"/>
  <c r="CN13" i="4"/>
  <c r="CO13" i="4" s="1"/>
  <c r="CM13" i="4"/>
  <c r="CN12" i="4"/>
  <c r="CM12" i="4"/>
  <c r="CN11" i="4"/>
  <c r="CM11" i="4"/>
  <c r="CN10" i="4"/>
  <c r="CM10" i="4"/>
  <c r="CO10" i="4" s="1"/>
  <c r="CN9" i="4"/>
  <c r="CM9" i="4"/>
  <c r="CN8" i="4"/>
  <c r="CO8" i="4" s="1"/>
  <c r="CM8" i="4"/>
  <c r="CN7" i="4"/>
  <c r="CM7" i="4"/>
  <c r="CN6" i="4"/>
  <c r="CM6" i="4"/>
  <c r="CN5" i="4"/>
  <c r="CM5" i="4"/>
  <c r="CO4" i="4"/>
  <c r="CN4" i="4"/>
  <c r="CM4" i="4"/>
  <c r="CN3" i="4"/>
  <c r="CM3" i="4"/>
  <c r="CN2" i="4"/>
  <c r="CM2" i="4"/>
  <c r="CO2" i="4" s="1"/>
  <c r="CN54" i="3"/>
  <c r="CM54" i="3"/>
  <c r="CN53" i="3"/>
  <c r="CM53" i="3"/>
  <c r="CN52" i="3"/>
  <c r="CM52" i="3"/>
  <c r="CN51" i="3"/>
  <c r="CM51" i="3"/>
  <c r="CN50" i="3"/>
  <c r="CM50" i="3"/>
  <c r="CN49" i="3"/>
  <c r="CM49" i="3"/>
  <c r="CN48" i="3"/>
  <c r="CM48" i="3"/>
  <c r="CN47" i="3"/>
  <c r="CM47" i="3"/>
  <c r="CN46" i="3"/>
  <c r="CM46" i="3"/>
  <c r="CN45" i="3"/>
  <c r="CM45" i="3"/>
  <c r="CN44" i="3"/>
  <c r="CM44" i="3"/>
  <c r="CN43" i="3"/>
  <c r="CM43" i="3"/>
  <c r="CN42" i="3"/>
  <c r="CM42" i="3"/>
  <c r="CN41" i="3"/>
  <c r="CM41" i="3"/>
  <c r="CN40" i="3"/>
  <c r="CO40" i="3" s="1"/>
  <c r="CM40" i="3"/>
  <c r="CN39" i="3"/>
  <c r="CM39" i="3"/>
  <c r="CN38" i="3"/>
  <c r="CM38" i="3"/>
  <c r="CN37" i="3"/>
  <c r="CM37" i="3"/>
  <c r="CN36" i="3"/>
  <c r="CM36" i="3"/>
  <c r="CN35" i="3"/>
  <c r="CM35" i="3"/>
  <c r="CN34" i="3"/>
  <c r="CM34" i="3"/>
  <c r="CN33" i="3"/>
  <c r="CM33" i="3"/>
  <c r="CN32" i="3"/>
  <c r="CM32" i="3"/>
  <c r="CN31" i="3"/>
  <c r="CM31" i="3"/>
  <c r="CN30" i="3"/>
  <c r="CM30" i="3"/>
  <c r="CN29" i="3"/>
  <c r="CM29" i="3"/>
  <c r="CN28" i="3"/>
  <c r="CM28" i="3"/>
  <c r="CN27" i="3"/>
  <c r="CM27" i="3"/>
  <c r="CN26" i="3"/>
  <c r="CM26" i="3"/>
  <c r="CN25" i="3"/>
  <c r="CM25" i="3"/>
  <c r="CN24" i="3"/>
  <c r="CO24" i="3" s="1"/>
  <c r="CM24" i="3"/>
  <c r="CN23" i="3"/>
  <c r="CM23" i="3"/>
  <c r="CN22" i="3"/>
  <c r="CM22" i="3"/>
  <c r="CN21" i="3"/>
  <c r="CM21" i="3"/>
  <c r="CN20" i="3"/>
  <c r="CO20" i="3" s="1"/>
  <c r="CM20" i="3"/>
  <c r="CN19" i="3"/>
  <c r="CM19" i="3"/>
  <c r="CN18" i="3"/>
  <c r="CM18" i="3"/>
  <c r="CN17" i="3"/>
  <c r="CM17" i="3"/>
  <c r="CN16" i="3"/>
  <c r="CO16" i="3" s="1"/>
  <c r="CM16" i="3"/>
  <c r="CN15" i="3"/>
  <c r="CM15" i="3"/>
  <c r="CN14" i="3"/>
  <c r="CO14" i="3" s="1"/>
  <c r="CM14" i="3"/>
  <c r="CN13" i="3"/>
  <c r="CM13" i="3"/>
  <c r="CO12" i="3"/>
  <c r="CN12" i="3"/>
  <c r="CM12" i="3"/>
  <c r="CN11" i="3"/>
  <c r="CM11" i="3"/>
  <c r="CN10" i="3"/>
  <c r="CM10" i="3"/>
  <c r="CN9" i="3"/>
  <c r="CM9" i="3"/>
  <c r="CN8" i="3"/>
  <c r="CO8" i="3" s="1"/>
  <c r="CM8" i="3"/>
  <c r="CN7" i="3"/>
  <c r="CO7" i="3" s="1"/>
  <c r="CM7" i="3"/>
  <c r="CN6" i="3"/>
  <c r="CM6" i="3"/>
  <c r="CN5" i="3"/>
  <c r="CO5" i="3" s="1"/>
  <c r="CM5" i="3"/>
  <c r="CN4" i="3"/>
  <c r="CM4" i="3"/>
  <c r="CN3" i="3"/>
  <c r="CO3" i="3" s="1"/>
  <c r="CM3" i="3"/>
  <c r="CN2" i="3"/>
  <c r="CM2" i="3"/>
  <c r="CH40" i="6"/>
  <c r="CH39" i="6"/>
  <c r="CH38" i="6"/>
  <c r="CH37" i="6"/>
  <c r="CH36" i="6"/>
  <c r="CH35" i="6"/>
  <c r="CH34" i="6"/>
  <c r="CH33" i="6"/>
  <c r="CH32" i="6"/>
  <c r="CH31" i="6"/>
  <c r="CH30" i="6"/>
  <c r="CH29" i="6"/>
  <c r="CH28" i="6"/>
  <c r="CH27" i="6"/>
  <c r="CH26" i="6"/>
  <c r="CH25" i="6"/>
  <c r="CH24" i="6"/>
  <c r="CH23" i="6"/>
  <c r="CH22" i="6"/>
  <c r="CH21" i="6"/>
  <c r="CH20" i="6"/>
  <c r="CH19" i="6"/>
  <c r="CH18" i="6"/>
  <c r="CH17" i="6"/>
  <c r="CH16" i="6"/>
  <c r="CH15" i="6"/>
  <c r="CH14" i="6"/>
  <c r="CH13" i="6"/>
  <c r="CH12" i="6"/>
  <c r="CH11" i="6"/>
  <c r="CH10" i="6"/>
  <c r="CH9" i="6"/>
  <c r="CH8" i="6"/>
  <c r="CH7" i="6"/>
  <c r="CH6" i="6"/>
  <c r="CH5" i="6"/>
  <c r="CH4" i="6"/>
  <c r="CH3" i="6"/>
  <c r="CH2" i="6"/>
  <c r="CG2" i="6"/>
  <c r="CH45" i="5"/>
  <c r="CG45" i="5"/>
  <c r="CI45" i="5" s="1"/>
  <c r="CI44" i="5"/>
  <c r="CH44" i="5"/>
  <c r="CG44" i="5"/>
  <c r="CH43" i="5"/>
  <c r="CG43" i="5"/>
  <c r="CH42" i="5"/>
  <c r="CI42" i="5" s="1"/>
  <c r="CG42" i="5"/>
  <c r="CH41" i="5"/>
  <c r="CI41" i="5" s="1"/>
  <c r="CG41" i="5"/>
  <c r="CH40" i="5"/>
  <c r="CG40" i="5"/>
  <c r="CH39" i="5"/>
  <c r="CI39" i="5" s="1"/>
  <c r="CG39" i="5"/>
  <c r="CH38" i="5"/>
  <c r="CG38" i="5"/>
  <c r="CH37" i="5"/>
  <c r="CG37" i="5"/>
  <c r="CI37" i="5" s="1"/>
  <c r="CI36" i="5"/>
  <c r="CH36" i="5"/>
  <c r="CG36" i="5"/>
  <c r="CH35" i="5"/>
  <c r="CI35" i="5" s="1"/>
  <c r="CG35" i="5"/>
  <c r="CH34" i="5"/>
  <c r="CI34" i="5" s="1"/>
  <c r="CG34" i="5"/>
  <c r="CI33" i="5"/>
  <c r="CH33" i="5"/>
  <c r="CG33" i="5"/>
  <c r="CH32" i="5"/>
  <c r="CG32" i="5"/>
  <c r="CH31" i="5"/>
  <c r="CI31" i="5" s="1"/>
  <c r="CG31" i="5"/>
  <c r="CH30" i="5"/>
  <c r="CG30" i="5"/>
  <c r="CH29" i="5"/>
  <c r="CG29" i="5"/>
  <c r="CI29" i="5" s="1"/>
  <c r="CI28" i="5"/>
  <c r="CH28" i="5"/>
  <c r="CG28" i="5"/>
  <c r="CH27" i="5"/>
  <c r="CG27" i="5"/>
  <c r="CH26" i="5"/>
  <c r="CI26" i="5" s="1"/>
  <c r="CG26" i="5"/>
  <c r="CH25" i="5"/>
  <c r="CG25" i="5"/>
  <c r="CH24" i="5"/>
  <c r="CG24" i="5"/>
  <c r="CI24" i="5" s="1"/>
  <c r="CH23" i="5"/>
  <c r="CI23" i="5" s="1"/>
  <c r="CG23" i="5"/>
  <c r="CH22" i="5"/>
  <c r="CG22" i="5"/>
  <c r="CI21" i="5"/>
  <c r="CH21" i="5"/>
  <c r="CG21" i="5"/>
  <c r="CH20" i="5"/>
  <c r="CI20" i="5" s="1"/>
  <c r="CG20" i="5"/>
  <c r="CH19" i="5"/>
  <c r="CG19" i="5"/>
  <c r="CH18" i="5"/>
  <c r="CI18" i="5" s="1"/>
  <c r="CG18" i="5"/>
  <c r="CH17" i="5"/>
  <c r="CG17" i="5"/>
  <c r="CI16" i="5"/>
  <c r="CH16" i="5"/>
  <c r="CG16" i="5"/>
  <c r="CH15" i="5"/>
  <c r="CG15" i="5"/>
  <c r="CH14" i="5"/>
  <c r="CI14" i="5" s="1"/>
  <c r="CG14" i="5"/>
  <c r="CH13" i="5"/>
  <c r="CG13" i="5"/>
  <c r="CH12" i="5"/>
  <c r="CG12" i="5"/>
  <c r="CI12" i="5" s="1"/>
  <c r="CH11" i="5"/>
  <c r="CI11" i="5" s="1"/>
  <c r="CG11" i="5"/>
  <c r="CH10" i="5"/>
  <c r="CG10" i="5"/>
  <c r="CH9" i="5"/>
  <c r="CI9" i="5" s="1"/>
  <c r="CG9" i="5"/>
  <c r="CH8" i="5"/>
  <c r="CG8" i="5"/>
  <c r="CH7" i="5"/>
  <c r="CI7" i="5" s="1"/>
  <c r="CG7" i="5"/>
  <c r="CH6" i="5"/>
  <c r="CG6" i="5"/>
  <c r="CH5" i="5"/>
  <c r="CI5" i="5" s="1"/>
  <c r="CG5" i="5"/>
  <c r="CH4" i="5"/>
  <c r="CI4" i="5" s="1"/>
  <c r="CG4" i="5"/>
  <c r="CH3" i="5"/>
  <c r="CG3" i="5"/>
  <c r="CH2" i="5"/>
  <c r="CI2" i="5" s="1"/>
  <c r="CG2" i="5"/>
  <c r="CH45" i="4"/>
  <c r="CI45" i="4" s="1"/>
  <c r="CG45" i="4"/>
  <c r="CH44" i="4"/>
  <c r="CG44" i="4"/>
  <c r="CH43" i="4"/>
  <c r="CG43" i="4"/>
  <c r="CH42" i="4"/>
  <c r="CG42" i="4"/>
  <c r="CH41" i="4"/>
  <c r="CG41" i="4"/>
  <c r="CH40" i="4"/>
  <c r="CI40" i="4" s="1"/>
  <c r="CG40" i="4"/>
  <c r="CH39" i="4"/>
  <c r="CG39" i="4"/>
  <c r="CH38" i="4"/>
  <c r="CI38" i="4" s="1"/>
  <c r="CG38" i="4"/>
  <c r="CH37" i="4"/>
  <c r="CG37" i="4"/>
  <c r="CI36" i="4"/>
  <c r="CH36" i="4"/>
  <c r="CG36" i="4"/>
  <c r="CH35" i="4"/>
  <c r="CG35" i="4"/>
  <c r="CH34" i="4"/>
  <c r="CG34" i="4"/>
  <c r="CH33" i="4"/>
  <c r="CG33" i="4"/>
  <c r="CH32" i="4"/>
  <c r="CG32" i="4"/>
  <c r="CH31" i="4"/>
  <c r="CI31" i="4" s="1"/>
  <c r="CG31" i="4"/>
  <c r="CH30" i="4"/>
  <c r="CG30" i="4"/>
  <c r="CH29" i="4"/>
  <c r="CI29" i="4" s="1"/>
  <c r="CG29" i="4"/>
  <c r="CH28" i="4"/>
  <c r="CI28" i="4" s="1"/>
  <c r="CG28" i="4"/>
  <c r="CH27" i="4"/>
  <c r="CG27" i="4"/>
  <c r="CH26" i="4"/>
  <c r="CG26" i="4"/>
  <c r="CH25" i="4"/>
  <c r="CG25" i="4"/>
  <c r="CH24" i="4"/>
  <c r="CI24" i="4" s="1"/>
  <c r="CG24" i="4"/>
  <c r="CH23" i="4"/>
  <c r="CG23" i="4"/>
  <c r="CH22" i="4"/>
  <c r="CI22" i="4" s="1"/>
  <c r="CG22" i="4"/>
  <c r="CH21" i="4"/>
  <c r="CG21" i="4"/>
  <c r="CI20" i="4"/>
  <c r="CH20" i="4"/>
  <c r="CG20" i="4"/>
  <c r="CH19" i="4"/>
  <c r="CG19" i="4"/>
  <c r="CH18" i="4"/>
  <c r="CG18" i="4"/>
  <c r="CH17" i="4"/>
  <c r="CG17" i="4"/>
  <c r="CH16" i="4"/>
  <c r="CI16" i="4" s="1"/>
  <c r="CG16" i="4"/>
  <c r="CH15" i="4"/>
  <c r="CI15" i="4" s="1"/>
  <c r="CG15" i="4"/>
  <c r="CH14" i="4"/>
  <c r="CI14" i="4" s="1"/>
  <c r="CG14" i="4"/>
  <c r="CH13" i="4"/>
  <c r="CI13" i="4" s="1"/>
  <c r="CG13" i="4"/>
  <c r="CI12" i="4"/>
  <c r="CH12" i="4"/>
  <c r="CG12" i="4"/>
  <c r="CH11" i="4"/>
  <c r="CG11" i="4"/>
  <c r="CH10" i="4"/>
  <c r="CG10" i="4"/>
  <c r="CH9" i="4"/>
  <c r="CG9" i="4"/>
  <c r="CH8" i="4"/>
  <c r="CI8" i="4" s="1"/>
  <c r="CG8" i="4"/>
  <c r="CH7" i="4"/>
  <c r="CI7" i="4" s="1"/>
  <c r="CG7" i="4"/>
  <c r="CH6" i="4"/>
  <c r="CI6" i="4" s="1"/>
  <c r="CG6" i="4"/>
  <c r="CH5" i="4"/>
  <c r="CI5" i="4" s="1"/>
  <c r="CG5" i="4"/>
  <c r="CH4" i="4"/>
  <c r="CG4" i="4"/>
  <c r="CI4" i="4" s="1"/>
  <c r="CH3" i="4"/>
  <c r="CG3" i="4"/>
  <c r="CH2" i="4"/>
  <c r="CG2" i="4"/>
  <c r="CH54" i="3"/>
  <c r="CG54" i="3"/>
  <c r="CH53" i="3"/>
  <c r="CG53" i="3"/>
  <c r="CH52" i="3"/>
  <c r="CG52" i="3"/>
  <c r="CH51" i="3"/>
  <c r="CG51" i="3"/>
  <c r="CH50" i="3"/>
  <c r="CG50" i="3"/>
  <c r="CH49" i="3"/>
  <c r="CI49" i="3" s="1"/>
  <c r="CG49" i="3"/>
  <c r="CH48" i="3"/>
  <c r="CG48" i="3"/>
  <c r="CH47" i="3"/>
  <c r="CG47" i="3"/>
  <c r="CH46" i="3"/>
  <c r="CG46" i="3"/>
  <c r="CH45" i="3"/>
  <c r="CG45" i="3"/>
  <c r="CH44" i="3"/>
  <c r="CI44" i="3" s="1"/>
  <c r="CG44" i="3"/>
  <c r="CH43" i="3"/>
  <c r="CG43" i="3"/>
  <c r="CH42" i="3"/>
  <c r="CI42" i="3" s="1"/>
  <c r="CG42" i="3"/>
  <c r="CH41" i="3"/>
  <c r="CG41" i="3"/>
  <c r="CH40" i="3"/>
  <c r="CG40" i="3"/>
  <c r="CH39" i="3"/>
  <c r="CG39" i="3"/>
  <c r="CH38" i="3"/>
  <c r="CG38" i="3"/>
  <c r="CH37" i="3"/>
  <c r="CI37" i="3" s="1"/>
  <c r="CG37" i="3"/>
  <c r="CH36" i="3"/>
  <c r="CG36" i="3"/>
  <c r="CH35" i="3"/>
  <c r="CI35" i="3" s="1"/>
  <c r="CG35" i="3"/>
  <c r="CH34" i="3"/>
  <c r="CG34" i="3"/>
  <c r="CH33" i="3"/>
  <c r="CG33" i="3"/>
  <c r="CI33" i="3" s="1"/>
  <c r="CH32" i="3"/>
  <c r="CG32" i="3"/>
  <c r="CH31" i="3"/>
  <c r="CG31" i="3"/>
  <c r="CH30" i="3"/>
  <c r="CG30" i="3"/>
  <c r="CH29" i="3"/>
  <c r="CG29" i="3"/>
  <c r="CH28" i="3"/>
  <c r="CG28" i="3"/>
  <c r="CH27" i="3"/>
  <c r="CG27" i="3"/>
  <c r="CH26" i="3"/>
  <c r="CG26" i="3"/>
  <c r="CH25" i="3"/>
  <c r="CG25" i="3"/>
  <c r="CH24" i="3"/>
  <c r="CG24" i="3"/>
  <c r="CH23" i="3"/>
  <c r="CG23" i="3"/>
  <c r="CH22" i="3"/>
  <c r="CG22" i="3"/>
  <c r="CH21" i="3"/>
  <c r="CG21" i="3"/>
  <c r="CH20" i="3"/>
  <c r="CG20" i="3"/>
  <c r="CH19" i="3"/>
  <c r="CG19" i="3"/>
  <c r="CH18" i="3"/>
  <c r="CG18" i="3"/>
  <c r="CH17" i="3"/>
  <c r="CG17" i="3"/>
  <c r="CH16" i="3"/>
  <c r="CG16" i="3"/>
  <c r="CH15" i="3"/>
  <c r="CG15" i="3"/>
  <c r="CH14" i="3"/>
  <c r="CG14" i="3"/>
  <c r="CH13" i="3"/>
  <c r="CG13" i="3"/>
  <c r="CH12" i="3"/>
  <c r="CI12" i="3" s="1"/>
  <c r="CG12" i="3"/>
  <c r="CH11" i="3"/>
  <c r="CG11" i="3"/>
  <c r="CH10" i="3"/>
  <c r="CI10" i="3" s="1"/>
  <c r="CG10" i="3"/>
  <c r="CH9" i="3"/>
  <c r="CG9" i="3"/>
  <c r="CH8" i="3"/>
  <c r="CG8" i="3"/>
  <c r="CH7" i="3"/>
  <c r="CG7" i="3"/>
  <c r="CH6" i="3"/>
  <c r="CG6" i="3"/>
  <c r="CH5" i="3"/>
  <c r="CG5" i="3"/>
  <c r="CH4" i="3"/>
  <c r="CG4" i="3"/>
  <c r="CH3" i="3"/>
  <c r="CG3" i="3"/>
  <c r="CH2" i="3"/>
  <c r="CG2" i="3"/>
  <c r="CB40" i="6"/>
  <c r="CB39" i="6"/>
  <c r="CB38" i="6"/>
  <c r="CB37" i="6"/>
  <c r="CB36" i="6"/>
  <c r="CB35" i="6"/>
  <c r="CB34" i="6"/>
  <c r="CB33" i="6"/>
  <c r="CB32" i="6"/>
  <c r="CB31" i="6"/>
  <c r="CB30" i="6"/>
  <c r="CB29" i="6"/>
  <c r="CB28" i="6"/>
  <c r="CB27" i="6"/>
  <c r="CB26" i="6"/>
  <c r="CB25" i="6"/>
  <c r="CB24" i="6"/>
  <c r="CB23" i="6"/>
  <c r="CB22" i="6"/>
  <c r="CB21" i="6"/>
  <c r="CB20" i="6"/>
  <c r="CB19" i="6"/>
  <c r="CB18" i="6"/>
  <c r="CB17" i="6"/>
  <c r="CB16" i="6"/>
  <c r="CB15" i="6"/>
  <c r="CB14" i="6"/>
  <c r="CB13" i="6"/>
  <c r="CB12" i="6"/>
  <c r="CB11" i="6"/>
  <c r="CB10" i="6"/>
  <c r="CB9" i="6"/>
  <c r="CB8" i="6"/>
  <c r="CB7" i="6"/>
  <c r="CB6" i="6"/>
  <c r="CB5" i="6"/>
  <c r="CB4" i="6"/>
  <c r="CB3" i="6"/>
  <c r="CB2" i="6"/>
  <c r="CC2" i="6" s="1"/>
  <c r="CA2" i="6"/>
  <c r="CB45" i="5"/>
  <c r="CC45" i="5" s="1"/>
  <c r="CA45" i="5"/>
  <c r="CB44" i="5"/>
  <c r="CC44" i="5" s="1"/>
  <c r="CA44" i="5"/>
  <c r="CB43" i="5"/>
  <c r="CA43" i="5"/>
  <c r="CB42" i="5"/>
  <c r="CC42" i="5" s="1"/>
  <c r="CA42" i="5"/>
  <c r="CB41" i="5"/>
  <c r="CA41" i="5"/>
  <c r="CC40" i="5"/>
  <c r="CB40" i="5"/>
  <c r="CA40" i="5"/>
  <c r="CB39" i="5"/>
  <c r="CA39" i="5"/>
  <c r="CB38" i="5"/>
  <c r="CC38" i="5" s="1"/>
  <c r="CA38" i="5"/>
  <c r="CB37" i="5"/>
  <c r="CA37" i="5"/>
  <c r="CB36" i="5"/>
  <c r="CA36" i="5"/>
  <c r="CC36" i="5" s="1"/>
  <c r="CB35" i="5"/>
  <c r="CC35" i="5" s="1"/>
  <c r="CA35" i="5"/>
  <c r="CB34" i="5"/>
  <c r="CA34" i="5"/>
  <c r="CB33" i="5"/>
  <c r="CC33" i="5" s="1"/>
  <c r="CA33" i="5"/>
  <c r="CB32" i="5"/>
  <c r="CA32" i="5"/>
  <c r="CB31" i="5"/>
  <c r="CC31" i="5" s="1"/>
  <c r="CA31" i="5"/>
  <c r="CB30" i="5"/>
  <c r="CA30" i="5"/>
  <c r="CB29" i="5"/>
  <c r="CC29" i="5" s="1"/>
  <c r="CA29" i="5"/>
  <c r="CB28" i="5"/>
  <c r="CC28" i="5" s="1"/>
  <c r="CA28" i="5"/>
  <c r="CB27" i="5"/>
  <c r="CA27" i="5"/>
  <c r="CB26" i="5"/>
  <c r="CC26" i="5" s="1"/>
  <c r="CA26" i="5"/>
  <c r="CB25" i="5"/>
  <c r="CA25" i="5"/>
  <c r="CC24" i="5"/>
  <c r="CB24" i="5"/>
  <c r="CA24" i="5"/>
  <c r="CB23" i="5"/>
  <c r="CA23" i="5"/>
  <c r="CB22" i="5"/>
  <c r="CC22" i="5" s="1"/>
  <c r="CA22" i="5"/>
  <c r="CB21" i="5"/>
  <c r="CA21" i="5"/>
  <c r="CB20" i="5"/>
  <c r="CA20" i="5"/>
  <c r="CC20" i="5" s="1"/>
  <c r="CB19" i="5"/>
  <c r="CC19" i="5" s="1"/>
  <c r="CA19" i="5"/>
  <c r="CB18" i="5"/>
  <c r="CA18" i="5"/>
  <c r="CB17" i="5"/>
  <c r="CC17" i="5" s="1"/>
  <c r="CA17" i="5"/>
  <c r="CB16" i="5"/>
  <c r="CA16" i="5"/>
  <c r="CB15" i="5"/>
  <c r="CC15" i="5" s="1"/>
  <c r="CA15" i="5"/>
  <c r="CB14" i="5"/>
  <c r="CA14" i="5"/>
  <c r="CB13" i="5"/>
  <c r="CC13" i="5" s="1"/>
  <c r="CA13" i="5"/>
  <c r="CB12" i="5"/>
  <c r="CC12" i="5" s="1"/>
  <c r="CA12" i="5"/>
  <c r="CB11" i="5"/>
  <c r="CA11" i="5"/>
  <c r="CB10" i="5"/>
  <c r="CC10" i="5" s="1"/>
  <c r="CA10" i="5"/>
  <c r="CB9" i="5"/>
  <c r="CA9" i="5"/>
  <c r="CC8" i="5"/>
  <c r="CB8" i="5"/>
  <c r="CA8" i="5"/>
  <c r="CB7" i="5"/>
  <c r="CA7" i="5"/>
  <c r="CB6" i="5"/>
  <c r="CC6" i="5" s="1"/>
  <c r="CA6" i="5"/>
  <c r="CB5" i="5"/>
  <c r="CA5" i="5"/>
  <c r="CB4" i="5"/>
  <c r="CA4" i="5"/>
  <c r="CC4" i="5" s="1"/>
  <c r="CB3" i="5"/>
  <c r="CC3" i="5" s="1"/>
  <c r="CA3" i="5"/>
  <c r="CB2" i="5"/>
  <c r="CA2" i="5"/>
  <c r="CB45" i="4"/>
  <c r="CC45" i="4" s="1"/>
  <c r="CA45" i="4"/>
  <c r="CB44" i="4"/>
  <c r="CA44" i="4"/>
  <c r="CC44" i="4" s="1"/>
  <c r="CB43" i="4"/>
  <c r="CA43" i="4"/>
  <c r="CB42" i="4"/>
  <c r="CA42" i="4"/>
  <c r="CB41" i="4"/>
  <c r="CA41" i="4"/>
  <c r="CB40" i="4"/>
  <c r="CC40" i="4" s="1"/>
  <c r="CA40" i="4"/>
  <c r="CB39" i="4"/>
  <c r="CC39" i="4" s="1"/>
  <c r="CA39" i="4"/>
  <c r="CB38" i="4"/>
  <c r="CC38" i="4" s="1"/>
  <c r="CA38" i="4"/>
  <c r="CB37" i="4"/>
  <c r="CC37" i="4" s="1"/>
  <c r="CA37" i="4"/>
  <c r="CC36" i="4"/>
  <c r="CB36" i="4"/>
  <c r="CA36" i="4"/>
  <c r="CB35" i="4"/>
  <c r="CA35" i="4"/>
  <c r="CB34" i="4"/>
  <c r="CC34" i="4" s="1"/>
  <c r="CA34" i="4"/>
  <c r="CB33" i="4"/>
  <c r="CA33" i="4"/>
  <c r="CC32" i="4"/>
  <c r="CB32" i="4"/>
  <c r="CA32" i="4"/>
  <c r="CB31" i="4"/>
  <c r="CC31" i="4" s="1"/>
  <c r="CA31" i="4"/>
  <c r="CB30" i="4"/>
  <c r="CC30" i="4" s="1"/>
  <c r="CA30" i="4"/>
  <c r="CB29" i="4"/>
  <c r="CC29" i="4" s="1"/>
  <c r="CA29" i="4"/>
  <c r="CB28" i="4"/>
  <c r="CA28" i="4"/>
  <c r="CC28" i="4" s="1"/>
  <c r="CB27" i="4"/>
  <c r="CC27" i="4" s="1"/>
  <c r="CA27" i="4"/>
  <c r="CB26" i="4"/>
  <c r="CA26" i="4"/>
  <c r="CB25" i="4"/>
  <c r="CC25" i="4" s="1"/>
  <c r="CA25" i="4"/>
  <c r="CB24" i="4"/>
  <c r="CA24" i="4"/>
  <c r="CB23" i="4"/>
  <c r="CA23" i="4"/>
  <c r="CB22" i="4"/>
  <c r="CA22" i="4"/>
  <c r="CB21" i="4"/>
  <c r="CC21" i="4" s="1"/>
  <c r="CA21" i="4"/>
  <c r="CB20" i="4"/>
  <c r="CA20" i="4"/>
  <c r="CB19" i="4"/>
  <c r="CA19" i="4"/>
  <c r="CB18" i="4"/>
  <c r="CA18" i="4"/>
  <c r="CB17" i="4"/>
  <c r="CA17" i="4"/>
  <c r="CB16" i="4"/>
  <c r="CC16" i="4" s="1"/>
  <c r="CA16" i="4"/>
  <c r="CB15" i="4"/>
  <c r="CA15" i="4"/>
  <c r="CB14" i="4"/>
  <c r="CC14" i="4" s="1"/>
  <c r="CA14" i="4"/>
  <c r="CB13" i="4"/>
  <c r="CA13" i="4"/>
  <c r="CB12" i="4"/>
  <c r="CA12" i="4"/>
  <c r="CB11" i="4"/>
  <c r="CA11" i="4"/>
  <c r="CB10" i="4"/>
  <c r="CA10" i="4"/>
  <c r="CB9" i="4"/>
  <c r="CA9" i="4"/>
  <c r="CB8" i="4"/>
  <c r="CA8" i="4"/>
  <c r="CB7" i="4"/>
  <c r="CC7" i="4" s="1"/>
  <c r="CA7" i="4"/>
  <c r="CB6" i="4"/>
  <c r="CA6" i="4"/>
  <c r="CB5" i="4"/>
  <c r="CC5" i="4" s="1"/>
  <c r="CA5" i="4"/>
  <c r="CB4" i="4"/>
  <c r="CC4" i="4" s="1"/>
  <c r="CA4" i="4"/>
  <c r="CB3" i="4"/>
  <c r="CA3" i="4"/>
  <c r="CB2" i="4"/>
  <c r="CA2" i="4"/>
  <c r="CB54" i="3"/>
  <c r="CA54" i="3"/>
  <c r="CB53" i="3"/>
  <c r="CA53" i="3"/>
  <c r="CB52" i="3"/>
  <c r="CC52" i="3" s="1"/>
  <c r="CA52" i="3"/>
  <c r="CB51" i="3"/>
  <c r="CA51" i="3"/>
  <c r="CB50" i="3"/>
  <c r="CA50" i="3"/>
  <c r="CB49" i="3"/>
  <c r="CA49" i="3"/>
  <c r="CB48" i="3"/>
  <c r="CC48" i="3" s="1"/>
  <c r="CA48" i="3"/>
  <c r="CB47" i="3"/>
  <c r="CA47" i="3"/>
  <c r="CB46" i="3"/>
  <c r="CC46" i="3" s="1"/>
  <c r="CA46" i="3"/>
  <c r="CB45" i="3"/>
  <c r="CA45" i="3"/>
  <c r="CB44" i="3"/>
  <c r="CA44" i="3"/>
  <c r="CC44" i="3" s="1"/>
  <c r="CB43" i="3"/>
  <c r="CA43" i="3"/>
  <c r="CB42" i="3"/>
  <c r="CA42" i="3"/>
  <c r="CB41" i="3"/>
  <c r="CA41" i="3"/>
  <c r="CB40" i="3"/>
  <c r="CA40" i="3"/>
  <c r="CB39" i="3"/>
  <c r="CC39" i="3" s="1"/>
  <c r="CA39" i="3"/>
  <c r="CB38" i="3"/>
  <c r="CA38" i="3"/>
  <c r="CB37" i="3"/>
  <c r="CC37" i="3" s="1"/>
  <c r="CA37" i="3"/>
  <c r="CB36" i="3"/>
  <c r="CA36" i="3"/>
  <c r="CB35" i="3"/>
  <c r="CC35" i="3" s="1"/>
  <c r="CA35" i="3"/>
  <c r="CB34" i="3"/>
  <c r="CA34" i="3"/>
  <c r="CB33" i="3"/>
  <c r="CC33" i="3" s="1"/>
  <c r="CA33" i="3"/>
  <c r="CB32" i="3"/>
  <c r="CA32" i="3"/>
  <c r="CB31" i="3"/>
  <c r="CA31" i="3"/>
  <c r="CB30" i="3"/>
  <c r="CA30" i="3"/>
  <c r="CB29" i="3"/>
  <c r="CA29" i="3"/>
  <c r="CB28" i="3"/>
  <c r="CA28" i="3"/>
  <c r="CB27" i="3"/>
  <c r="CA27" i="3"/>
  <c r="CB26" i="3"/>
  <c r="CA26" i="3"/>
  <c r="CB25" i="3"/>
  <c r="CA25" i="3"/>
  <c r="CB24" i="3"/>
  <c r="CC24" i="3" s="1"/>
  <c r="CA24" i="3"/>
  <c r="CB23" i="3"/>
  <c r="CA23" i="3"/>
  <c r="CB22" i="3"/>
  <c r="CA22" i="3"/>
  <c r="CB21" i="3"/>
  <c r="CA21" i="3"/>
  <c r="CB20" i="3"/>
  <c r="CA20" i="3"/>
  <c r="CB19" i="3"/>
  <c r="CA19" i="3"/>
  <c r="CB18" i="3"/>
  <c r="CA18" i="3"/>
  <c r="CB17" i="3"/>
  <c r="CA17" i="3"/>
  <c r="CB16" i="3"/>
  <c r="CA16" i="3"/>
  <c r="CB15" i="3"/>
  <c r="CA15" i="3"/>
  <c r="CB14" i="3"/>
  <c r="CA14" i="3"/>
  <c r="CB13" i="3"/>
  <c r="CA13" i="3"/>
  <c r="CB12" i="3"/>
  <c r="CA12" i="3"/>
  <c r="CB11" i="3"/>
  <c r="CA11" i="3"/>
  <c r="CB10" i="3"/>
  <c r="CA10" i="3"/>
  <c r="CB9" i="3"/>
  <c r="CA9" i="3"/>
  <c r="CB8" i="3"/>
  <c r="CC8" i="3" s="1"/>
  <c r="CA8" i="3"/>
  <c r="CB7" i="3"/>
  <c r="CA7" i="3"/>
  <c r="CB6" i="3"/>
  <c r="CA6" i="3"/>
  <c r="CB5" i="3"/>
  <c r="CA5" i="3"/>
  <c r="CB4" i="3"/>
  <c r="CA4" i="3"/>
  <c r="CB3" i="3"/>
  <c r="CA3" i="3"/>
  <c r="CB2" i="3"/>
  <c r="CA2" i="3"/>
  <c r="BV40" i="6"/>
  <c r="BV39" i="6"/>
  <c r="BV38" i="6"/>
  <c r="BV37" i="6"/>
  <c r="BV36" i="6"/>
  <c r="BV35" i="6"/>
  <c r="BV34" i="6"/>
  <c r="BV33" i="6"/>
  <c r="BV32" i="6"/>
  <c r="BV31" i="6"/>
  <c r="BV30" i="6"/>
  <c r="BV29" i="6"/>
  <c r="BV28" i="6"/>
  <c r="BV27" i="6"/>
  <c r="BV26" i="6"/>
  <c r="BV25" i="6"/>
  <c r="BV24" i="6"/>
  <c r="BV23" i="6"/>
  <c r="BV22" i="6"/>
  <c r="BV21" i="6"/>
  <c r="BV20" i="6"/>
  <c r="BV19" i="6"/>
  <c r="BV18" i="6"/>
  <c r="BV17" i="6"/>
  <c r="BV16" i="6"/>
  <c r="BV15" i="6"/>
  <c r="BV14" i="6"/>
  <c r="BV13" i="6"/>
  <c r="BV12" i="6"/>
  <c r="BV11" i="6"/>
  <c r="BV10" i="6"/>
  <c r="BV9" i="6"/>
  <c r="BV8" i="6"/>
  <c r="BV7" i="6"/>
  <c r="BV6" i="6"/>
  <c r="BV5" i="6"/>
  <c r="BV4" i="6"/>
  <c r="BV3" i="6"/>
  <c r="BV2" i="6"/>
  <c r="BW2" i="6" s="1"/>
  <c r="BU2" i="6"/>
  <c r="BV45" i="5"/>
  <c r="BW45" i="5" s="1"/>
  <c r="BU45" i="5"/>
  <c r="BV44" i="5"/>
  <c r="BU44" i="5"/>
  <c r="BV43" i="5"/>
  <c r="BW43" i="5" s="1"/>
  <c r="BU43" i="5"/>
  <c r="BV42" i="5"/>
  <c r="BU42" i="5"/>
  <c r="BV41" i="5"/>
  <c r="BW41" i="5" s="1"/>
  <c r="BU41" i="5"/>
  <c r="BV40" i="5"/>
  <c r="BW40" i="5" s="1"/>
  <c r="BU40" i="5"/>
  <c r="BV39" i="5"/>
  <c r="BU39" i="5"/>
  <c r="BV38" i="5"/>
  <c r="BW38" i="5" s="1"/>
  <c r="BU38" i="5"/>
  <c r="BV37" i="5"/>
  <c r="BU37" i="5"/>
  <c r="BW36" i="5"/>
  <c r="BV36" i="5"/>
  <c r="BU36" i="5"/>
  <c r="BV35" i="5"/>
  <c r="BU35" i="5"/>
  <c r="BV34" i="5"/>
  <c r="BW34" i="5" s="1"/>
  <c r="BU34" i="5"/>
  <c r="BV33" i="5"/>
  <c r="BU33" i="5"/>
  <c r="BV32" i="5"/>
  <c r="BU32" i="5"/>
  <c r="BW32" i="5" s="1"/>
  <c r="BV31" i="5"/>
  <c r="BW31" i="5" s="1"/>
  <c r="BU31" i="5"/>
  <c r="BV30" i="5"/>
  <c r="BU30" i="5"/>
  <c r="BV29" i="5"/>
  <c r="BW29" i="5" s="1"/>
  <c r="BU29" i="5"/>
  <c r="BV28" i="5"/>
  <c r="BU28" i="5"/>
  <c r="BV27" i="5"/>
  <c r="BW27" i="5" s="1"/>
  <c r="BU27" i="5"/>
  <c r="BV26" i="5"/>
  <c r="BU26" i="5"/>
  <c r="BV25" i="5"/>
  <c r="BW25" i="5" s="1"/>
  <c r="BU25" i="5"/>
  <c r="BV24" i="5"/>
  <c r="BW24" i="5" s="1"/>
  <c r="BU24" i="5"/>
  <c r="BV23" i="5"/>
  <c r="BU23" i="5"/>
  <c r="BV22" i="5"/>
  <c r="BW22" i="5" s="1"/>
  <c r="BU22" i="5"/>
  <c r="BV21" i="5"/>
  <c r="BU21" i="5"/>
  <c r="BW20" i="5"/>
  <c r="BV20" i="5"/>
  <c r="BU20" i="5"/>
  <c r="BV19" i="5"/>
  <c r="BU19" i="5"/>
  <c r="BV18" i="5"/>
  <c r="BW18" i="5" s="1"/>
  <c r="BU18" i="5"/>
  <c r="BV17" i="5"/>
  <c r="BU17" i="5"/>
  <c r="BV16" i="5"/>
  <c r="BU16" i="5"/>
  <c r="BW16" i="5" s="1"/>
  <c r="BV15" i="5"/>
  <c r="BW15" i="5" s="1"/>
  <c r="BU15" i="5"/>
  <c r="BV14" i="5"/>
  <c r="BU14" i="5"/>
  <c r="BV13" i="5"/>
  <c r="BW13" i="5" s="1"/>
  <c r="BU13" i="5"/>
  <c r="BV12" i="5"/>
  <c r="BU12" i="5"/>
  <c r="BV11" i="5"/>
  <c r="BW11" i="5" s="1"/>
  <c r="BU11" i="5"/>
  <c r="BV10" i="5"/>
  <c r="BU10" i="5"/>
  <c r="BV9" i="5"/>
  <c r="BW9" i="5" s="1"/>
  <c r="BU9" i="5"/>
  <c r="BV8" i="5"/>
  <c r="BW8" i="5" s="1"/>
  <c r="BU8" i="5"/>
  <c r="BV7" i="5"/>
  <c r="BU7" i="5"/>
  <c r="BV6" i="5"/>
  <c r="BW6" i="5" s="1"/>
  <c r="BU6" i="5"/>
  <c r="BV5" i="5"/>
  <c r="BU5" i="5"/>
  <c r="BW4" i="5"/>
  <c r="BV4" i="5"/>
  <c r="BU4" i="5"/>
  <c r="BV3" i="5"/>
  <c r="BU3" i="5"/>
  <c r="BV2" i="5"/>
  <c r="BW2" i="5" s="1"/>
  <c r="BU2" i="5"/>
  <c r="BV45" i="4"/>
  <c r="BU45" i="4"/>
  <c r="BV44" i="4"/>
  <c r="BW44" i="4" s="1"/>
  <c r="BU44" i="4"/>
  <c r="BV43" i="4"/>
  <c r="BU43" i="4"/>
  <c r="BV42" i="4"/>
  <c r="BU42" i="4"/>
  <c r="BV41" i="4"/>
  <c r="BU41" i="4"/>
  <c r="BW40" i="4"/>
  <c r="BV40" i="4"/>
  <c r="BU40" i="4"/>
  <c r="BV39" i="4"/>
  <c r="BU39" i="4"/>
  <c r="BV38" i="4"/>
  <c r="BU38" i="4"/>
  <c r="BW38" i="4" s="1"/>
  <c r="BV37" i="4"/>
  <c r="BU37" i="4"/>
  <c r="BV36" i="4"/>
  <c r="BW36" i="4" s="1"/>
  <c r="BU36" i="4"/>
  <c r="BV35" i="4"/>
  <c r="BW35" i="4" s="1"/>
  <c r="BU35" i="4"/>
  <c r="BV34" i="4"/>
  <c r="BU34" i="4"/>
  <c r="BV33" i="4"/>
  <c r="BW33" i="4" s="1"/>
  <c r="BU33" i="4"/>
  <c r="BW32" i="4"/>
  <c r="BV32" i="4"/>
  <c r="BU32" i="4"/>
  <c r="BV31" i="4"/>
  <c r="BU31" i="4"/>
  <c r="BV30" i="4"/>
  <c r="BU30" i="4"/>
  <c r="BW30" i="4" s="1"/>
  <c r="BV29" i="4"/>
  <c r="BU29" i="4"/>
  <c r="BV28" i="4"/>
  <c r="BW28" i="4" s="1"/>
  <c r="BU28" i="4"/>
  <c r="BV27" i="4"/>
  <c r="BW27" i="4" s="1"/>
  <c r="BU27" i="4"/>
  <c r="BV26" i="4"/>
  <c r="BU26" i="4"/>
  <c r="BV25" i="4"/>
  <c r="BW25" i="4" s="1"/>
  <c r="BU25" i="4"/>
  <c r="BV24" i="4"/>
  <c r="BU24" i="4"/>
  <c r="BW24" i="4" s="1"/>
  <c r="BV23" i="4"/>
  <c r="BU23" i="4"/>
  <c r="BV22" i="4"/>
  <c r="BU22" i="4"/>
  <c r="BW22" i="4" s="1"/>
  <c r="BV21" i="4"/>
  <c r="BU21" i="4"/>
  <c r="BV20" i="4"/>
  <c r="BU20" i="4"/>
  <c r="BV19" i="4"/>
  <c r="BW19" i="4" s="1"/>
  <c r="BU19" i="4"/>
  <c r="BV18" i="4"/>
  <c r="BU18" i="4"/>
  <c r="BW18" i="4" s="1"/>
  <c r="BV17" i="4"/>
  <c r="BW17" i="4" s="1"/>
  <c r="BU17" i="4"/>
  <c r="BV16" i="4"/>
  <c r="BW16" i="4" s="1"/>
  <c r="BU16" i="4"/>
  <c r="BV15" i="4"/>
  <c r="BU15" i="4"/>
  <c r="BV14" i="4"/>
  <c r="BU14" i="4"/>
  <c r="BV13" i="4"/>
  <c r="BU13" i="4"/>
  <c r="BW12" i="4"/>
  <c r="BV12" i="4"/>
  <c r="BU12" i="4"/>
  <c r="BV11" i="4"/>
  <c r="BU11" i="4"/>
  <c r="BV10" i="4"/>
  <c r="BU10" i="4"/>
  <c r="BV9" i="4"/>
  <c r="BU9" i="4"/>
  <c r="BV8" i="4"/>
  <c r="BU8" i="4"/>
  <c r="BW8" i="4" s="1"/>
  <c r="BV7" i="4"/>
  <c r="BW7" i="4" s="1"/>
  <c r="BU7" i="4"/>
  <c r="BV6" i="4"/>
  <c r="BU6" i="4"/>
  <c r="BW6" i="4" s="1"/>
  <c r="BV5" i="4"/>
  <c r="BW5" i="4" s="1"/>
  <c r="BU5" i="4"/>
  <c r="BV4" i="4"/>
  <c r="BU4" i="4"/>
  <c r="BV3" i="4"/>
  <c r="BW3" i="4" s="1"/>
  <c r="BU3" i="4"/>
  <c r="BV2" i="4"/>
  <c r="BU2" i="4"/>
  <c r="BW2" i="4" s="1"/>
  <c r="BV54" i="3"/>
  <c r="BU54" i="3"/>
  <c r="BV53" i="3"/>
  <c r="BU53" i="3"/>
  <c r="BV52" i="3"/>
  <c r="BW52" i="3" s="1"/>
  <c r="BU52" i="3"/>
  <c r="BV51" i="3"/>
  <c r="BU51" i="3"/>
  <c r="BV50" i="3"/>
  <c r="BU50" i="3"/>
  <c r="BV49" i="3"/>
  <c r="BU49" i="3"/>
  <c r="BV48" i="3"/>
  <c r="BW48" i="3" s="1"/>
  <c r="BU48" i="3"/>
  <c r="BV47" i="3"/>
  <c r="BU47" i="3"/>
  <c r="BV46" i="3"/>
  <c r="BW46" i="3" s="1"/>
  <c r="BU46" i="3"/>
  <c r="BV45" i="3"/>
  <c r="BU45" i="3"/>
  <c r="BW44" i="3"/>
  <c r="BV44" i="3"/>
  <c r="BU44" i="3"/>
  <c r="BV43" i="3"/>
  <c r="BU43" i="3"/>
  <c r="BV42" i="3"/>
  <c r="BU42" i="3"/>
  <c r="BV41" i="3"/>
  <c r="BU41" i="3"/>
  <c r="BV40" i="3"/>
  <c r="BU40" i="3"/>
  <c r="BV39" i="3"/>
  <c r="BW39" i="3" s="1"/>
  <c r="BU39" i="3"/>
  <c r="BV38" i="3"/>
  <c r="BU38" i="3"/>
  <c r="BV37" i="3"/>
  <c r="BW37" i="3" s="1"/>
  <c r="BU37" i="3"/>
  <c r="BV36" i="3"/>
  <c r="BU36" i="3"/>
  <c r="BV35" i="3"/>
  <c r="BW35" i="3" s="1"/>
  <c r="BU35" i="3"/>
  <c r="BV34" i="3"/>
  <c r="BU34" i="3"/>
  <c r="BV33" i="3"/>
  <c r="BW33" i="3" s="1"/>
  <c r="BU33" i="3"/>
  <c r="BV32" i="3"/>
  <c r="BU32" i="3"/>
  <c r="BV31" i="3"/>
  <c r="BU31" i="3"/>
  <c r="BV30" i="3"/>
  <c r="BU30" i="3"/>
  <c r="BV29" i="3"/>
  <c r="BU29" i="3"/>
  <c r="BV28" i="3"/>
  <c r="BU28" i="3"/>
  <c r="BV27" i="3"/>
  <c r="BU27" i="3"/>
  <c r="BV26" i="3"/>
  <c r="BU26" i="3"/>
  <c r="BV25" i="3"/>
  <c r="BU25" i="3"/>
  <c r="BV24" i="3"/>
  <c r="BW24" i="3" s="1"/>
  <c r="BU24" i="3"/>
  <c r="BV23" i="3"/>
  <c r="BU23" i="3"/>
  <c r="BV22" i="3"/>
  <c r="BU22" i="3"/>
  <c r="BV21" i="3"/>
  <c r="BU21" i="3"/>
  <c r="BV20" i="3"/>
  <c r="BU20" i="3"/>
  <c r="BV19" i="3"/>
  <c r="BU19" i="3"/>
  <c r="BV18" i="3"/>
  <c r="BU18" i="3"/>
  <c r="BV17" i="3"/>
  <c r="BU17" i="3"/>
  <c r="BV16" i="3"/>
  <c r="BW16" i="3" s="1"/>
  <c r="BU16" i="3"/>
  <c r="BV15" i="3"/>
  <c r="BU15" i="3"/>
  <c r="BV14" i="3"/>
  <c r="BU14" i="3"/>
  <c r="BV13" i="3"/>
  <c r="BU13" i="3"/>
  <c r="BV12" i="3"/>
  <c r="BW12" i="3" s="1"/>
  <c r="BU12" i="3"/>
  <c r="BV11" i="3"/>
  <c r="BU11" i="3"/>
  <c r="BV10" i="3"/>
  <c r="BW10" i="3" s="1"/>
  <c r="BU10" i="3"/>
  <c r="BV9" i="3"/>
  <c r="BU9" i="3"/>
  <c r="BV8" i="3"/>
  <c r="BU8" i="3"/>
  <c r="BV7" i="3"/>
  <c r="BU7" i="3"/>
  <c r="BV6" i="3"/>
  <c r="BU6" i="3"/>
  <c r="BV5" i="3"/>
  <c r="BU5" i="3"/>
  <c r="BV4" i="3"/>
  <c r="BU4" i="3"/>
  <c r="BV3" i="3"/>
  <c r="BU3" i="3"/>
  <c r="BV2" i="3"/>
  <c r="BU2" i="3"/>
  <c r="BP40" i="6"/>
  <c r="BP39" i="6"/>
  <c r="BP38" i="6"/>
  <c r="BP37" i="6"/>
  <c r="BP36" i="6"/>
  <c r="BP35" i="6"/>
  <c r="BP34" i="6"/>
  <c r="BP33" i="6"/>
  <c r="BP32" i="6"/>
  <c r="BP31" i="6"/>
  <c r="BP30" i="6"/>
  <c r="BP29" i="6"/>
  <c r="BP28" i="6"/>
  <c r="BP27" i="6"/>
  <c r="BP26" i="6"/>
  <c r="BP25" i="6"/>
  <c r="BP24" i="6"/>
  <c r="BP23" i="6"/>
  <c r="BP22" i="6"/>
  <c r="BP21" i="6"/>
  <c r="BP20" i="6"/>
  <c r="BP19" i="6"/>
  <c r="BP18" i="6"/>
  <c r="BP17" i="6"/>
  <c r="BP16" i="6"/>
  <c r="BP15" i="6"/>
  <c r="BP14" i="6"/>
  <c r="BP13" i="6"/>
  <c r="BP12" i="6"/>
  <c r="BP11" i="6"/>
  <c r="BP10" i="6"/>
  <c r="BP9" i="6"/>
  <c r="BP8" i="6"/>
  <c r="BP7" i="6"/>
  <c r="BP6" i="6"/>
  <c r="BP5" i="6"/>
  <c r="BP4" i="6"/>
  <c r="BP3" i="6"/>
  <c r="BP2" i="6"/>
  <c r="BQ2" i="6" s="1"/>
  <c r="BO2" i="6"/>
  <c r="BP45" i="5"/>
  <c r="BO45" i="5"/>
  <c r="BP44" i="5"/>
  <c r="BO44" i="5"/>
  <c r="BQ44" i="5" s="1"/>
  <c r="BP43" i="5"/>
  <c r="BQ43" i="5" s="1"/>
  <c r="BO43" i="5"/>
  <c r="BP42" i="5"/>
  <c r="BO42" i="5"/>
  <c r="BP41" i="5"/>
  <c r="BQ41" i="5" s="1"/>
  <c r="BO41" i="5"/>
  <c r="BP40" i="5"/>
  <c r="BO40" i="5"/>
  <c r="BP39" i="5"/>
  <c r="BQ39" i="5" s="1"/>
  <c r="BO39" i="5"/>
  <c r="BP38" i="5"/>
  <c r="BO38" i="5"/>
  <c r="BP37" i="5"/>
  <c r="BQ37" i="5" s="1"/>
  <c r="BO37" i="5"/>
  <c r="BP36" i="5"/>
  <c r="BQ36" i="5" s="1"/>
  <c r="BO36" i="5"/>
  <c r="BP35" i="5"/>
  <c r="BO35" i="5"/>
  <c r="BP34" i="5"/>
  <c r="BQ34" i="5" s="1"/>
  <c r="BO34" i="5"/>
  <c r="BP33" i="5"/>
  <c r="BO33" i="5"/>
  <c r="BQ32" i="5"/>
  <c r="BP32" i="5"/>
  <c r="BO32" i="5"/>
  <c r="BP31" i="5"/>
  <c r="BO31" i="5"/>
  <c r="BP30" i="5"/>
  <c r="BQ30" i="5" s="1"/>
  <c r="BO30" i="5"/>
  <c r="BP29" i="5"/>
  <c r="BO29" i="5"/>
  <c r="BP28" i="5"/>
  <c r="BO28" i="5"/>
  <c r="BQ28" i="5" s="1"/>
  <c r="BP27" i="5"/>
  <c r="BQ27" i="5" s="1"/>
  <c r="BO27" i="5"/>
  <c r="BP26" i="5"/>
  <c r="BO26" i="5"/>
  <c r="BP25" i="5"/>
  <c r="BQ25" i="5" s="1"/>
  <c r="BO25" i="5"/>
  <c r="BP24" i="5"/>
  <c r="BO24" i="5"/>
  <c r="BP23" i="5"/>
  <c r="BQ23" i="5" s="1"/>
  <c r="BO23" i="5"/>
  <c r="BP22" i="5"/>
  <c r="BO22" i="5"/>
  <c r="BP21" i="5"/>
  <c r="BQ21" i="5" s="1"/>
  <c r="BO21" i="5"/>
  <c r="BP20" i="5"/>
  <c r="BQ20" i="5" s="1"/>
  <c r="BO20" i="5"/>
  <c r="BP19" i="5"/>
  <c r="BO19" i="5"/>
  <c r="BP18" i="5"/>
  <c r="BQ18" i="5" s="1"/>
  <c r="BO18" i="5"/>
  <c r="BP17" i="5"/>
  <c r="BO17" i="5"/>
  <c r="BQ16" i="5"/>
  <c r="BP16" i="5"/>
  <c r="BO16" i="5"/>
  <c r="BP15" i="5"/>
  <c r="BO15" i="5"/>
  <c r="BP14" i="5"/>
  <c r="BQ14" i="5" s="1"/>
  <c r="BO14" i="5"/>
  <c r="BP13" i="5"/>
  <c r="BO13" i="5"/>
  <c r="BP12" i="5"/>
  <c r="BO12" i="5"/>
  <c r="BQ12" i="5" s="1"/>
  <c r="BP11" i="5"/>
  <c r="BQ11" i="5" s="1"/>
  <c r="BO11" i="5"/>
  <c r="BP10" i="5"/>
  <c r="BO10" i="5"/>
  <c r="BP9" i="5"/>
  <c r="BQ9" i="5" s="1"/>
  <c r="BO9" i="5"/>
  <c r="BP8" i="5"/>
  <c r="BO8" i="5"/>
  <c r="BP7" i="5"/>
  <c r="BQ7" i="5" s="1"/>
  <c r="BO7" i="5"/>
  <c r="BP6" i="5"/>
  <c r="BO6" i="5"/>
  <c r="BP5" i="5"/>
  <c r="BQ5" i="5" s="1"/>
  <c r="BO5" i="5"/>
  <c r="BP4" i="5"/>
  <c r="BQ4" i="5" s="1"/>
  <c r="BO4" i="5"/>
  <c r="BP3" i="5"/>
  <c r="BO3" i="5"/>
  <c r="BP2" i="5"/>
  <c r="BQ2" i="5" s="1"/>
  <c r="BO2" i="5"/>
  <c r="BP45" i="4"/>
  <c r="BO45" i="4"/>
  <c r="BP44" i="4"/>
  <c r="BO44" i="4"/>
  <c r="BP43" i="4"/>
  <c r="BO43" i="4"/>
  <c r="BP42" i="4"/>
  <c r="BO42" i="4"/>
  <c r="BP41" i="4"/>
  <c r="BO41" i="4"/>
  <c r="BP40" i="4"/>
  <c r="BO40" i="4"/>
  <c r="BP39" i="4"/>
  <c r="BO39" i="4"/>
  <c r="BP38" i="4"/>
  <c r="BO38" i="4"/>
  <c r="BP37" i="4"/>
  <c r="BO37" i="4"/>
  <c r="BP36" i="4"/>
  <c r="BO36" i="4"/>
  <c r="BP35" i="4"/>
  <c r="BO35" i="4"/>
  <c r="BP34" i="4"/>
  <c r="BO34" i="4"/>
  <c r="BP33" i="4"/>
  <c r="BO33" i="4"/>
  <c r="BP32" i="4"/>
  <c r="BO32" i="4"/>
  <c r="BP31" i="4"/>
  <c r="BO31" i="4"/>
  <c r="BP30" i="4"/>
  <c r="BO30" i="4"/>
  <c r="BP29" i="4"/>
  <c r="BO29" i="4"/>
  <c r="BP28" i="4"/>
  <c r="BO28" i="4"/>
  <c r="BP27" i="4"/>
  <c r="BO27" i="4"/>
  <c r="BP26" i="4"/>
  <c r="BO26" i="4"/>
  <c r="BP25" i="4"/>
  <c r="BO25" i="4"/>
  <c r="BP24" i="4"/>
  <c r="BO24" i="4"/>
  <c r="BP23" i="4"/>
  <c r="BO23" i="4"/>
  <c r="BP22" i="4"/>
  <c r="BO22" i="4"/>
  <c r="BP21" i="4"/>
  <c r="BO21" i="4"/>
  <c r="BP20" i="4"/>
  <c r="BO20" i="4"/>
  <c r="BP19" i="4"/>
  <c r="BO19" i="4"/>
  <c r="BP18" i="4"/>
  <c r="BO18" i="4"/>
  <c r="BP17" i="4"/>
  <c r="BO17" i="4"/>
  <c r="BP16" i="4"/>
  <c r="BO16" i="4"/>
  <c r="BP15" i="4"/>
  <c r="BO15" i="4"/>
  <c r="BP14" i="4"/>
  <c r="BO14" i="4"/>
  <c r="BP13" i="4"/>
  <c r="BO13" i="4"/>
  <c r="BP12" i="4"/>
  <c r="BO12" i="4"/>
  <c r="BP11" i="4"/>
  <c r="BO11" i="4"/>
  <c r="BP10" i="4"/>
  <c r="BO10" i="4"/>
  <c r="BP9" i="4"/>
  <c r="BO9" i="4"/>
  <c r="BP8" i="4"/>
  <c r="BO8" i="4"/>
  <c r="BP7" i="4"/>
  <c r="BO7" i="4"/>
  <c r="BP6" i="4"/>
  <c r="BO6" i="4"/>
  <c r="BP5" i="4"/>
  <c r="BO5" i="4"/>
  <c r="BP4" i="4"/>
  <c r="BO4" i="4"/>
  <c r="BP3" i="4"/>
  <c r="BO3" i="4"/>
  <c r="BP2" i="4"/>
  <c r="BO2" i="4"/>
  <c r="BP54" i="3"/>
  <c r="BO54" i="3"/>
  <c r="BP53" i="3"/>
  <c r="BO53" i="3"/>
  <c r="BP52" i="3"/>
  <c r="BO52" i="3"/>
  <c r="BP51" i="3"/>
  <c r="BO51" i="3"/>
  <c r="BP50" i="3"/>
  <c r="BO50" i="3"/>
  <c r="BP49" i="3"/>
  <c r="BO49" i="3"/>
  <c r="BP48" i="3"/>
  <c r="BQ48" i="3" s="1"/>
  <c r="BO48" i="3"/>
  <c r="BP47" i="3"/>
  <c r="BO47" i="3"/>
  <c r="BP46" i="3"/>
  <c r="BO46" i="3"/>
  <c r="BP45" i="3"/>
  <c r="BO45" i="3"/>
  <c r="BP44" i="3"/>
  <c r="BQ44" i="3" s="1"/>
  <c r="BO44" i="3"/>
  <c r="BP43" i="3"/>
  <c r="BO43" i="3"/>
  <c r="BP42" i="3"/>
  <c r="BQ42" i="3" s="1"/>
  <c r="BO42" i="3"/>
  <c r="BP41" i="3"/>
  <c r="BO41" i="3"/>
  <c r="BQ40" i="3"/>
  <c r="BP40" i="3"/>
  <c r="BO40" i="3"/>
  <c r="BP39" i="3"/>
  <c r="BO39" i="3"/>
  <c r="BP38" i="3"/>
  <c r="BO38" i="3"/>
  <c r="BP37" i="3"/>
  <c r="BO37" i="3"/>
  <c r="BP36" i="3"/>
  <c r="BO36" i="3"/>
  <c r="BP35" i="3"/>
  <c r="BO35" i="3"/>
  <c r="BP34" i="3"/>
  <c r="BO34" i="3"/>
  <c r="BP33" i="3"/>
  <c r="BO33" i="3"/>
  <c r="BP32" i="3"/>
  <c r="BO32" i="3"/>
  <c r="BP31" i="3"/>
  <c r="BO31" i="3"/>
  <c r="BP30" i="3"/>
  <c r="BO30" i="3"/>
  <c r="BP29" i="3"/>
  <c r="BO29" i="3"/>
  <c r="BP28" i="3"/>
  <c r="BQ28" i="3" s="1"/>
  <c r="BO28" i="3"/>
  <c r="BP27" i="3"/>
  <c r="BO27" i="3"/>
  <c r="BP26" i="3"/>
  <c r="BO26" i="3"/>
  <c r="BP25" i="3"/>
  <c r="BO25" i="3"/>
  <c r="BP24" i="3"/>
  <c r="BQ24" i="3" s="1"/>
  <c r="BO24" i="3"/>
  <c r="BP23" i="3"/>
  <c r="BQ23" i="3" s="1"/>
  <c r="BO23" i="3"/>
  <c r="BP22" i="3"/>
  <c r="BQ22" i="3" s="1"/>
  <c r="BO22" i="3"/>
  <c r="BP21" i="3"/>
  <c r="BQ21" i="3" s="1"/>
  <c r="BO21" i="3"/>
  <c r="BP20" i="3"/>
  <c r="BO20" i="3"/>
  <c r="BP19" i="3"/>
  <c r="BO19" i="3"/>
  <c r="BP18" i="3"/>
  <c r="BO18" i="3"/>
  <c r="BP17" i="3"/>
  <c r="BO17" i="3"/>
  <c r="BP16" i="3"/>
  <c r="BO16" i="3"/>
  <c r="BP15" i="3"/>
  <c r="BQ15" i="3" s="1"/>
  <c r="BO15" i="3"/>
  <c r="BP14" i="3"/>
  <c r="BO14" i="3"/>
  <c r="BP13" i="3"/>
  <c r="BQ13" i="3" s="1"/>
  <c r="BO13" i="3"/>
  <c r="BP12" i="3"/>
  <c r="BQ12" i="3" s="1"/>
  <c r="BO12" i="3"/>
  <c r="BP11" i="3"/>
  <c r="BO11" i="3"/>
  <c r="BP10" i="3"/>
  <c r="BQ10" i="3" s="1"/>
  <c r="BO10" i="3"/>
  <c r="BP9" i="3"/>
  <c r="BO9" i="3"/>
  <c r="BQ8" i="3"/>
  <c r="BP8" i="3"/>
  <c r="BO8" i="3"/>
  <c r="BP7" i="3"/>
  <c r="BO7" i="3"/>
  <c r="BP6" i="3"/>
  <c r="BO6" i="3"/>
  <c r="BP5" i="3"/>
  <c r="BO5" i="3"/>
  <c r="BP4" i="3"/>
  <c r="BO4" i="3"/>
  <c r="BQ4" i="3" s="1"/>
  <c r="BP3" i="3"/>
  <c r="BO3" i="3"/>
  <c r="BP2" i="3"/>
  <c r="BO2" i="3"/>
  <c r="BJ40" i="6"/>
  <c r="BJ39" i="6"/>
  <c r="BJ38" i="6"/>
  <c r="BJ37" i="6"/>
  <c r="BJ36" i="6"/>
  <c r="BJ35" i="6"/>
  <c r="BJ34" i="6"/>
  <c r="BJ33" i="6"/>
  <c r="BJ32" i="6"/>
  <c r="BJ31" i="6"/>
  <c r="BJ30" i="6"/>
  <c r="BJ29" i="6"/>
  <c r="BJ28" i="6"/>
  <c r="BJ27" i="6"/>
  <c r="BJ26" i="6"/>
  <c r="BJ25" i="6"/>
  <c r="BJ24" i="6"/>
  <c r="BJ23" i="6"/>
  <c r="BJ22" i="6"/>
  <c r="BJ21" i="6"/>
  <c r="BJ20" i="6"/>
  <c r="BJ19" i="6"/>
  <c r="BJ18" i="6"/>
  <c r="BJ17" i="6"/>
  <c r="BJ16" i="6"/>
  <c r="BJ15" i="6"/>
  <c r="BJ14" i="6"/>
  <c r="BJ13" i="6"/>
  <c r="BJ12" i="6"/>
  <c r="BJ11" i="6"/>
  <c r="BJ10" i="6"/>
  <c r="BJ9" i="6"/>
  <c r="BJ8" i="6"/>
  <c r="BJ7" i="6"/>
  <c r="BJ6" i="6"/>
  <c r="BJ5" i="6"/>
  <c r="BJ4" i="6"/>
  <c r="BJ3" i="6"/>
  <c r="BJ2" i="6"/>
  <c r="BK2" i="6" s="1"/>
  <c r="BI2" i="6"/>
  <c r="BJ45" i="5"/>
  <c r="BI45" i="5"/>
  <c r="BK44" i="5"/>
  <c r="BJ44" i="5"/>
  <c r="BI44" i="5"/>
  <c r="BJ43" i="5"/>
  <c r="BI43" i="5"/>
  <c r="BJ42" i="5"/>
  <c r="BK42" i="5" s="1"/>
  <c r="BI42" i="5"/>
  <c r="BJ41" i="5"/>
  <c r="BI41" i="5"/>
  <c r="BJ40" i="5"/>
  <c r="BI40" i="5"/>
  <c r="BK40" i="5" s="1"/>
  <c r="BJ39" i="5"/>
  <c r="BK39" i="5" s="1"/>
  <c r="BI39" i="5"/>
  <c r="BJ38" i="5"/>
  <c r="BI38" i="5"/>
  <c r="BJ37" i="5"/>
  <c r="BK37" i="5" s="1"/>
  <c r="BI37" i="5"/>
  <c r="BJ36" i="5"/>
  <c r="BI36" i="5"/>
  <c r="BJ35" i="5"/>
  <c r="BK35" i="5" s="1"/>
  <c r="BI35" i="5"/>
  <c r="BJ34" i="5"/>
  <c r="BI34" i="5"/>
  <c r="BJ33" i="5"/>
  <c r="BK33" i="5" s="1"/>
  <c r="BI33" i="5"/>
  <c r="BJ32" i="5"/>
  <c r="BK32" i="5" s="1"/>
  <c r="BI32" i="5"/>
  <c r="BJ31" i="5"/>
  <c r="BI31" i="5"/>
  <c r="BJ30" i="5"/>
  <c r="BK30" i="5" s="1"/>
  <c r="BI30" i="5"/>
  <c r="BJ29" i="5"/>
  <c r="BI29" i="5"/>
  <c r="BK28" i="5"/>
  <c r="BJ28" i="5"/>
  <c r="BI28" i="5"/>
  <c r="BJ27" i="5"/>
  <c r="BI27" i="5"/>
  <c r="BJ26" i="5"/>
  <c r="BK26" i="5" s="1"/>
  <c r="BI26" i="5"/>
  <c r="BJ25" i="5"/>
  <c r="BI25" i="5"/>
  <c r="BJ24" i="5"/>
  <c r="BI24" i="5"/>
  <c r="BK24" i="5" s="1"/>
  <c r="BJ23" i="5"/>
  <c r="BI23" i="5"/>
  <c r="BJ22" i="5"/>
  <c r="BI22" i="5"/>
  <c r="BJ21" i="5"/>
  <c r="BI21" i="5"/>
  <c r="BJ20" i="5"/>
  <c r="BI20" i="5"/>
  <c r="BJ19" i="5"/>
  <c r="BK19" i="5" s="1"/>
  <c r="BI19" i="5"/>
  <c r="BJ18" i="5"/>
  <c r="BI18" i="5"/>
  <c r="BJ17" i="5"/>
  <c r="BK17" i="5" s="1"/>
  <c r="BI17" i="5"/>
  <c r="BJ16" i="5"/>
  <c r="BK16" i="5" s="1"/>
  <c r="BI16" i="5"/>
  <c r="BJ15" i="5"/>
  <c r="BI15" i="5"/>
  <c r="BJ14" i="5"/>
  <c r="BK14" i="5" s="1"/>
  <c r="BI14" i="5"/>
  <c r="BJ13" i="5"/>
  <c r="BI13" i="5"/>
  <c r="BK12" i="5"/>
  <c r="BJ12" i="5"/>
  <c r="BI12" i="5"/>
  <c r="BJ11" i="5"/>
  <c r="BI11" i="5"/>
  <c r="BJ10" i="5"/>
  <c r="BK10" i="5" s="1"/>
  <c r="BI10" i="5"/>
  <c r="BJ9" i="5"/>
  <c r="BI9" i="5"/>
  <c r="BJ8" i="5"/>
  <c r="BI8" i="5"/>
  <c r="BK8" i="5" s="1"/>
  <c r="BJ7" i="5"/>
  <c r="BK7" i="5" s="1"/>
  <c r="BI7" i="5"/>
  <c r="BJ6" i="5"/>
  <c r="BI6" i="5"/>
  <c r="BJ5" i="5"/>
  <c r="BK5" i="5" s="1"/>
  <c r="BI5" i="5"/>
  <c r="BJ4" i="5"/>
  <c r="BI4" i="5"/>
  <c r="BJ3" i="5"/>
  <c r="BK3" i="5" s="1"/>
  <c r="BI3" i="5"/>
  <c r="BJ2" i="5"/>
  <c r="BI2" i="5"/>
  <c r="BJ45" i="4"/>
  <c r="BI45" i="4"/>
  <c r="BJ44" i="4"/>
  <c r="BI44" i="4"/>
  <c r="BK44" i="4" s="1"/>
  <c r="BJ43" i="4"/>
  <c r="BI43" i="4"/>
  <c r="BJ42" i="4"/>
  <c r="BI42" i="4"/>
  <c r="BJ41" i="4"/>
  <c r="BI41" i="4"/>
  <c r="BK41" i="4" s="1"/>
  <c r="BJ40" i="4"/>
  <c r="BK40" i="4" s="1"/>
  <c r="BI40" i="4"/>
  <c r="BJ39" i="4"/>
  <c r="BK39" i="4" s="1"/>
  <c r="BI39" i="4"/>
  <c r="BJ38" i="4"/>
  <c r="BK38" i="4" s="1"/>
  <c r="BI38" i="4"/>
  <c r="BJ37" i="4"/>
  <c r="BI37" i="4"/>
  <c r="BK36" i="4"/>
  <c r="BJ36" i="4"/>
  <c r="BI36" i="4"/>
  <c r="BJ35" i="4"/>
  <c r="BI35" i="4"/>
  <c r="BJ34" i="4"/>
  <c r="BK34" i="4" s="1"/>
  <c r="BI34" i="4"/>
  <c r="BJ33" i="4"/>
  <c r="BI33" i="4"/>
  <c r="BK33" i="4" s="1"/>
  <c r="BK32" i="4"/>
  <c r="BJ32" i="4"/>
  <c r="BI32" i="4"/>
  <c r="BJ31" i="4"/>
  <c r="BK31" i="4" s="1"/>
  <c r="BI31" i="4"/>
  <c r="BJ30" i="4"/>
  <c r="BK30" i="4" s="1"/>
  <c r="BI30" i="4"/>
  <c r="BJ29" i="4"/>
  <c r="BI29" i="4"/>
  <c r="BJ28" i="4"/>
  <c r="BI28" i="4"/>
  <c r="BK28" i="4" s="1"/>
  <c r="BJ27" i="4"/>
  <c r="BK27" i="4" s="1"/>
  <c r="BI27" i="4"/>
  <c r="BJ26" i="4"/>
  <c r="BI26" i="4"/>
  <c r="BJ25" i="4"/>
  <c r="BI25" i="4"/>
  <c r="BJ24" i="4"/>
  <c r="BI24" i="4"/>
  <c r="BJ23" i="4"/>
  <c r="BK23" i="4" s="1"/>
  <c r="BI23" i="4"/>
  <c r="BJ22" i="4"/>
  <c r="BI22" i="4"/>
  <c r="BJ21" i="4"/>
  <c r="BI21" i="4"/>
  <c r="BJ20" i="4"/>
  <c r="BI20" i="4"/>
  <c r="BJ19" i="4"/>
  <c r="BI19" i="4"/>
  <c r="BJ18" i="4"/>
  <c r="BI18" i="4"/>
  <c r="BJ17" i="4"/>
  <c r="BI17" i="4"/>
  <c r="BK17" i="4" s="1"/>
  <c r="BJ16" i="4"/>
  <c r="BK16" i="4" s="1"/>
  <c r="BI16" i="4"/>
  <c r="BJ15" i="4"/>
  <c r="BI15" i="4"/>
  <c r="BJ14" i="4"/>
  <c r="BK14" i="4" s="1"/>
  <c r="BI14" i="4"/>
  <c r="BJ13" i="4"/>
  <c r="BI13" i="4"/>
  <c r="BK13" i="4" s="1"/>
  <c r="BK12" i="4"/>
  <c r="BJ12" i="4"/>
  <c r="BI12" i="4"/>
  <c r="BJ11" i="4"/>
  <c r="BI11" i="4"/>
  <c r="BJ10" i="4"/>
  <c r="BI10" i="4"/>
  <c r="BJ9" i="4"/>
  <c r="BI9" i="4"/>
  <c r="BK9" i="4" s="1"/>
  <c r="BJ8" i="4"/>
  <c r="BK8" i="4" s="1"/>
  <c r="BI8" i="4"/>
  <c r="BJ7" i="4"/>
  <c r="BK7" i="4" s="1"/>
  <c r="BI7" i="4"/>
  <c r="BJ6" i="4"/>
  <c r="BI6" i="4"/>
  <c r="BJ5" i="4"/>
  <c r="BI5" i="4"/>
  <c r="BJ4" i="4"/>
  <c r="BK4" i="4" s="1"/>
  <c r="BI4" i="4"/>
  <c r="BJ3" i="4"/>
  <c r="BI3" i="4"/>
  <c r="BJ2" i="4"/>
  <c r="BK2" i="4" s="1"/>
  <c r="BI2" i="4"/>
  <c r="BJ54" i="3"/>
  <c r="BI54" i="3"/>
  <c r="BJ53" i="3"/>
  <c r="BI53" i="3"/>
  <c r="BJ52" i="3"/>
  <c r="BI52" i="3"/>
  <c r="BK52" i="3" s="1"/>
  <c r="BJ51" i="3"/>
  <c r="BI51" i="3"/>
  <c r="BJ50" i="3"/>
  <c r="BI50" i="3"/>
  <c r="BJ49" i="3"/>
  <c r="BI49" i="3"/>
  <c r="BJ48" i="3"/>
  <c r="BI48" i="3"/>
  <c r="BJ47" i="3"/>
  <c r="BI47" i="3"/>
  <c r="BJ46" i="3"/>
  <c r="BI46" i="3"/>
  <c r="BJ45" i="3"/>
  <c r="BI45" i="3"/>
  <c r="BJ44" i="3"/>
  <c r="BI44" i="3"/>
  <c r="BJ43" i="3"/>
  <c r="BI43" i="3"/>
  <c r="BJ42" i="3"/>
  <c r="BI42" i="3"/>
  <c r="BJ41" i="3"/>
  <c r="BI41" i="3"/>
  <c r="BJ40" i="3"/>
  <c r="BI40" i="3"/>
  <c r="BJ39" i="3"/>
  <c r="BI39" i="3"/>
  <c r="BJ38" i="3"/>
  <c r="BI38" i="3"/>
  <c r="BJ37" i="3"/>
  <c r="BI37" i="3"/>
  <c r="BJ36" i="3"/>
  <c r="BK36" i="3" s="1"/>
  <c r="BI36" i="3"/>
  <c r="BJ35" i="3"/>
  <c r="BI35" i="3"/>
  <c r="BJ34" i="3"/>
  <c r="BI34" i="3"/>
  <c r="BJ33" i="3"/>
  <c r="BI33" i="3"/>
  <c r="BJ32" i="3"/>
  <c r="BI32" i="3"/>
  <c r="BJ31" i="3"/>
  <c r="BK31" i="3" s="1"/>
  <c r="BI31" i="3"/>
  <c r="BJ30" i="3"/>
  <c r="BI30" i="3"/>
  <c r="BJ29" i="3"/>
  <c r="BK29" i="3" s="1"/>
  <c r="BI29" i="3"/>
  <c r="BJ28" i="3"/>
  <c r="BK28" i="3" s="1"/>
  <c r="BI28" i="3"/>
  <c r="BJ27" i="3"/>
  <c r="BI27" i="3"/>
  <c r="BJ26" i="3"/>
  <c r="BI26" i="3"/>
  <c r="BJ25" i="3"/>
  <c r="BI25" i="3"/>
  <c r="BJ24" i="3"/>
  <c r="BK24" i="3" s="1"/>
  <c r="BI24" i="3"/>
  <c r="BJ23" i="3"/>
  <c r="BI23" i="3"/>
  <c r="BJ22" i="3"/>
  <c r="BK22" i="3" s="1"/>
  <c r="BI22" i="3"/>
  <c r="BJ21" i="3"/>
  <c r="BI21" i="3"/>
  <c r="BJ20" i="3"/>
  <c r="BI20" i="3"/>
  <c r="BK20" i="3" s="1"/>
  <c r="BJ19" i="3"/>
  <c r="BI19" i="3"/>
  <c r="BJ18" i="3"/>
  <c r="BI18" i="3"/>
  <c r="BJ17" i="3"/>
  <c r="BI17" i="3"/>
  <c r="BJ16" i="3"/>
  <c r="BI16" i="3"/>
  <c r="BJ15" i="3"/>
  <c r="BI15" i="3"/>
  <c r="BJ14" i="3"/>
  <c r="BI14" i="3"/>
  <c r="BJ13" i="3"/>
  <c r="BI13" i="3"/>
  <c r="BJ12" i="3"/>
  <c r="BI12" i="3"/>
  <c r="BJ11" i="3"/>
  <c r="BI11" i="3"/>
  <c r="BJ10" i="3"/>
  <c r="BI10" i="3"/>
  <c r="BJ9" i="3"/>
  <c r="BI9" i="3"/>
  <c r="BJ8" i="3"/>
  <c r="BI8" i="3"/>
  <c r="BJ7" i="3"/>
  <c r="BK7" i="3" s="1"/>
  <c r="BI7" i="3"/>
  <c r="BJ6" i="3"/>
  <c r="BI6" i="3"/>
  <c r="BJ5" i="3"/>
  <c r="BK5" i="3" s="1"/>
  <c r="BI5" i="3"/>
  <c r="BJ4" i="3"/>
  <c r="BI4" i="3"/>
  <c r="BK4" i="3" s="1"/>
  <c r="BJ3" i="3"/>
  <c r="BI3" i="3"/>
  <c r="BJ2" i="3"/>
  <c r="BI2" i="3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D3" i="6"/>
  <c r="BD2" i="6"/>
  <c r="BC2" i="6"/>
  <c r="BD45" i="5"/>
  <c r="BC45" i="5"/>
  <c r="BD44" i="5"/>
  <c r="BE44" i="5" s="1"/>
  <c r="BC44" i="5"/>
  <c r="BD43" i="5"/>
  <c r="BE43" i="5" s="1"/>
  <c r="BC43" i="5"/>
  <c r="BD42" i="5"/>
  <c r="BC42" i="5"/>
  <c r="BD41" i="5"/>
  <c r="BE41" i="5" s="1"/>
  <c r="BC41" i="5"/>
  <c r="BD40" i="5"/>
  <c r="BE40" i="5" s="1"/>
  <c r="BC40" i="5"/>
  <c r="BD39" i="5"/>
  <c r="BC39" i="5"/>
  <c r="BD38" i="5"/>
  <c r="BC38" i="5"/>
  <c r="BD37" i="5"/>
  <c r="BE37" i="5" s="1"/>
  <c r="BC37" i="5"/>
  <c r="BD36" i="5"/>
  <c r="BE36" i="5" s="1"/>
  <c r="BC36" i="5"/>
  <c r="BD35" i="5"/>
  <c r="BC35" i="5"/>
  <c r="BD34" i="5"/>
  <c r="BE34" i="5" s="1"/>
  <c r="BC34" i="5"/>
  <c r="BD33" i="5"/>
  <c r="BC33" i="5"/>
  <c r="BE32" i="5"/>
  <c r="BD32" i="5"/>
  <c r="BC32" i="5"/>
  <c r="BD31" i="5"/>
  <c r="BC31" i="5"/>
  <c r="BD30" i="5"/>
  <c r="BE30" i="5" s="1"/>
  <c r="BC30" i="5"/>
  <c r="BD29" i="5"/>
  <c r="BC29" i="5"/>
  <c r="BD28" i="5"/>
  <c r="BE28" i="5" s="1"/>
  <c r="BC28" i="5"/>
  <c r="BD27" i="5"/>
  <c r="BE27" i="5" s="1"/>
  <c r="BC27" i="5"/>
  <c r="BD26" i="5"/>
  <c r="BC26" i="5"/>
  <c r="BD25" i="5"/>
  <c r="BE25" i="5" s="1"/>
  <c r="BC25" i="5"/>
  <c r="BD24" i="5"/>
  <c r="BE24" i="5" s="1"/>
  <c r="BC24" i="5"/>
  <c r="BD23" i="5"/>
  <c r="BE23" i="5" s="1"/>
  <c r="BC23" i="5"/>
  <c r="BD22" i="5"/>
  <c r="BC22" i="5"/>
  <c r="BD21" i="5"/>
  <c r="BE21" i="5" s="1"/>
  <c r="BC21" i="5"/>
  <c r="BD20" i="5"/>
  <c r="BE20" i="5" s="1"/>
  <c r="BC20" i="5"/>
  <c r="BD19" i="5"/>
  <c r="BC19" i="5"/>
  <c r="BD18" i="5"/>
  <c r="BE18" i="5" s="1"/>
  <c r="BC18" i="5"/>
  <c r="BD17" i="5"/>
  <c r="BC17" i="5"/>
  <c r="BE16" i="5"/>
  <c r="BD16" i="5"/>
  <c r="BC16" i="5"/>
  <c r="BD15" i="5"/>
  <c r="BC15" i="5"/>
  <c r="BD14" i="5"/>
  <c r="BE14" i="5" s="1"/>
  <c r="BC14" i="5"/>
  <c r="BD13" i="5"/>
  <c r="BC13" i="5"/>
  <c r="BD12" i="5"/>
  <c r="BC12" i="5"/>
  <c r="BE12" i="5" s="1"/>
  <c r="BD11" i="5"/>
  <c r="BE11" i="5" s="1"/>
  <c r="BC11" i="5"/>
  <c r="BD10" i="5"/>
  <c r="BC10" i="5"/>
  <c r="BD9" i="5"/>
  <c r="BE9" i="5" s="1"/>
  <c r="BC9" i="5"/>
  <c r="BD8" i="5"/>
  <c r="BC8" i="5"/>
  <c r="BD7" i="5"/>
  <c r="BE7" i="5" s="1"/>
  <c r="BC7" i="5"/>
  <c r="BD6" i="5"/>
  <c r="BC6" i="5"/>
  <c r="BD5" i="5"/>
  <c r="BE5" i="5" s="1"/>
  <c r="BC5" i="5"/>
  <c r="BD4" i="5"/>
  <c r="BE4" i="5" s="1"/>
  <c r="BC4" i="5"/>
  <c r="BD3" i="5"/>
  <c r="BC3" i="5"/>
  <c r="BD2" i="5"/>
  <c r="BE2" i="5" s="1"/>
  <c r="BC2" i="5"/>
  <c r="BD45" i="4"/>
  <c r="BE45" i="4" s="1"/>
  <c r="BC45" i="4"/>
  <c r="BD44" i="4"/>
  <c r="BC44" i="4"/>
  <c r="BD43" i="4"/>
  <c r="BC43" i="4"/>
  <c r="BD42" i="4"/>
  <c r="BC42" i="4"/>
  <c r="BD41" i="4"/>
  <c r="BE41" i="4" s="1"/>
  <c r="BC41" i="4"/>
  <c r="BD40" i="4"/>
  <c r="BE40" i="4" s="1"/>
  <c r="BC40" i="4"/>
  <c r="BD39" i="4"/>
  <c r="BC39" i="4"/>
  <c r="BD38" i="4"/>
  <c r="BE38" i="4" s="1"/>
  <c r="BC38" i="4"/>
  <c r="BD37" i="4"/>
  <c r="BC37" i="4"/>
  <c r="BE36" i="4"/>
  <c r="BD36" i="4"/>
  <c r="BC36" i="4"/>
  <c r="BD35" i="4"/>
  <c r="BC35" i="4"/>
  <c r="BD34" i="4"/>
  <c r="BC34" i="4"/>
  <c r="BD33" i="4"/>
  <c r="BC33" i="4"/>
  <c r="BD32" i="4"/>
  <c r="BE32" i="4" s="1"/>
  <c r="BC32" i="4"/>
  <c r="BD31" i="4"/>
  <c r="BE31" i="4" s="1"/>
  <c r="BC31" i="4"/>
  <c r="BD30" i="4"/>
  <c r="BC30" i="4"/>
  <c r="BD29" i="4"/>
  <c r="BE29" i="4" s="1"/>
  <c r="BC29" i="4"/>
  <c r="BD28" i="4"/>
  <c r="BE28" i="4" s="1"/>
  <c r="BC28" i="4"/>
  <c r="BD27" i="4"/>
  <c r="BC27" i="4"/>
  <c r="BD26" i="4"/>
  <c r="BE26" i="4" s="1"/>
  <c r="BC26" i="4"/>
  <c r="BD25" i="4"/>
  <c r="BE25" i="4" s="1"/>
  <c r="BC25" i="4"/>
  <c r="BE24" i="4"/>
  <c r="BD24" i="4"/>
  <c r="BC24" i="4"/>
  <c r="BD23" i="4"/>
  <c r="BC23" i="4"/>
  <c r="BD22" i="4"/>
  <c r="BE22" i="4" s="1"/>
  <c r="BC22" i="4"/>
  <c r="BD21" i="4"/>
  <c r="BC21" i="4"/>
  <c r="BE20" i="4"/>
  <c r="BD20" i="4"/>
  <c r="BC20" i="4"/>
  <c r="BD19" i="4"/>
  <c r="BE19" i="4" s="1"/>
  <c r="BC19" i="4"/>
  <c r="BD18" i="4"/>
  <c r="BE18" i="4" s="1"/>
  <c r="BC18" i="4"/>
  <c r="BD17" i="4"/>
  <c r="BE17" i="4" s="1"/>
  <c r="BC17" i="4"/>
  <c r="BD16" i="4"/>
  <c r="BC16" i="4"/>
  <c r="BD15" i="4"/>
  <c r="BE15" i="4" s="1"/>
  <c r="BC15" i="4"/>
  <c r="BD14" i="4"/>
  <c r="BC14" i="4"/>
  <c r="BD13" i="4"/>
  <c r="BE13" i="4" s="1"/>
  <c r="BC13" i="4"/>
  <c r="BD12" i="4"/>
  <c r="BC12" i="4"/>
  <c r="BD11" i="4"/>
  <c r="BC11" i="4"/>
  <c r="BD10" i="4"/>
  <c r="BC10" i="4"/>
  <c r="BD9" i="4"/>
  <c r="BE9" i="4" s="1"/>
  <c r="BC9" i="4"/>
  <c r="BD8" i="4"/>
  <c r="BE8" i="4" s="1"/>
  <c r="BC8" i="4"/>
  <c r="BD7" i="4"/>
  <c r="BC7" i="4"/>
  <c r="BD6" i="4"/>
  <c r="BE6" i="4" s="1"/>
  <c r="BC6" i="4"/>
  <c r="BD5" i="4"/>
  <c r="BC5" i="4"/>
  <c r="BE4" i="4"/>
  <c r="BD4" i="4"/>
  <c r="BC4" i="4"/>
  <c r="BD3" i="4"/>
  <c r="BC3" i="4"/>
  <c r="BD2" i="4"/>
  <c r="BE2" i="4" s="1"/>
  <c r="BC2" i="4"/>
  <c r="BD54" i="3"/>
  <c r="BC54" i="3"/>
  <c r="BD53" i="3"/>
  <c r="BE53" i="3" s="1"/>
  <c r="BC53" i="3"/>
  <c r="BD52" i="3"/>
  <c r="BC52" i="3"/>
  <c r="BE52" i="3" s="1"/>
  <c r="BD51" i="3"/>
  <c r="BC51" i="3"/>
  <c r="BD50" i="3"/>
  <c r="BC50" i="3"/>
  <c r="BD49" i="3"/>
  <c r="BC49" i="3"/>
  <c r="BD48" i="3"/>
  <c r="BC48" i="3"/>
  <c r="BD47" i="3"/>
  <c r="BE47" i="3" s="1"/>
  <c r="BC47" i="3"/>
  <c r="BD46" i="3"/>
  <c r="BC46" i="3"/>
  <c r="BD45" i="3"/>
  <c r="BC45" i="3"/>
  <c r="BD44" i="3"/>
  <c r="BC44" i="3"/>
  <c r="BD43" i="3"/>
  <c r="BC43" i="3"/>
  <c r="BD42" i="3"/>
  <c r="BC42" i="3"/>
  <c r="BD41" i="3"/>
  <c r="BC41" i="3"/>
  <c r="BD40" i="3"/>
  <c r="BE40" i="3" s="1"/>
  <c r="BC40" i="3"/>
  <c r="BD39" i="3"/>
  <c r="BC39" i="3"/>
  <c r="BD38" i="3"/>
  <c r="BE38" i="3" s="1"/>
  <c r="BC38" i="3"/>
  <c r="BD37" i="3"/>
  <c r="BC37" i="3"/>
  <c r="BE37" i="3" s="1"/>
  <c r="BD36" i="3"/>
  <c r="BC36" i="3"/>
  <c r="BD35" i="3"/>
  <c r="BC35" i="3"/>
  <c r="BD34" i="3"/>
  <c r="BC34" i="3"/>
  <c r="BD33" i="3"/>
  <c r="BC33" i="3"/>
  <c r="BD32" i="3"/>
  <c r="BC32" i="3"/>
  <c r="BD31" i="3"/>
  <c r="BC31" i="3"/>
  <c r="BD30" i="3"/>
  <c r="BC30" i="3"/>
  <c r="BD29" i="3"/>
  <c r="BC29" i="3"/>
  <c r="BD28" i="3"/>
  <c r="BE28" i="3" s="1"/>
  <c r="BC28" i="3"/>
  <c r="BD27" i="3"/>
  <c r="BC27" i="3"/>
  <c r="BD26" i="3"/>
  <c r="BC26" i="3"/>
  <c r="BD25" i="3"/>
  <c r="BC25" i="3"/>
  <c r="BE25" i="3" s="1"/>
  <c r="BD24" i="3"/>
  <c r="BE24" i="3" s="1"/>
  <c r="BC24" i="3"/>
  <c r="BD23" i="3"/>
  <c r="BC23" i="3"/>
  <c r="BD22" i="3"/>
  <c r="BE22" i="3" s="1"/>
  <c r="BC22" i="3"/>
  <c r="BD21" i="3"/>
  <c r="BC21" i="3"/>
  <c r="BE21" i="3" s="1"/>
  <c r="BE20" i="3"/>
  <c r="BD20" i="3"/>
  <c r="BC20" i="3"/>
  <c r="BD19" i="3"/>
  <c r="BC19" i="3"/>
  <c r="BD18" i="3"/>
  <c r="BC18" i="3"/>
  <c r="BD17" i="3"/>
  <c r="BC17" i="3"/>
  <c r="BE17" i="3" s="1"/>
  <c r="BD16" i="3"/>
  <c r="BC16" i="3"/>
  <c r="BD15" i="3"/>
  <c r="BC15" i="3"/>
  <c r="BD14" i="3"/>
  <c r="BC14" i="3"/>
  <c r="BD13" i="3"/>
  <c r="BC13" i="3"/>
  <c r="BD12" i="3"/>
  <c r="BE12" i="3" s="1"/>
  <c r="BC12" i="3"/>
  <c r="BD11" i="3"/>
  <c r="BC11" i="3"/>
  <c r="BD10" i="3"/>
  <c r="BC10" i="3"/>
  <c r="BD9" i="3"/>
  <c r="BC9" i="3"/>
  <c r="BE9" i="3" s="1"/>
  <c r="BD8" i="3"/>
  <c r="BE8" i="3" s="1"/>
  <c r="BC8" i="3"/>
  <c r="BD7" i="3"/>
  <c r="BC7" i="3"/>
  <c r="BD6" i="3"/>
  <c r="BE6" i="3" s="1"/>
  <c r="BC6" i="3"/>
  <c r="BD5" i="3"/>
  <c r="BC5" i="3"/>
  <c r="BE5" i="3" s="1"/>
  <c r="BD4" i="3"/>
  <c r="BC4" i="3"/>
  <c r="BE4" i="3" s="1"/>
  <c r="BD3" i="3"/>
  <c r="BC3" i="3"/>
  <c r="BD2" i="3"/>
  <c r="BC2" i="3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W2" i="6"/>
  <c r="AX45" i="5"/>
  <c r="AW45" i="5"/>
  <c r="AY44" i="5"/>
  <c r="AX44" i="5"/>
  <c r="AW44" i="5"/>
  <c r="AX43" i="5"/>
  <c r="AW43" i="5"/>
  <c r="AX42" i="5"/>
  <c r="AY42" i="5" s="1"/>
  <c r="AW42" i="5"/>
  <c r="AX41" i="5"/>
  <c r="AW41" i="5"/>
  <c r="AX40" i="5"/>
  <c r="AW40" i="5"/>
  <c r="AY40" i="5" s="1"/>
  <c r="AX39" i="5"/>
  <c r="AY39" i="5" s="1"/>
  <c r="AW39" i="5"/>
  <c r="AX38" i="5"/>
  <c r="AW38" i="5"/>
  <c r="AX37" i="5"/>
  <c r="AY37" i="5" s="1"/>
  <c r="AW37" i="5"/>
  <c r="AX36" i="5"/>
  <c r="AW36" i="5"/>
  <c r="AX35" i="5"/>
  <c r="AY35" i="5" s="1"/>
  <c r="AW35" i="5"/>
  <c r="AX34" i="5"/>
  <c r="AW34" i="5"/>
  <c r="AX33" i="5"/>
  <c r="AY33" i="5" s="1"/>
  <c r="AW33" i="5"/>
  <c r="AX32" i="5"/>
  <c r="AY32" i="5" s="1"/>
  <c r="AW32" i="5"/>
  <c r="AX31" i="5"/>
  <c r="AW31" i="5"/>
  <c r="AX30" i="5"/>
  <c r="AY30" i="5" s="1"/>
  <c r="AW30" i="5"/>
  <c r="AX29" i="5"/>
  <c r="AW29" i="5"/>
  <c r="AY28" i="5"/>
  <c r="AX28" i="5"/>
  <c r="AW28" i="5"/>
  <c r="AX27" i="5"/>
  <c r="AW27" i="5"/>
  <c r="AX26" i="5"/>
  <c r="AY26" i="5" s="1"/>
  <c r="AW26" i="5"/>
  <c r="AX25" i="5"/>
  <c r="AW25" i="5"/>
  <c r="AX24" i="5"/>
  <c r="AW24" i="5"/>
  <c r="AY24" i="5" s="1"/>
  <c r="AX23" i="5"/>
  <c r="AY23" i="5" s="1"/>
  <c r="AW23" i="5"/>
  <c r="AX22" i="5"/>
  <c r="AW22" i="5"/>
  <c r="AX21" i="5"/>
  <c r="AY21" i="5" s="1"/>
  <c r="AW21" i="5"/>
  <c r="AX20" i="5"/>
  <c r="AY20" i="5" s="1"/>
  <c r="AW20" i="5"/>
  <c r="AX19" i="5"/>
  <c r="AY19" i="5" s="1"/>
  <c r="AW19" i="5"/>
  <c r="AX18" i="5"/>
  <c r="AW18" i="5"/>
  <c r="AX17" i="5"/>
  <c r="AY17" i="5" s="1"/>
  <c r="AW17" i="5"/>
  <c r="AX16" i="5"/>
  <c r="AY16" i="5" s="1"/>
  <c r="AW16" i="5"/>
  <c r="AX15" i="5"/>
  <c r="AW15" i="5"/>
  <c r="AX14" i="5"/>
  <c r="AY14" i="5" s="1"/>
  <c r="AW14" i="5"/>
  <c r="AX13" i="5"/>
  <c r="AW13" i="5"/>
  <c r="AY12" i="5"/>
  <c r="AX12" i="5"/>
  <c r="AW12" i="5"/>
  <c r="AX11" i="5"/>
  <c r="AW11" i="5"/>
  <c r="AX10" i="5"/>
  <c r="AY10" i="5" s="1"/>
  <c r="AW10" i="5"/>
  <c r="AX9" i="5"/>
  <c r="AW9" i="5"/>
  <c r="AX8" i="5"/>
  <c r="AW8" i="5"/>
  <c r="AY8" i="5" s="1"/>
  <c r="AX7" i="5"/>
  <c r="AY7" i="5" s="1"/>
  <c r="AW7" i="5"/>
  <c r="AX6" i="5"/>
  <c r="AW6" i="5"/>
  <c r="AX5" i="5"/>
  <c r="AY5" i="5" s="1"/>
  <c r="AW5" i="5"/>
  <c r="AX4" i="5"/>
  <c r="AW4" i="5"/>
  <c r="AX3" i="5"/>
  <c r="AY3" i="5" s="1"/>
  <c r="AW3" i="5"/>
  <c r="AX2" i="5"/>
  <c r="AW2" i="5"/>
  <c r="AX45" i="4"/>
  <c r="AW45" i="4"/>
  <c r="AY44" i="4"/>
  <c r="AX44" i="4"/>
  <c r="AW44" i="4"/>
  <c r="AX43" i="4"/>
  <c r="AW43" i="4"/>
  <c r="AX42" i="4"/>
  <c r="AY42" i="4" s="1"/>
  <c r="AW42" i="4"/>
  <c r="AX41" i="4"/>
  <c r="AW41" i="4"/>
  <c r="AY41" i="4" s="1"/>
  <c r="AX40" i="4"/>
  <c r="AY40" i="4" s="1"/>
  <c r="AW40" i="4"/>
  <c r="AX39" i="4"/>
  <c r="AY39" i="4" s="1"/>
  <c r="AW39" i="4"/>
  <c r="AX38" i="4"/>
  <c r="AW38" i="4"/>
  <c r="AX37" i="4"/>
  <c r="AW37" i="4"/>
  <c r="AX36" i="4"/>
  <c r="AY36" i="4" s="1"/>
  <c r="AW36" i="4"/>
  <c r="AX35" i="4"/>
  <c r="AW35" i="4"/>
  <c r="AX34" i="4"/>
  <c r="AY34" i="4" s="1"/>
  <c r="AW34" i="4"/>
  <c r="AX33" i="4"/>
  <c r="AW33" i="4"/>
  <c r="AY33" i="4" s="1"/>
  <c r="AY32" i="4"/>
  <c r="AX32" i="4"/>
  <c r="AW32" i="4"/>
  <c r="AX31" i="4"/>
  <c r="AW31" i="4"/>
  <c r="AX30" i="4"/>
  <c r="AY30" i="4" s="1"/>
  <c r="AW30" i="4"/>
  <c r="AX29" i="4"/>
  <c r="AW29" i="4"/>
  <c r="AY29" i="4" s="1"/>
  <c r="AY28" i="4"/>
  <c r="AX28" i="4"/>
  <c r="AW28" i="4"/>
  <c r="AX27" i="4"/>
  <c r="AY27" i="4" s="1"/>
  <c r="AW27" i="4"/>
  <c r="AX26" i="4"/>
  <c r="AW26" i="4"/>
  <c r="AX25" i="4"/>
  <c r="AW25" i="4"/>
  <c r="AX24" i="4"/>
  <c r="AW24" i="4"/>
  <c r="AX23" i="4"/>
  <c r="AY23" i="4" s="1"/>
  <c r="AW23" i="4"/>
  <c r="AX22" i="4"/>
  <c r="AW22" i="4"/>
  <c r="AX21" i="4"/>
  <c r="AW21" i="4"/>
  <c r="AX20" i="4"/>
  <c r="AW20" i="4"/>
  <c r="AX19" i="4"/>
  <c r="AW19" i="4"/>
  <c r="AX18" i="4"/>
  <c r="AW18" i="4"/>
  <c r="AX17" i="4"/>
  <c r="AW17" i="4"/>
  <c r="AY17" i="4" s="1"/>
  <c r="AX16" i="4"/>
  <c r="AY16" i="4" s="1"/>
  <c r="AW16" i="4"/>
  <c r="AX15" i="4"/>
  <c r="AW15" i="4"/>
  <c r="AX14" i="4"/>
  <c r="AY14" i="4" s="1"/>
  <c r="AW14" i="4"/>
  <c r="AX13" i="4"/>
  <c r="AW13" i="4"/>
  <c r="AY13" i="4" s="1"/>
  <c r="AY12" i="4"/>
  <c r="AX12" i="4"/>
  <c r="AW12" i="4"/>
  <c r="AX11" i="4"/>
  <c r="AW11" i="4"/>
  <c r="AX10" i="4"/>
  <c r="AW10" i="4"/>
  <c r="AX9" i="4"/>
  <c r="AW9" i="4"/>
  <c r="AY9" i="4" s="1"/>
  <c r="AX8" i="4"/>
  <c r="AY8" i="4" s="1"/>
  <c r="AW8" i="4"/>
  <c r="AX7" i="4"/>
  <c r="AY7" i="4" s="1"/>
  <c r="AW7" i="4"/>
  <c r="AX6" i="4"/>
  <c r="AW6" i="4"/>
  <c r="AX5" i="4"/>
  <c r="AW5" i="4"/>
  <c r="AX4" i="4"/>
  <c r="AY4" i="4" s="1"/>
  <c r="AW4" i="4"/>
  <c r="AX3" i="4"/>
  <c r="AW3" i="4"/>
  <c r="AX2" i="4"/>
  <c r="AY2" i="4" s="1"/>
  <c r="AW2" i="4"/>
  <c r="AX54" i="3"/>
  <c r="AW54" i="3"/>
  <c r="AX53" i="3"/>
  <c r="AY53" i="3" s="1"/>
  <c r="AW53" i="3"/>
  <c r="AX52" i="3"/>
  <c r="AW52" i="3"/>
  <c r="AX51" i="3"/>
  <c r="AW51" i="3"/>
  <c r="AX50" i="3"/>
  <c r="AW50" i="3"/>
  <c r="AX49" i="3"/>
  <c r="AW49" i="3"/>
  <c r="AX48" i="3"/>
  <c r="AW48" i="3"/>
  <c r="AX47" i="3"/>
  <c r="AW47" i="3"/>
  <c r="AX46" i="3"/>
  <c r="AW46" i="3"/>
  <c r="AX45" i="3"/>
  <c r="AW45" i="3"/>
  <c r="AX44" i="3"/>
  <c r="AW44" i="3"/>
  <c r="AY44" i="3" s="1"/>
  <c r="AX43" i="3"/>
  <c r="AY43" i="3" s="1"/>
  <c r="AW43" i="3"/>
  <c r="AX42" i="3"/>
  <c r="AW42" i="3"/>
  <c r="AX41" i="3"/>
  <c r="AW41" i="3"/>
  <c r="AX40" i="3"/>
  <c r="AW40" i="3"/>
  <c r="AX39" i="3"/>
  <c r="AW39" i="3"/>
  <c r="AX38" i="3"/>
  <c r="AW38" i="3"/>
  <c r="AX37" i="3"/>
  <c r="AY37" i="3" s="1"/>
  <c r="AW37" i="3"/>
  <c r="AX36" i="3"/>
  <c r="AW36" i="3"/>
  <c r="AX35" i="3"/>
  <c r="AW35" i="3"/>
  <c r="AX34" i="3"/>
  <c r="AW34" i="3"/>
  <c r="AX33" i="3"/>
  <c r="AW33" i="3"/>
  <c r="AX32" i="3"/>
  <c r="AW32" i="3"/>
  <c r="AX31" i="3"/>
  <c r="AW31" i="3"/>
  <c r="AX30" i="3"/>
  <c r="AW30" i="3"/>
  <c r="AX29" i="3"/>
  <c r="AW29" i="3"/>
  <c r="AX28" i="3"/>
  <c r="AW28" i="3"/>
  <c r="AX27" i="3"/>
  <c r="AY27" i="3" s="1"/>
  <c r="AW27" i="3"/>
  <c r="AX26" i="3"/>
  <c r="AW26" i="3"/>
  <c r="AX25" i="3"/>
  <c r="AW25" i="3"/>
  <c r="AX24" i="3"/>
  <c r="AW24" i="3"/>
  <c r="AX23" i="3"/>
  <c r="AW23" i="3"/>
  <c r="AX22" i="3"/>
  <c r="AW22" i="3"/>
  <c r="AX21" i="3"/>
  <c r="AY21" i="3" s="1"/>
  <c r="AW21" i="3"/>
  <c r="AX20" i="3"/>
  <c r="AW20" i="3"/>
  <c r="AX19" i="3"/>
  <c r="AW19" i="3"/>
  <c r="AX18" i="3"/>
  <c r="AW18" i="3"/>
  <c r="AX17" i="3"/>
  <c r="AW17" i="3"/>
  <c r="AX16" i="3"/>
  <c r="AW16" i="3"/>
  <c r="AX15" i="3"/>
  <c r="AW15" i="3"/>
  <c r="AX14" i="3"/>
  <c r="AW14" i="3"/>
  <c r="AX13" i="3"/>
  <c r="AW13" i="3"/>
  <c r="AX12" i="3"/>
  <c r="AW12" i="3"/>
  <c r="AX11" i="3"/>
  <c r="AY11" i="3" s="1"/>
  <c r="AW11" i="3"/>
  <c r="AX10" i="3"/>
  <c r="AW10" i="3"/>
  <c r="AX9" i="3"/>
  <c r="AW9" i="3"/>
  <c r="AX8" i="3"/>
  <c r="AW8" i="3"/>
  <c r="AX7" i="3"/>
  <c r="AW7" i="3"/>
  <c r="AX6" i="3"/>
  <c r="AW6" i="3"/>
  <c r="AX5" i="3"/>
  <c r="AY5" i="3" s="1"/>
  <c r="AW5" i="3"/>
  <c r="AX4" i="3"/>
  <c r="AW4" i="3"/>
  <c r="AX3" i="3"/>
  <c r="AW3" i="3"/>
  <c r="AX2" i="3"/>
  <c r="AW2" i="3"/>
  <c r="AR40" i="6"/>
  <c r="AR39" i="6"/>
  <c r="AR38" i="6"/>
  <c r="AR37" i="6"/>
  <c r="AR36" i="6"/>
  <c r="AR35" i="6"/>
  <c r="AR34" i="6"/>
  <c r="AR33" i="6"/>
  <c r="AR32" i="6"/>
  <c r="AR31" i="6"/>
  <c r="AR30" i="6"/>
  <c r="AR29" i="6"/>
  <c r="AR28" i="6"/>
  <c r="AR27" i="6"/>
  <c r="AR26" i="6"/>
  <c r="AR25" i="6"/>
  <c r="AR24" i="6"/>
  <c r="AR23" i="6"/>
  <c r="AR22" i="6"/>
  <c r="AR21" i="6"/>
  <c r="AR20" i="6"/>
  <c r="AR19" i="6"/>
  <c r="AR18" i="6"/>
  <c r="AR17" i="6"/>
  <c r="AR16" i="6"/>
  <c r="AR15" i="6"/>
  <c r="AR14" i="6"/>
  <c r="AR13" i="6"/>
  <c r="AR12" i="6"/>
  <c r="AR11" i="6"/>
  <c r="AR10" i="6"/>
  <c r="AR9" i="6"/>
  <c r="AR8" i="6"/>
  <c r="AR7" i="6"/>
  <c r="AR6" i="6"/>
  <c r="AR5" i="6"/>
  <c r="AR4" i="6"/>
  <c r="AR3" i="6"/>
  <c r="AR2" i="6"/>
  <c r="AQ2" i="6"/>
  <c r="AS2" i="6" s="1"/>
  <c r="AR45" i="5"/>
  <c r="AQ45" i="5"/>
  <c r="AR44" i="5"/>
  <c r="AQ44" i="5"/>
  <c r="AS44" i="5" s="1"/>
  <c r="AR43" i="5"/>
  <c r="AS43" i="5" s="1"/>
  <c r="AQ43" i="5"/>
  <c r="AR42" i="5"/>
  <c r="AQ42" i="5"/>
  <c r="AR41" i="5"/>
  <c r="AS41" i="5" s="1"/>
  <c r="AQ41" i="5"/>
  <c r="AR40" i="5"/>
  <c r="AQ40" i="5"/>
  <c r="AR39" i="5"/>
  <c r="AS39" i="5" s="1"/>
  <c r="AQ39" i="5"/>
  <c r="AR38" i="5"/>
  <c r="AQ38" i="5"/>
  <c r="AR37" i="5"/>
  <c r="AS37" i="5" s="1"/>
  <c r="AQ37" i="5"/>
  <c r="AR36" i="5"/>
  <c r="AS36" i="5" s="1"/>
  <c r="AQ36" i="5"/>
  <c r="AR35" i="5"/>
  <c r="AQ35" i="5"/>
  <c r="AR34" i="5"/>
  <c r="AS34" i="5" s="1"/>
  <c r="AQ34" i="5"/>
  <c r="AR33" i="5"/>
  <c r="AQ33" i="5"/>
  <c r="AS32" i="5"/>
  <c r="AR32" i="5"/>
  <c r="AQ32" i="5"/>
  <c r="AR31" i="5"/>
  <c r="AQ31" i="5"/>
  <c r="AR30" i="5"/>
  <c r="AS30" i="5" s="1"/>
  <c r="AQ30" i="5"/>
  <c r="AR29" i="5"/>
  <c r="AQ29" i="5"/>
  <c r="AR28" i="5"/>
  <c r="AQ28" i="5"/>
  <c r="AS28" i="5" s="1"/>
  <c r="AR27" i="5"/>
  <c r="AS27" i="5" s="1"/>
  <c r="AQ27" i="5"/>
  <c r="AR26" i="5"/>
  <c r="AQ26" i="5"/>
  <c r="AR25" i="5"/>
  <c r="AS25" i="5" s="1"/>
  <c r="AQ25" i="5"/>
  <c r="AR24" i="5"/>
  <c r="AS24" i="5" s="1"/>
  <c r="AQ24" i="5"/>
  <c r="AR23" i="5"/>
  <c r="AS23" i="5" s="1"/>
  <c r="AQ23" i="5"/>
  <c r="AR22" i="5"/>
  <c r="AQ22" i="5"/>
  <c r="AR21" i="5"/>
  <c r="AS21" i="5" s="1"/>
  <c r="AQ21" i="5"/>
  <c r="AS20" i="5"/>
  <c r="AR20" i="5"/>
  <c r="AQ20" i="5"/>
  <c r="AR19" i="5"/>
  <c r="AQ19" i="5"/>
  <c r="AR18" i="5"/>
  <c r="AS18" i="5" s="1"/>
  <c r="AQ18" i="5"/>
  <c r="AR17" i="5"/>
  <c r="AQ17" i="5"/>
  <c r="AS16" i="5"/>
  <c r="AR16" i="5"/>
  <c r="AQ16" i="5"/>
  <c r="AR15" i="5"/>
  <c r="AS15" i="5" s="1"/>
  <c r="AQ15" i="5"/>
  <c r="AR14" i="5"/>
  <c r="AS14" i="5" s="1"/>
  <c r="AQ14" i="5"/>
  <c r="AR13" i="5"/>
  <c r="AS13" i="5" s="1"/>
  <c r="AQ13" i="5"/>
  <c r="AR12" i="5"/>
  <c r="AQ12" i="5"/>
  <c r="AS12" i="5" s="1"/>
  <c r="AR11" i="5"/>
  <c r="AS11" i="5" s="1"/>
  <c r="AQ11" i="5"/>
  <c r="AR10" i="5"/>
  <c r="AQ10" i="5"/>
  <c r="AR9" i="5"/>
  <c r="AS9" i="5" s="1"/>
  <c r="AQ9" i="5"/>
  <c r="AR8" i="5"/>
  <c r="AQ8" i="5"/>
  <c r="AR7" i="5"/>
  <c r="AS7" i="5" s="1"/>
  <c r="AQ7" i="5"/>
  <c r="AR6" i="5"/>
  <c r="AQ6" i="5"/>
  <c r="AR5" i="5"/>
  <c r="AS5" i="5" s="1"/>
  <c r="AQ5" i="5"/>
  <c r="AR4" i="5"/>
  <c r="AS4" i="5" s="1"/>
  <c r="AQ4" i="5"/>
  <c r="AR3" i="5"/>
  <c r="AQ3" i="5"/>
  <c r="AR2" i="5"/>
  <c r="AS2" i="5" s="1"/>
  <c r="AQ2" i="5"/>
  <c r="AR45" i="4"/>
  <c r="AQ45" i="4"/>
  <c r="AS44" i="4"/>
  <c r="AR44" i="4"/>
  <c r="AQ44" i="4"/>
  <c r="AR43" i="4"/>
  <c r="AS43" i="4" s="1"/>
  <c r="AQ43" i="4"/>
  <c r="AR42" i="4"/>
  <c r="AQ42" i="4"/>
  <c r="AR41" i="4"/>
  <c r="AQ41" i="4"/>
  <c r="AR40" i="4"/>
  <c r="AQ40" i="4"/>
  <c r="AR39" i="4"/>
  <c r="AS39" i="4" s="1"/>
  <c r="AQ39" i="4"/>
  <c r="AR38" i="4"/>
  <c r="AQ38" i="4"/>
  <c r="AR37" i="4"/>
  <c r="AQ37" i="4"/>
  <c r="AR36" i="4"/>
  <c r="AQ36" i="4"/>
  <c r="AR35" i="4"/>
  <c r="AS35" i="4" s="1"/>
  <c r="AQ35" i="4"/>
  <c r="AR34" i="4"/>
  <c r="AQ34" i="4"/>
  <c r="AR33" i="4"/>
  <c r="AQ33" i="4"/>
  <c r="AR32" i="4"/>
  <c r="AS32" i="4" s="1"/>
  <c r="AQ32" i="4"/>
  <c r="AR31" i="4"/>
  <c r="AQ31" i="4"/>
  <c r="AR30" i="4"/>
  <c r="AS30" i="4" s="1"/>
  <c r="AQ30" i="4"/>
  <c r="AR29" i="4"/>
  <c r="AQ29" i="4"/>
  <c r="AS29" i="4" s="1"/>
  <c r="AS28" i="4"/>
  <c r="AR28" i="4"/>
  <c r="AQ28" i="4"/>
  <c r="AR27" i="4"/>
  <c r="AQ27" i="4"/>
  <c r="AR26" i="4"/>
  <c r="AS26" i="4" s="1"/>
  <c r="AQ26" i="4"/>
  <c r="AR25" i="4"/>
  <c r="AQ25" i="4"/>
  <c r="AS25" i="4" s="1"/>
  <c r="AR24" i="4"/>
  <c r="AS24" i="4" s="1"/>
  <c r="AQ24" i="4"/>
  <c r="AR23" i="4"/>
  <c r="AS23" i="4" s="1"/>
  <c r="AQ23" i="4"/>
  <c r="AR22" i="4"/>
  <c r="AQ22" i="4"/>
  <c r="AR21" i="4"/>
  <c r="AQ21" i="4"/>
  <c r="AR20" i="4"/>
  <c r="AS20" i="4" s="1"/>
  <c r="AQ20" i="4"/>
  <c r="AR19" i="4"/>
  <c r="AS19" i="4" s="1"/>
  <c r="AQ19" i="4"/>
  <c r="AR18" i="4"/>
  <c r="AS18" i="4" s="1"/>
  <c r="AQ18" i="4"/>
  <c r="AR17" i="4"/>
  <c r="AQ17" i="4"/>
  <c r="AS16" i="4"/>
  <c r="AR16" i="4"/>
  <c r="AQ16" i="4"/>
  <c r="AR15" i="4"/>
  <c r="AQ15" i="4"/>
  <c r="AR14" i="4"/>
  <c r="AS14" i="4" s="1"/>
  <c r="AQ14" i="4"/>
  <c r="AR13" i="4"/>
  <c r="AQ13" i="4"/>
  <c r="AS13" i="4" s="1"/>
  <c r="AS12" i="4"/>
  <c r="AR12" i="4"/>
  <c r="AQ12" i="4"/>
  <c r="AR11" i="4"/>
  <c r="AS11" i="4" s="1"/>
  <c r="AQ11" i="4"/>
  <c r="AR10" i="4"/>
  <c r="AS10" i="4" s="1"/>
  <c r="AQ10" i="4"/>
  <c r="AR9" i="4"/>
  <c r="AQ9" i="4"/>
  <c r="AR8" i="4"/>
  <c r="AQ8" i="4"/>
  <c r="AR7" i="4"/>
  <c r="AS7" i="4" s="1"/>
  <c r="AQ7" i="4"/>
  <c r="AR6" i="4"/>
  <c r="AQ6" i="4"/>
  <c r="AR5" i="4"/>
  <c r="AQ5" i="4"/>
  <c r="AR4" i="4"/>
  <c r="AQ4" i="4"/>
  <c r="AR3" i="4"/>
  <c r="AS3" i="4" s="1"/>
  <c r="AQ3" i="4"/>
  <c r="AR2" i="4"/>
  <c r="AQ2" i="4"/>
  <c r="AR54" i="3"/>
  <c r="AQ54" i="3"/>
  <c r="AR53" i="3"/>
  <c r="AQ53" i="3"/>
  <c r="AR52" i="3"/>
  <c r="AQ52" i="3"/>
  <c r="AR51" i="3"/>
  <c r="AQ51" i="3"/>
  <c r="AR50" i="3"/>
  <c r="AQ50" i="3"/>
  <c r="AR49" i="3"/>
  <c r="AQ49" i="3"/>
  <c r="AR48" i="3"/>
  <c r="AS48" i="3" s="1"/>
  <c r="AQ48" i="3"/>
  <c r="AR47" i="3"/>
  <c r="AQ47" i="3"/>
  <c r="AR46" i="3"/>
  <c r="AQ46" i="3"/>
  <c r="AR45" i="3"/>
  <c r="AQ45" i="3"/>
  <c r="AR44" i="3"/>
  <c r="AS44" i="3" s="1"/>
  <c r="AQ44" i="3"/>
  <c r="AR43" i="3"/>
  <c r="AQ43" i="3"/>
  <c r="AR42" i="3"/>
  <c r="AS42" i="3" s="1"/>
  <c r="AQ42" i="3"/>
  <c r="AR41" i="3"/>
  <c r="AQ41" i="3"/>
  <c r="AS40" i="3"/>
  <c r="AR40" i="3"/>
  <c r="AQ40" i="3"/>
  <c r="AR39" i="3"/>
  <c r="AQ39" i="3"/>
  <c r="AR38" i="3"/>
  <c r="AQ38" i="3"/>
  <c r="AR37" i="3"/>
  <c r="AQ37" i="3"/>
  <c r="AR36" i="3"/>
  <c r="AS36" i="3" s="1"/>
  <c r="AQ36" i="3"/>
  <c r="AR35" i="3"/>
  <c r="AQ35" i="3"/>
  <c r="AR34" i="3"/>
  <c r="AS34" i="3" s="1"/>
  <c r="AQ34" i="3"/>
  <c r="AR33" i="3"/>
  <c r="AQ33" i="3"/>
  <c r="AR32" i="3"/>
  <c r="AQ32" i="3"/>
  <c r="AS32" i="3" s="1"/>
  <c r="AR31" i="3"/>
  <c r="AQ31" i="3"/>
  <c r="AR30" i="3"/>
  <c r="AQ30" i="3"/>
  <c r="AR29" i="3"/>
  <c r="AQ29" i="3"/>
  <c r="AR28" i="3"/>
  <c r="AQ28" i="3"/>
  <c r="AR27" i="3"/>
  <c r="AS27" i="3" s="1"/>
  <c r="AQ27" i="3"/>
  <c r="AR26" i="3"/>
  <c r="AQ26" i="3"/>
  <c r="AR25" i="3"/>
  <c r="AS25" i="3" s="1"/>
  <c r="AQ25" i="3"/>
  <c r="AR24" i="3"/>
  <c r="AQ24" i="3"/>
  <c r="AR23" i="3"/>
  <c r="AQ23" i="3"/>
  <c r="AR22" i="3"/>
  <c r="AQ22" i="3"/>
  <c r="AR21" i="3"/>
  <c r="AQ21" i="3"/>
  <c r="AR20" i="3"/>
  <c r="AQ20" i="3"/>
  <c r="AR19" i="3"/>
  <c r="AQ19" i="3"/>
  <c r="AR18" i="3"/>
  <c r="AQ18" i="3"/>
  <c r="AR17" i="3"/>
  <c r="AQ17" i="3"/>
  <c r="AR16" i="3"/>
  <c r="AQ16" i="3"/>
  <c r="AR15" i="3"/>
  <c r="AQ15" i="3"/>
  <c r="AR14" i="3"/>
  <c r="AQ14" i="3"/>
  <c r="AR13" i="3"/>
  <c r="AQ13" i="3"/>
  <c r="AR12" i="3"/>
  <c r="AQ12" i="3"/>
  <c r="AR11" i="3"/>
  <c r="AS11" i="3" s="1"/>
  <c r="AQ11" i="3"/>
  <c r="AR10" i="3"/>
  <c r="AQ10" i="3"/>
  <c r="AR9" i="3"/>
  <c r="AS9" i="3" s="1"/>
  <c r="AQ9" i="3"/>
  <c r="AR8" i="3"/>
  <c r="AQ8" i="3"/>
  <c r="AR7" i="3"/>
  <c r="AQ7" i="3"/>
  <c r="AR6" i="3"/>
  <c r="AQ6" i="3"/>
  <c r="AR5" i="3"/>
  <c r="AQ5" i="3"/>
  <c r="AR4" i="3"/>
  <c r="AQ4" i="3"/>
  <c r="AR3" i="3"/>
  <c r="AQ3" i="3"/>
  <c r="AR2" i="3"/>
  <c r="AQ2" i="3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K2" i="6"/>
  <c r="AL45" i="5"/>
  <c r="AK45" i="5"/>
  <c r="AL44" i="5"/>
  <c r="AK44" i="5"/>
  <c r="AL43" i="5"/>
  <c r="AK43" i="5"/>
  <c r="AL42" i="5"/>
  <c r="AK42" i="5"/>
  <c r="AL41" i="5"/>
  <c r="AK41" i="5"/>
  <c r="AL40" i="5"/>
  <c r="AK40" i="5"/>
  <c r="AL39" i="5"/>
  <c r="AK39" i="5"/>
  <c r="AL38" i="5"/>
  <c r="AK38" i="5"/>
  <c r="AL37" i="5"/>
  <c r="AK37" i="5"/>
  <c r="AL36" i="5"/>
  <c r="AK36" i="5"/>
  <c r="AL35" i="5"/>
  <c r="AK35" i="5"/>
  <c r="AL34" i="5"/>
  <c r="AK34" i="5"/>
  <c r="AL33" i="5"/>
  <c r="AK33" i="5"/>
  <c r="AL32" i="5"/>
  <c r="AK32" i="5"/>
  <c r="AL31" i="5"/>
  <c r="AK31" i="5"/>
  <c r="AL30" i="5"/>
  <c r="AK30" i="5"/>
  <c r="AL29" i="5"/>
  <c r="AK29" i="5"/>
  <c r="AL28" i="5"/>
  <c r="AK28" i="5"/>
  <c r="AL27" i="5"/>
  <c r="AK27" i="5"/>
  <c r="AL26" i="5"/>
  <c r="AK26" i="5"/>
  <c r="AL25" i="5"/>
  <c r="AK25" i="5"/>
  <c r="AL24" i="5"/>
  <c r="AK24" i="5"/>
  <c r="AL23" i="5"/>
  <c r="AK23" i="5"/>
  <c r="AL22" i="5"/>
  <c r="AK22" i="5"/>
  <c r="AL21" i="5"/>
  <c r="AK21" i="5"/>
  <c r="AL20" i="5"/>
  <c r="AK20" i="5"/>
  <c r="AL19" i="5"/>
  <c r="AK19" i="5"/>
  <c r="AL18" i="5"/>
  <c r="AK18" i="5"/>
  <c r="AL17" i="5"/>
  <c r="AK17" i="5"/>
  <c r="AL16" i="5"/>
  <c r="AK16" i="5"/>
  <c r="AL15" i="5"/>
  <c r="AK15" i="5"/>
  <c r="AL14" i="5"/>
  <c r="AK14" i="5"/>
  <c r="AL13" i="5"/>
  <c r="AK13" i="5"/>
  <c r="AL12" i="5"/>
  <c r="AK12" i="5"/>
  <c r="AL11" i="5"/>
  <c r="AK11" i="5"/>
  <c r="AL10" i="5"/>
  <c r="AK10" i="5"/>
  <c r="AL9" i="5"/>
  <c r="AK9" i="5"/>
  <c r="AL8" i="5"/>
  <c r="AK8" i="5"/>
  <c r="AL7" i="5"/>
  <c r="AK7" i="5"/>
  <c r="AL6" i="5"/>
  <c r="AK6" i="5"/>
  <c r="AL5" i="5"/>
  <c r="AK5" i="5"/>
  <c r="AL4" i="5"/>
  <c r="AK4" i="5"/>
  <c r="AL3" i="5"/>
  <c r="AK3" i="5"/>
  <c r="AL2" i="5"/>
  <c r="AK2" i="5"/>
  <c r="AL45" i="4"/>
  <c r="AM45" i="4" s="1"/>
  <c r="AK45" i="4"/>
  <c r="AL44" i="4"/>
  <c r="AK44" i="4"/>
  <c r="AL43" i="4"/>
  <c r="AM43" i="4" s="1"/>
  <c r="AK43" i="4"/>
  <c r="AL42" i="4"/>
  <c r="AK42" i="4"/>
  <c r="AL41" i="4"/>
  <c r="AM41" i="4" s="1"/>
  <c r="AK41" i="4"/>
  <c r="AL40" i="4"/>
  <c r="AM40" i="4" s="1"/>
  <c r="AK40" i="4"/>
  <c r="AL39" i="4"/>
  <c r="AM39" i="4" s="1"/>
  <c r="AK39" i="4"/>
  <c r="AL38" i="4"/>
  <c r="AK38" i="4"/>
  <c r="AL37" i="4"/>
  <c r="AM37" i="4" s="1"/>
  <c r="AK37" i="4"/>
  <c r="AL36" i="4"/>
  <c r="AM36" i="4" s="1"/>
  <c r="AK36" i="4"/>
  <c r="AL35" i="4"/>
  <c r="AK35" i="4"/>
  <c r="AL34" i="4"/>
  <c r="AM34" i="4" s="1"/>
  <c r="AK34" i="4"/>
  <c r="AL33" i="4"/>
  <c r="AK33" i="4"/>
  <c r="AM32" i="4"/>
  <c r="AL32" i="4"/>
  <c r="AK32" i="4"/>
  <c r="AL31" i="4"/>
  <c r="AK31" i="4"/>
  <c r="AL30" i="4"/>
  <c r="AM30" i="4" s="1"/>
  <c r="AK30" i="4"/>
  <c r="AL29" i="4"/>
  <c r="AK29" i="4"/>
  <c r="AL28" i="4"/>
  <c r="AK28" i="4"/>
  <c r="AM28" i="4" s="1"/>
  <c r="AL27" i="4"/>
  <c r="AM27" i="4" s="1"/>
  <c r="AK27" i="4"/>
  <c r="AL26" i="4"/>
  <c r="AK26" i="4"/>
  <c r="AL25" i="4"/>
  <c r="AM25" i="4" s="1"/>
  <c r="AK25" i="4"/>
  <c r="AL24" i="4"/>
  <c r="AM24" i="4" s="1"/>
  <c r="AK24" i="4"/>
  <c r="AL23" i="4"/>
  <c r="AM23" i="4" s="1"/>
  <c r="AK23" i="4"/>
  <c r="AL22" i="4"/>
  <c r="AK22" i="4"/>
  <c r="AL21" i="4"/>
  <c r="AM21" i="4" s="1"/>
  <c r="AK21" i="4"/>
  <c r="AL20" i="4"/>
  <c r="AM20" i="4" s="1"/>
  <c r="AK20" i="4"/>
  <c r="AL19" i="4"/>
  <c r="AK19" i="4"/>
  <c r="AL18" i="4"/>
  <c r="AM18" i="4" s="1"/>
  <c r="AK18" i="4"/>
  <c r="AL17" i="4"/>
  <c r="AK17" i="4"/>
  <c r="AM16" i="4"/>
  <c r="AL16" i="4"/>
  <c r="AK16" i="4"/>
  <c r="AL15" i="4"/>
  <c r="AK15" i="4"/>
  <c r="AL14" i="4"/>
  <c r="AM14" i="4" s="1"/>
  <c r="AK14" i="4"/>
  <c r="AL13" i="4"/>
  <c r="AK13" i="4"/>
  <c r="AL12" i="4"/>
  <c r="AK12" i="4"/>
  <c r="AM12" i="4" s="1"/>
  <c r="AL11" i="4"/>
  <c r="AM11" i="4" s="1"/>
  <c r="AK11" i="4"/>
  <c r="AL10" i="4"/>
  <c r="AK10" i="4"/>
  <c r="AL9" i="4"/>
  <c r="AM9" i="4" s="1"/>
  <c r="AK9" i="4"/>
  <c r="AL8" i="4"/>
  <c r="AM8" i="4" s="1"/>
  <c r="AK8" i="4"/>
  <c r="AL7" i="4"/>
  <c r="AM7" i="4" s="1"/>
  <c r="AK7" i="4"/>
  <c r="AL6" i="4"/>
  <c r="AK6" i="4"/>
  <c r="AL5" i="4"/>
  <c r="AM5" i="4" s="1"/>
  <c r="AK5" i="4"/>
  <c r="AL4" i="4"/>
  <c r="AM4" i="4" s="1"/>
  <c r="AK4" i="4"/>
  <c r="AL3" i="4"/>
  <c r="AK3" i="4"/>
  <c r="AL2" i="4"/>
  <c r="AM2" i="4" s="1"/>
  <c r="AK2" i="4"/>
  <c r="AL54" i="3"/>
  <c r="AK54" i="3"/>
  <c r="AL53" i="3"/>
  <c r="AK53" i="3"/>
  <c r="AL52" i="3"/>
  <c r="AK52" i="3"/>
  <c r="AL51" i="3"/>
  <c r="AK51" i="3"/>
  <c r="AL50" i="3"/>
  <c r="AK50" i="3"/>
  <c r="AL49" i="3"/>
  <c r="AK49" i="3"/>
  <c r="AL48" i="3"/>
  <c r="AK48" i="3"/>
  <c r="AL47" i="3"/>
  <c r="AK47" i="3"/>
  <c r="AL46" i="3"/>
  <c r="AK46" i="3"/>
  <c r="AL45" i="3"/>
  <c r="AK45" i="3"/>
  <c r="AL44" i="3"/>
  <c r="AK44" i="3"/>
  <c r="AL43" i="3"/>
  <c r="AK43" i="3"/>
  <c r="AL42" i="3"/>
  <c r="AK42" i="3"/>
  <c r="AL41" i="3"/>
  <c r="AK41" i="3"/>
  <c r="AL40" i="3"/>
  <c r="AK40" i="3"/>
  <c r="AL39" i="3"/>
  <c r="AK39" i="3"/>
  <c r="AL38" i="3"/>
  <c r="AK38" i="3"/>
  <c r="AL37" i="3"/>
  <c r="AK37" i="3"/>
  <c r="AL36" i="3"/>
  <c r="AK36" i="3"/>
  <c r="AL35" i="3"/>
  <c r="AK35" i="3"/>
  <c r="AL34" i="3"/>
  <c r="AK34" i="3"/>
  <c r="AL33" i="3"/>
  <c r="AK33" i="3"/>
  <c r="AL32" i="3"/>
  <c r="AM32" i="3" s="1"/>
  <c r="AK32" i="3"/>
  <c r="AL31" i="3"/>
  <c r="AK31" i="3"/>
  <c r="AL30" i="3"/>
  <c r="AK30" i="3"/>
  <c r="AL29" i="3"/>
  <c r="AK29" i="3"/>
  <c r="AL28" i="3"/>
  <c r="AM28" i="3" s="1"/>
  <c r="AK28" i="3"/>
  <c r="AL27" i="3"/>
  <c r="AK27" i="3"/>
  <c r="AL26" i="3"/>
  <c r="AK26" i="3"/>
  <c r="AL25" i="3"/>
  <c r="AK25" i="3"/>
  <c r="AL24" i="3"/>
  <c r="AM24" i="3" s="1"/>
  <c r="AK24" i="3"/>
  <c r="AL23" i="3"/>
  <c r="AK23" i="3"/>
  <c r="AL22" i="3"/>
  <c r="AK22" i="3"/>
  <c r="AL21" i="3"/>
  <c r="AK21" i="3"/>
  <c r="AL20" i="3"/>
  <c r="AM20" i="3" s="1"/>
  <c r="AK20" i="3"/>
  <c r="AL19" i="3"/>
  <c r="AK19" i="3"/>
  <c r="AL18" i="3"/>
  <c r="AM18" i="3" s="1"/>
  <c r="AK18" i="3"/>
  <c r="AL17" i="3"/>
  <c r="AK17" i="3"/>
  <c r="AM16" i="3"/>
  <c r="AL16" i="3"/>
  <c r="AK16" i="3"/>
  <c r="AL15" i="3"/>
  <c r="AK15" i="3"/>
  <c r="AL14" i="3"/>
  <c r="AK14" i="3"/>
  <c r="AL13" i="3"/>
  <c r="AK13" i="3"/>
  <c r="AL12" i="3"/>
  <c r="AK12" i="3"/>
  <c r="AL11" i="3"/>
  <c r="AK11" i="3"/>
  <c r="AL10" i="3"/>
  <c r="AK10" i="3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AL2" i="3"/>
  <c r="AK2" i="3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G2" i="6" s="1"/>
  <c r="AE2" i="6"/>
  <c r="AF45" i="5"/>
  <c r="AG45" i="5" s="1"/>
  <c r="AE45" i="5"/>
  <c r="AF44" i="5"/>
  <c r="AE44" i="5"/>
  <c r="AG44" i="5" s="1"/>
  <c r="AF43" i="5"/>
  <c r="AG43" i="5" s="1"/>
  <c r="AE43" i="5"/>
  <c r="AF42" i="5"/>
  <c r="AE42" i="5"/>
  <c r="AF41" i="5"/>
  <c r="AG41" i="5" s="1"/>
  <c r="AE41" i="5"/>
  <c r="AF40" i="5"/>
  <c r="AE40" i="5"/>
  <c r="AF39" i="5"/>
  <c r="AG39" i="5" s="1"/>
  <c r="AE39" i="5"/>
  <c r="AF38" i="5"/>
  <c r="AE38" i="5"/>
  <c r="AF37" i="5"/>
  <c r="AG37" i="5" s="1"/>
  <c r="AE37" i="5"/>
  <c r="AF36" i="5"/>
  <c r="AG36" i="5" s="1"/>
  <c r="AE36" i="5"/>
  <c r="AF35" i="5"/>
  <c r="AE35" i="5"/>
  <c r="AF34" i="5"/>
  <c r="AG34" i="5" s="1"/>
  <c r="AE34" i="5"/>
  <c r="AF33" i="5"/>
  <c r="AE33" i="5"/>
  <c r="AG32" i="5"/>
  <c r="AF32" i="5"/>
  <c r="AE32" i="5"/>
  <c r="AF31" i="5"/>
  <c r="AE31" i="5"/>
  <c r="AF30" i="5"/>
  <c r="AG30" i="5" s="1"/>
  <c r="AE30" i="5"/>
  <c r="AF29" i="5"/>
  <c r="AE29" i="5"/>
  <c r="AF28" i="5"/>
  <c r="AE28" i="5"/>
  <c r="AG28" i="5" s="1"/>
  <c r="AF27" i="5"/>
  <c r="AG27" i="5" s="1"/>
  <c r="AE27" i="5"/>
  <c r="AF26" i="5"/>
  <c r="AE26" i="5"/>
  <c r="AF25" i="5"/>
  <c r="AG25" i="5" s="1"/>
  <c r="AE25" i="5"/>
  <c r="AF24" i="5"/>
  <c r="AG24" i="5" s="1"/>
  <c r="AE24" i="5"/>
  <c r="AF23" i="5"/>
  <c r="AG23" i="5" s="1"/>
  <c r="AE23" i="5"/>
  <c r="AF22" i="5"/>
  <c r="AG22" i="5" s="1"/>
  <c r="AE22" i="5"/>
  <c r="AF21" i="5"/>
  <c r="AG21" i="5" s="1"/>
  <c r="AE21" i="5"/>
  <c r="AG20" i="5"/>
  <c r="AF20" i="5"/>
  <c r="AE20" i="5"/>
  <c r="AF19" i="5"/>
  <c r="AE19" i="5"/>
  <c r="AF18" i="5"/>
  <c r="AG18" i="5" s="1"/>
  <c r="AE18" i="5"/>
  <c r="AF17" i="5"/>
  <c r="AE17" i="5"/>
  <c r="AG16" i="5"/>
  <c r="AF16" i="5"/>
  <c r="AE16" i="5"/>
  <c r="AF15" i="5"/>
  <c r="AG15" i="5" s="1"/>
  <c r="AE15" i="5"/>
  <c r="AF14" i="5"/>
  <c r="AG14" i="5" s="1"/>
  <c r="AE14" i="5"/>
  <c r="AF13" i="5"/>
  <c r="AG13" i="5" s="1"/>
  <c r="AE13" i="5"/>
  <c r="AF12" i="5"/>
  <c r="AE12" i="5"/>
  <c r="AG12" i="5" s="1"/>
  <c r="AF11" i="5"/>
  <c r="AG11" i="5" s="1"/>
  <c r="AE11" i="5"/>
  <c r="AF10" i="5"/>
  <c r="AE10" i="5"/>
  <c r="AF9" i="5"/>
  <c r="AG9" i="5" s="1"/>
  <c r="AE9" i="5"/>
  <c r="AF8" i="5"/>
  <c r="AE8" i="5"/>
  <c r="AF7" i="5"/>
  <c r="AG7" i="5" s="1"/>
  <c r="AE7" i="5"/>
  <c r="AF6" i="5"/>
  <c r="AE6" i="5"/>
  <c r="AF5" i="5"/>
  <c r="AG5" i="5" s="1"/>
  <c r="AE5" i="5"/>
  <c r="AF4" i="5"/>
  <c r="AG4" i="5" s="1"/>
  <c r="AE4" i="5"/>
  <c r="AF3" i="5"/>
  <c r="AE3" i="5"/>
  <c r="AF2" i="5"/>
  <c r="AG2" i="5" s="1"/>
  <c r="AE2" i="5"/>
  <c r="AF45" i="4"/>
  <c r="AG45" i="4" s="1"/>
  <c r="AE45" i="4"/>
  <c r="AF44" i="4"/>
  <c r="AG44" i="4" s="1"/>
  <c r="AE44" i="4"/>
  <c r="AF43" i="4"/>
  <c r="AE43" i="4"/>
  <c r="AF42" i="4"/>
  <c r="AG42" i="4" s="1"/>
  <c r="AE42" i="4"/>
  <c r="AF41" i="4"/>
  <c r="AE41" i="4"/>
  <c r="AG40" i="4"/>
  <c r="AF40" i="4"/>
  <c r="AE40" i="4"/>
  <c r="AF39" i="4"/>
  <c r="AE39" i="4"/>
  <c r="AF38" i="4"/>
  <c r="AG38" i="4" s="1"/>
  <c r="AE38" i="4"/>
  <c r="AF37" i="4"/>
  <c r="AE37" i="4"/>
  <c r="AF36" i="4"/>
  <c r="AE36" i="4"/>
  <c r="AG36" i="4" s="1"/>
  <c r="AF35" i="4"/>
  <c r="AG35" i="4" s="1"/>
  <c r="AE35" i="4"/>
  <c r="AF34" i="4"/>
  <c r="AE34" i="4"/>
  <c r="AF33" i="4"/>
  <c r="AG33" i="4" s="1"/>
  <c r="AE33" i="4"/>
  <c r="AF32" i="4"/>
  <c r="AG32" i="4" s="1"/>
  <c r="AE32" i="4"/>
  <c r="AF31" i="4"/>
  <c r="AG31" i="4" s="1"/>
  <c r="AE31" i="4"/>
  <c r="AF30" i="4"/>
  <c r="AE30" i="4"/>
  <c r="AF29" i="4"/>
  <c r="AG29" i="4" s="1"/>
  <c r="AE29" i="4"/>
  <c r="AF28" i="4"/>
  <c r="AG28" i="4" s="1"/>
  <c r="AE28" i="4"/>
  <c r="AF27" i="4"/>
  <c r="AE27" i="4"/>
  <c r="AF26" i="4"/>
  <c r="AG26" i="4" s="1"/>
  <c r="AE26" i="4"/>
  <c r="AF25" i="4"/>
  <c r="AE25" i="4"/>
  <c r="AG24" i="4"/>
  <c r="AF24" i="4"/>
  <c r="AE24" i="4"/>
  <c r="AF23" i="4"/>
  <c r="AE23" i="4"/>
  <c r="AF22" i="4"/>
  <c r="AG22" i="4" s="1"/>
  <c r="AE22" i="4"/>
  <c r="AF21" i="4"/>
  <c r="AE21" i="4"/>
  <c r="AF20" i="4"/>
  <c r="AE20" i="4"/>
  <c r="AG20" i="4" s="1"/>
  <c r="AF19" i="4"/>
  <c r="AG19" i="4" s="1"/>
  <c r="AE19" i="4"/>
  <c r="AF18" i="4"/>
  <c r="AE18" i="4"/>
  <c r="AF17" i="4"/>
  <c r="AG17" i="4" s="1"/>
  <c r="AE17" i="4"/>
  <c r="AF16" i="4"/>
  <c r="AG16" i="4" s="1"/>
  <c r="AE16" i="4"/>
  <c r="AF15" i="4"/>
  <c r="AG15" i="4" s="1"/>
  <c r="AE15" i="4"/>
  <c r="AF14" i="4"/>
  <c r="AE14" i="4"/>
  <c r="AF13" i="4"/>
  <c r="AG13" i="4" s="1"/>
  <c r="AE13" i="4"/>
  <c r="AF12" i="4"/>
  <c r="AG12" i="4" s="1"/>
  <c r="AE12" i="4"/>
  <c r="AF11" i="4"/>
  <c r="AE11" i="4"/>
  <c r="AF10" i="4"/>
  <c r="AG10" i="4" s="1"/>
  <c r="AE10" i="4"/>
  <c r="AF9" i="4"/>
  <c r="AE9" i="4"/>
  <c r="AG8" i="4"/>
  <c r="AF8" i="4"/>
  <c r="AE8" i="4"/>
  <c r="AF7" i="4"/>
  <c r="AE7" i="4"/>
  <c r="AF6" i="4"/>
  <c r="AG6" i="4" s="1"/>
  <c r="AE6" i="4"/>
  <c r="AF5" i="4"/>
  <c r="AE5" i="4"/>
  <c r="AF4" i="4"/>
  <c r="AE4" i="4"/>
  <c r="AG4" i="4" s="1"/>
  <c r="AF3" i="4"/>
  <c r="AG3" i="4" s="1"/>
  <c r="AE3" i="4"/>
  <c r="AF2" i="4"/>
  <c r="AE2" i="4"/>
  <c r="AF54" i="3"/>
  <c r="AE54" i="3"/>
  <c r="AF53" i="3"/>
  <c r="AE53" i="3"/>
  <c r="AF52" i="3"/>
  <c r="AE52" i="3"/>
  <c r="AF51" i="3"/>
  <c r="AE51" i="3"/>
  <c r="AF50" i="3"/>
  <c r="AE50" i="3"/>
  <c r="AF49" i="3"/>
  <c r="AE49" i="3"/>
  <c r="AF48" i="3"/>
  <c r="AE48" i="3"/>
  <c r="AF47" i="3"/>
  <c r="AE47" i="3"/>
  <c r="AF46" i="3"/>
  <c r="AE46" i="3"/>
  <c r="AF45" i="3"/>
  <c r="AE45" i="3"/>
  <c r="AF44" i="3"/>
  <c r="AE44" i="3"/>
  <c r="AF43" i="3"/>
  <c r="AG43" i="3" s="1"/>
  <c r="AE43" i="3"/>
  <c r="AF42" i="3"/>
  <c r="AE42" i="3"/>
  <c r="AF41" i="3"/>
  <c r="AG41" i="3" s="1"/>
  <c r="AE41" i="3"/>
  <c r="AF40" i="3"/>
  <c r="AE40" i="3"/>
  <c r="AF39" i="3"/>
  <c r="AE39" i="3"/>
  <c r="AF38" i="3"/>
  <c r="AE38" i="3"/>
  <c r="AF37" i="3"/>
  <c r="AE37" i="3"/>
  <c r="AF36" i="3"/>
  <c r="AE36" i="3"/>
  <c r="AF35" i="3"/>
  <c r="AE35" i="3"/>
  <c r="AF34" i="3"/>
  <c r="AE34" i="3"/>
  <c r="AF33" i="3"/>
  <c r="AE33" i="3"/>
  <c r="AF32" i="3"/>
  <c r="AE32" i="3"/>
  <c r="AF31" i="3"/>
  <c r="AE31" i="3"/>
  <c r="AF30" i="3"/>
  <c r="AE30" i="3"/>
  <c r="AF29" i="3"/>
  <c r="AE29" i="3"/>
  <c r="AF28" i="3"/>
  <c r="AE28" i="3"/>
  <c r="AF27" i="3"/>
  <c r="AE27" i="3"/>
  <c r="AF26" i="3"/>
  <c r="AE26" i="3"/>
  <c r="AF25" i="3"/>
  <c r="AE25" i="3"/>
  <c r="AF24" i="3"/>
  <c r="AE24" i="3"/>
  <c r="AF23" i="3"/>
  <c r="AE23" i="3"/>
  <c r="AF22" i="3"/>
  <c r="AE22" i="3"/>
  <c r="AF21" i="3"/>
  <c r="AE21" i="3"/>
  <c r="AF20" i="3"/>
  <c r="AE20" i="3"/>
  <c r="AF19" i="3"/>
  <c r="AE19" i="3"/>
  <c r="AF18" i="3"/>
  <c r="AE18" i="3"/>
  <c r="AF17" i="3"/>
  <c r="AE17" i="3"/>
  <c r="AF16" i="3"/>
  <c r="AE16" i="3"/>
  <c r="AF15" i="3"/>
  <c r="AE15" i="3"/>
  <c r="AF14" i="3"/>
  <c r="AE14" i="3"/>
  <c r="AF13" i="3"/>
  <c r="AE13" i="3"/>
  <c r="AF12" i="3"/>
  <c r="AE12" i="3"/>
  <c r="AF11" i="3"/>
  <c r="AE11" i="3"/>
  <c r="AF10" i="3"/>
  <c r="AE10" i="3"/>
  <c r="AF9" i="3"/>
  <c r="AE9" i="3"/>
  <c r="AF8" i="3"/>
  <c r="AE8" i="3"/>
  <c r="AF7" i="3"/>
  <c r="AE7" i="3"/>
  <c r="AF6" i="3"/>
  <c r="AE6" i="3"/>
  <c r="AF5" i="3"/>
  <c r="AE5" i="3"/>
  <c r="AF4" i="3"/>
  <c r="AG4" i="3" s="1"/>
  <c r="AE4" i="3"/>
  <c r="AF3" i="3"/>
  <c r="AE3" i="3"/>
  <c r="AF2" i="3"/>
  <c r="AG2" i="3" s="1"/>
  <c r="AE2" i="3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AA2" i="6" s="1"/>
  <c r="Y2" i="6"/>
  <c r="Z45" i="5"/>
  <c r="Y45" i="5"/>
  <c r="AA44" i="5"/>
  <c r="Z44" i="5"/>
  <c r="Y44" i="5"/>
  <c r="Z43" i="5"/>
  <c r="Y43" i="5"/>
  <c r="Z42" i="5"/>
  <c r="AA42" i="5" s="1"/>
  <c r="Y42" i="5"/>
  <c r="Z41" i="5"/>
  <c r="Y41" i="5"/>
  <c r="Z40" i="5"/>
  <c r="Y40" i="5"/>
  <c r="AA40" i="5" s="1"/>
  <c r="Z39" i="5"/>
  <c r="AA39" i="5" s="1"/>
  <c r="Y39" i="5"/>
  <c r="Z38" i="5"/>
  <c r="Y38" i="5"/>
  <c r="Z37" i="5"/>
  <c r="AA37" i="5" s="1"/>
  <c r="Y37" i="5"/>
  <c r="Z36" i="5"/>
  <c r="AA36" i="5" s="1"/>
  <c r="Y36" i="5"/>
  <c r="Z35" i="5"/>
  <c r="AA35" i="5" s="1"/>
  <c r="Y35" i="5"/>
  <c r="Z34" i="5"/>
  <c r="AA34" i="5" s="1"/>
  <c r="Y34" i="5"/>
  <c r="Z33" i="5"/>
  <c r="AA33" i="5" s="1"/>
  <c r="Y33" i="5"/>
  <c r="AA32" i="5"/>
  <c r="Z32" i="5"/>
  <c r="Y32" i="5"/>
  <c r="Z31" i="5"/>
  <c r="Y31" i="5"/>
  <c r="Z30" i="5"/>
  <c r="AA30" i="5" s="1"/>
  <c r="Y30" i="5"/>
  <c r="Z29" i="5"/>
  <c r="Y29" i="5"/>
  <c r="AA28" i="5"/>
  <c r="Z28" i="5"/>
  <c r="Y28" i="5"/>
  <c r="Z27" i="5"/>
  <c r="AA27" i="5" s="1"/>
  <c r="Y27" i="5"/>
  <c r="Z26" i="5"/>
  <c r="AA26" i="5" s="1"/>
  <c r="Y26" i="5"/>
  <c r="Z25" i="5"/>
  <c r="AA25" i="5" s="1"/>
  <c r="Y25" i="5"/>
  <c r="Z24" i="5"/>
  <c r="Y24" i="5"/>
  <c r="AA24" i="5" s="1"/>
  <c r="Z23" i="5"/>
  <c r="AA23" i="5" s="1"/>
  <c r="Y23" i="5"/>
  <c r="Z22" i="5"/>
  <c r="Y22" i="5"/>
  <c r="Z21" i="5"/>
  <c r="AA21" i="5" s="1"/>
  <c r="Y21" i="5"/>
  <c r="Z20" i="5"/>
  <c r="Y20" i="5"/>
  <c r="Z19" i="5"/>
  <c r="AA19" i="5" s="1"/>
  <c r="Y19" i="5"/>
  <c r="Z18" i="5"/>
  <c r="Y18" i="5"/>
  <c r="Z17" i="5"/>
  <c r="AA17" i="5" s="1"/>
  <c r="Y17" i="5"/>
  <c r="Z16" i="5"/>
  <c r="AA16" i="5" s="1"/>
  <c r="Y16" i="5"/>
  <c r="Z15" i="5"/>
  <c r="Y15" i="5"/>
  <c r="Z14" i="5"/>
  <c r="AA14" i="5" s="1"/>
  <c r="Y14" i="5"/>
  <c r="Z13" i="5"/>
  <c r="Y13" i="5"/>
  <c r="AA12" i="5"/>
  <c r="Z12" i="5"/>
  <c r="Y12" i="5"/>
  <c r="Z11" i="5"/>
  <c r="Y11" i="5"/>
  <c r="Z10" i="5"/>
  <c r="AA10" i="5" s="1"/>
  <c r="Y10" i="5"/>
  <c r="Z9" i="5"/>
  <c r="Y9" i="5"/>
  <c r="Z8" i="5"/>
  <c r="Y8" i="5"/>
  <c r="AA8" i="5" s="1"/>
  <c r="Z7" i="5"/>
  <c r="AA7" i="5" s="1"/>
  <c r="Y7" i="5"/>
  <c r="Z6" i="5"/>
  <c r="Y6" i="5"/>
  <c r="Z5" i="5"/>
  <c r="AA5" i="5" s="1"/>
  <c r="Y5" i="5"/>
  <c r="Z4" i="5"/>
  <c r="AA4" i="5" s="1"/>
  <c r="Y4" i="5"/>
  <c r="Z3" i="5"/>
  <c r="AA3" i="5" s="1"/>
  <c r="Y3" i="5"/>
  <c r="Z2" i="5"/>
  <c r="AA2" i="5" s="1"/>
  <c r="Y2" i="5"/>
  <c r="Z45" i="4"/>
  <c r="AA45" i="4" s="1"/>
  <c r="Y45" i="4"/>
  <c r="Z44" i="4"/>
  <c r="AA44" i="4" s="1"/>
  <c r="Y44" i="4"/>
  <c r="Z43" i="4"/>
  <c r="AA43" i="4" s="1"/>
  <c r="Y43" i="4"/>
  <c r="Z42" i="4"/>
  <c r="Y42" i="4"/>
  <c r="Z41" i="4"/>
  <c r="AA41" i="4" s="1"/>
  <c r="Y41" i="4"/>
  <c r="Z40" i="4"/>
  <c r="AA40" i="4" s="1"/>
  <c r="Y40" i="4"/>
  <c r="Z39" i="4"/>
  <c r="Y39" i="4"/>
  <c r="Z38" i="4"/>
  <c r="AA38" i="4" s="1"/>
  <c r="Y38" i="4"/>
  <c r="Z37" i="4"/>
  <c r="Y37" i="4"/>
  <c r="AA36" i="4"/>
  <c r="Z36" i="4"/>
  <c r="Y36" i="4"/>
  <c r="Z35" i="4"/>
  <c r="Y35" i="4"/>
  <c r="Z34" i="4"/>
  <c r="AA34" i="4" s="1"/>
  <c r="Y34" i="4"/>
  <c r="Z33" i="4"/>
  <c r="Y33" i="4"/>
  <c r="Z32" i="4"/>
  <c r="Y32" i="4"/>
  <c r="AA32" i="4" s="1"/>
  <c r="Z31" i="4"/>
  <c r="AA31" i="4" s="1"/>
  <c r="Y31" i="4"/>
  <c r="Z30" i="4"/>
  <c r="Y30" i="4"/>
  <c r="Z29" i="4"/>
  <c r="AA29" i="4" s="1"/>
  <c r="Y29" i="4"/>
  <c r="Z28" i="4"/>
  <c r="AA28" i="4" s="1"/>
  <c r="Y28" i="4"/>
  <c r="Z27" i="4"/>
  <c r="AA27" i="4" s="1"/>
  <c r="Y27" i="4"/>
  <c r="Z26" i="4"/>
  <c r="Y26" i="4"/>
  <c r="Z25" i="4"/>
  <c r="AA25" i="4" s="1"/>
  <c r="Y25" i="4"/>
  <c r="Z24" i="4"/>
  <c r="AA24" i="4" s="1"/>
  <c r="Y24" i="4"/>
  <c r="Z23" i="4"/>
  <c r="Y23" i="4"/>
  <c r="Z22" i="4"/>
  <c r="AA22" i="4" s="1"/>
  <c r="Y22" i="4"/>
  <c r="Z21" i="4"/>
  <c r="Y21" i="4"/>
  <c r="AA20" i="4"/>
  <c r="Z20" i="4"/>
  <c r="Y20" i="4"/>
  <c r="Z19" i="4"/>
  <c r="Y19" i="4"/>
  <c r="Z18" i="4"/>
  <c r="AA18" i="4" s="1"/>
  <c r="Y18" i="4"/>
  <c r="Z17" i="4"/>
  <c r="Y17" i="4"/>
  <c r="Z16" i="4"/>
  <c r="Y16" i="4"/>
  <c r="AA16" i="4" s="1"/>
  <c r="Z15" i="4"/>
  <c r="AA15" i="4" s="1"/>
  <c r="Y15" i="4"/>
  <c r="Z14" i="4"/>
  <c r="Y14" i="4"/>
  <c r="Z13" i="4"/>
  <c r="AA13" i="4" s="1"/>
  <c r="Y13" i="4"/>
  <c r="Z12" i="4"/>
  <c r="AA12" i="4" s="1"/>
  <c r="Y12" i="4"/>
  <c r="Z11" i="4"/>
  <c r="AA11" i="4" s="1"/>
  <c r="Y11" i="4"/>
  <c r="Z10" i="4"/>
  <c r="Y10" i="4"/>
  <c r="Z9" i="4"/>
  <c r="AA9" i="4" s="1"/>
  <c r="Y9" i="4"/>
  <c r="Z8" i="4"/>
  <c r="AA8" i="4" s="1"/>
  <c r="Y8" i="4"/>
  <c r="Z7" i="4"/>
  <c r="Y7" i="4"/>
  <c r="Z6" i="4"/>
  <c r="AA6" i="4" s="1"/>
  <c r="Y6" i="4"/>
  <c r="Z5" i="4"/>
  <c r="Y5" i="4"/>
  <c r="AA4" i="4"/>
  <c r="Z4" i="4"/>
  <c r="Y4" i="4"/>
  <c r="Z3" i="4"/>
  <c r="Y3" i="4"/>
  <c r="Z2" i="4"/>
  <c r="AA2" i="4" s="1"/>
  <c r="Y2" i="4"/>
  <c r="Z54" i="3"/>
  <c r="Y54" i="3"/>
  <c r="Z53" i="3"/>
  <c r="Y53" i="3"/>
  <c r="Z52" i="3"/>
  <c r="Y52" i="3"/>
  <c r="Z51" i="3"/>
  <c r="Y51" i="3"/>
  <c r="Z50" i="3"/>
  <c r="Y50" i="3"/>
  <c r="Z49" i="3"/>
  <c r="Y49" i="3"/>
  <c r="Z48" i="3"/>
  <c r="Y48" i="3"/>
  <c r="Z47" i="3"/>
  <c r="Y47" i="3"/>
  <c r="Z46" i="3"/>
  <c r="Y46" i="3"/>
  <c r="Z45" i="3"/>
  <c r="Y45" i="3"/>
  <c r="Z44" i="3"/>
  <c r="Y44" i="3"/>
  <c r="Z43" i="3"/>
  <c r="Y43" i="3"/>
  <c r="Z42" i="3"/>
  <c r="Y42" i="3"/>
  <c r="Z41" i="3"/>
  <c r="Y41" i="3"/>
  <c r="Z40" i="3"/>
  <c r="Y40" i="3"/>
  <c r="Z39" i="3"/>
  <c r="Y39" i="3"/>
  <c r="Z38" i="3"/>
  <c r="Y38" i="3"/>
  <c r="Z37" i="3"/>
  <c r="Y37" i="3"/>
  <c r="Z36" i="3"/>
  <c r="Y36" i="3"/>
  <c r="Z35" i="3"/>
  <c r="Y35" i="3"/>
  <c r="Z34" i="3"/>
  <c r="Y34" i="3"/>
  <c r="Z33" i="3"/>
  <c r="Y33" i="3"/>
  <c r="Z32" i="3"/>
  <c r="AA32" i="3" s="1"/>
  <c r="Y32" i="3"/>
  <c r="Z31" i="3"/>
  <c r="Y31" i="3"/>
  <c r="Z30" i="3"/>
  <c r="Y30" i="3"/>
  <c r="Z29" i="3"/>
  <c r="Y29" i="3"/>
  <c r="Z28" i="3"/>
  <c r="AA28" i="3" s="1"/>
  <c r="Y28" i="3"/>
  <c r="Z27" i="3"/>
  <c r="Y27" i="3"/>
  <c r="Z26" i="3"/>
  <c r="Y26" i="3"/>
  <c r="Z25" i="3"/>
  <c r="Y25" i="3"/>
  <c r="Z24" i="3"/>
  <c r="AA24" i="3" s="1"/>
  <c r="Y24" i="3"/>
  <c r="Z23" i="3"/>
  <c r="Y23" i="3"/>
  <c r="Z22" i="3"/>
  <c r="AA22" i="3" s="1"/>
  <c r="Y22" i="3"/>
  <c r="Z21" i="3"/>
  <c r="Y21" i="3"/>
  <c r="AA20" i="3"/>
  <c r="Z20" i="3"/>
  <c r="Y20" i="3"/>
  <c r="Z19" i="3"/>
  <c r="Y19" i="3"/>
  <c r="Z18" i="3"/>
  <c r="Y18" i="3"/>
  <c r="Z17" i="3"/>
  <c r="Y17" i="3"/>
  <c r="Z16" i="3"/>
  <c r="Y16" i="3"/>
  <c r="Z15" i="3"/>
  <c r="AA15" i="3" s="1"/>
  <c r="Y15" i="3"/>
  <c r="Z14" i="3"/>
  <c r="Y14" i="3"/>
  <c r="Z13" i="3"/>
  <c r="AA13" i="3" s="1"/>
  <c r="Y13" i="3"/>
  <c r="Z12" i="3"/>
  <c r="Y12" i="3"/>
  <c r="Z11" i="3"/>
  <c r="AA11" i="3" s="1"/>
  <c r="Y11" i="3"/>
  <c r="Z10" i="3"/>
  <c r="Y10" i="3"/>
  <c r="Z9" i="3"/>
  <c r="AA9" i="3" s="1"/>
  <c r="Y9" i="3"/>
  <c r="Z8" i="3"/>
  <c r="Y8" i="3"/>
  <c r="Z7" i="3"/>
  <c r="Y7" i="3"/>
  <c r="Z6" i="3"/>
  <c r="Y6" i="3"/>
  <c r="Z5" i="3"/>
  <c r="Y5" i="3"/>
  <c r="Z4" i="3"/>
  <c r="Y4" i="3"/>
  <c r="Z3" i="3"/>
  <c r="Y3" i="3"/>
  <c r="Z2" i="3"/>
  <c r="Y2" i="3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S2" i="6"/>
  <c r="T45" i="5"/>
  <c r="S45" i="5"/>
  <c r="U44" i="5"/>
  <c r="T44" i="5"/>
  <c r="S44" i="5"/>
  <c r="T43" i="5"/>
  <c r="U43" i="5" s="1"/>
  <c r="S43" i="5"/>
  <c r="T42" i="5"/>
  <c r="U42" i="5" s="1"/>
  <c r="S42" i="5"/>
  <c r="T41" i="5"/>
  <c r="U41" i="5" s="1"/>
  <c r="S41" i="5"/>
  <c r="T40" i="5"/>
  <c r="S40" i="5"/>
  <c r="U40" i="5" s="1"/>
  <c r="T39" i="5"/>
  <c r="U39" i="5" s="1"/>
  <c r="S39" i="5"/>
  <c r="T38" i="5"/>
  <c r="S38" i="5"/>
  <c r="T37" i="5"/>
  <c r="U37" i="5" s="1"/>
  <c r="S37" i="5"/>
  <c r="T36" i="5"/>
  <c r="S36" i="5"/>
  <c r="T35" i="5"/>
  <c r="U35" i="5" s="1"/>
  <c r="S35" i="5"/>
  <c r="T34" i="5"/>
  <c r="S34" i="5"/>
  <c r="T33" i="5"/>
  <c r="U33" i="5" s="1"/>
  <c r="S33" i="5"/>
  <c r="T32" i="5"/>
  <c r="U32" i="5" s="1"/>
  <c r="S32" i="5"/>
  <c r="T31" i="5"/>
  <c r="S31" i="5"/>
  <c r="T30" i="5"/>
  <c r="U30" i="5" s="1"/>
  <c r="S30" i="5"/>
  <c r="T29" i="5"/>
  <c r="S29" i="5"/>
  <c r="U28" i="5"/>
  <c r="T28" i="5"/>
  <c r="S28" i="5"/>
  <c r="T27" i="5"/>
  <c r="S27" i="5"/>
  <c r="T26" i="5"/>
  <c r="U26" i="5" s="1"/>
  <c r="S26" i="5"/>
  <c r="T25" i="5"/>
  <c r="S25" i="5"/>
  <c r="T24" i="5"/>
  <c r="S24" i="5"/>
  <c r="U24" i="5" s="1"/>
  <c r="T23" i="5"/>
  <c r="U23" i="5" s="1"/>
  <c r="S23" i="5"/>
  <c r="T22" i="5"/>
  <c r="S22" i="5"/>
  <c r="T21" i="5"/>
  <c r="U21" i="5" s="1"/>
  <c r="S21" i="5"/>
  <c r="T20" i="5"/>
  <c r="U20" i="5" s="1"/>
  <c r="S20" i="5"/>
  <c r="T19" i="5"/>
  <c r="U19" i="5" s="1"/>
  <c r="S19" i="5"/>
  <c r="T18" i="5"/>
  <c r="U18" i="5" s="1"/>
  <c r="S18" i="5"/>
  <c r="T17" i="5"/>
  <c r="U17" i="5" s="1"/>
  <c r="S17" i="5"/>
  <c r="U16" i="5"/>
  <c r="T16" i="5"/>
  <c r="S16" i="5"/>
  <c r="T15" i="5"/>
  <c r="S15" i="5"/>
  <c r="T14" i="5"/>
  <c r="U14" i="5" s="1"/>
  <c r="S14" i="5"/>
  <c r="T13" i="5"/>
  <c r="S13" i="5"/>
  <c r="U12" i="5"/>
  <c r="T12" i="5"/>
  <c r="S12" i="5"/>
  <c r="T11" i="5"/>
  <c r="U11" i="5" s="1"/>
  <c r="S11" i="5"/>
  <c r="T10" i="5"/>
  <c r="U10" i="5" s="1"/>
  <c r="S10" i="5"/>
  <c r="T9" i="5"/>
  <c r="U9" i="5" s="1"/>
  <c r="S9" i="5"/>
  <c r="T8" i="5"/>
  <c r="S8" i="5"/>
  <c r="U8" i="5" s="1"/>
  <c r="T7" i="5"/>
  <c r="U7" i="5" s="1"/>
  <c r="S7" i="5"/>
  <c r="T6" i="5"/>
  <c r="S6" i="5"/>
  <c r="T5" i="5"/>
  <c r="U5" i="5" s="1"/>
  <c r="S5" i="5"/>
  <c r="T4" i="5"/>
  <c r="S4" i="5"/>
  <c r="T3" i="5"/>
  <c r="U3" i="5" s="1"/>
  <c r="S3" i="5"/>
  <c r="T2" i="5"/>
  <c r="S2" i="5"/>
  <c r="T45" i="4"/>
  <c r="U45" i="4" s="1"/>
  <c r="S45" i="4"/>
  <c r="T44" i="4"/>
  <c r="U44" i="4" s="1"/>
  <c r="S44" i="4"/>
  <c r="T43" i="4"/>
  <c r="U43" i="4" s="1"/>
  <c r="S43" i="4"/>
  <c r="T42" i="4"/>
  <c r="S42" i="4"/>
  <c r="U42" i="4" s="1"/>
  <c r="T41" i="4"/>
  <c r="U41" i="4" s="1"/>
  <c r="S41" i="4"/>
  <c r="T40" i="4"/>
  <c r="U40" i="4" s="1"/>
  <c r="S40" i="4"/>
  <c r="T39" i="4"/>
  <c r="S39" i="4"/>
  <c r="T38" i="4"/>
  <c r="S38" i="4"/>
  <c r="T37" i="4"/>
  <c r="S37" i="4"/>
  <c r="U36" i="4"/>
  <c r="T36" i="4"/>
  <c r="S36" i="4"/>
  <c r="T35" i="4"/>
  <c r="S35" i="4"/>
  <c r="T34" i="4"/>
  <c r="S34" i="4"/>
  <c r="T33" i="4"/>
  <c r="S33" i="4"/>
  <c r="T32" i="4"/>
  <c r="S32" i="4"/>
  <c r="U32" i="4" s="1"/>
  <c r="T31" i="4"/>
  <c r="U31" i="4" s="1"/>
  <c r="S31" i="4"/>
  <c r="T30" i="4"/>
  <c r="S30" i="4"/>
  <c r="U30" i="4" s="1"/>
  <c r="T29" i="4"/>
  <c r="U29" i="4" s="1"/>
  <c r="S29" i="4"/>
  <c r="T28" i="4"/>
  <c r="U28" i="4" s="1"/>
  <c r="S28" i="4"/>
  <c r="T27" i="4"/>
  <c r="U27" i="4" s="1"/>
  <c r="S27" i="4"/>
  <c r="T26" i="4"/>
  <c r="S26" i="4"/>
  <c r="U26" i="4" s="1"/>
  <c r="T25" i="4"/>
  <c r="U25" i="4" s="1"/>
  <c r="S25" i="4"/>
  <c r="T24" i="4"/>
  <c r="U24" i="4" s="1"/>
  <c r="S24" i="4"/>
  <c r="T23" i="4"/>
  <c r="S23" i="4"/>
  <c r="T22" i="4"/>
  <c r="S22" i="4"/>
  <c r="T21" i="4"/>
  <c r="S21" i="4"/>
  <c r="U20" i="4"/>
  <c r="T20" i="4"/>
  <c r="S20" i="4"/>
  <c r="T19" i="4"/>
  <c r="S19" i="4"/>
  <c r="T18" i="4"/>
  <c r="S18" i="4"/>
  <c r="T17" i="4"/>
  <c r="S17" i="4"/>
  <c r="T16" i="4"/>
  <c r="S16" i="4"/>
  <c r="U16" i="4" s="1"/>
  <c r="T15" i="4"/>
  <c r="U15" i="4" s="1"/>
  <c r="S15" i="4"/>
  <c r="T14" i="4"/>
  <c r="S14" i="4"/>
  <c r="U14" i="4" s="1"/>
  <c r="T13" i="4"/>
  <c r="U13" i="4" s="1"/>
  <c r="S13" i="4"/>
  <c r="T12" i="4"/>
  <c r="U12" i="4" s="1"/>
  <c r="S12" i="4"/>
  <c r="T11" i="4"/>
  <c r="U11" i="4" s="1"/>
  <c r="S11" i="4"/>
  <c r="T10" i="4"/>
  <c r="S10" i="4"/>
  <c r="U10" i="4" s="1"/>
  <c r="T9" i="4"/>
  <c r="U9" i="4" s="1"/>
  <c r="S9" i="4"/>
  <c r="T8" i="4"/>
  <c r="U8" i="4" s="1"/>
  <c r="S8" i="4"/>
  <c r="T7" i="4"/>
  <c r="S7" i="4"/>
  <c r="T6" i="4"/>
  <c r="S6" i="4"/>
  <c r="T5" i="4"/>
  <c r="S5" i="4"/>
  <c r="U4" i="4"/>
  <c r="T4" i="4"/>
  <c r="S4" i="4"/>
  <c r="T3" i="4"/>
  <c r="S3" i="4"/>
  <c r="T2" i="4"/>
  <c r="U2" i="4" s="1"/>
  <c r="S2" i="4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U48" i="3" s="1"/>
  <c r="S48" i="3"/>
  <c r="T47" i="3"/>
  <c r="S47" i="3"/>
  <c r="T46" i="3"/>
  <c r="S46" i="3"/>
  <c r="T45" i="3"/>
  <c r="S45" i="3"/>
  <c r="T44" i="3"/>
  <c r="U44" i="3" s="1"/>
  <c r="S44" i="3"/>
  <c r="T43" i="3"/>
  <c r="S43" i="3"/>
  <c r="T42" i="3"/>
  <c r="S42" i="3"/>
  <c r="T41" i="3"/>
  <c r="S41" i="3"/>
  <c r="T40" i="3"/>
  <c r="U40" i="3" s="1"/>
  <c r="S40" i="3"/>
  <c r="T39" i="3"/>
  <c r="S39" i="3"/>
  <c r="T38" i="3"/>
  <c r="U38" i="3" s="1"/>
  <c r="S38" i="3"/>
  <c r="T37" i="3"/>
  <c r="S37" i="3"/>
  <c r="U36" i="3"/>
  <c r="T36" i="3"/>
  <c r="S36" i="3"/>
  <c r="T35" i="3"/>
  <c r="S35" i="3"/>
  <c r="T34" i="3"/>
  <c r="S34" i="3"/>
  <c r="T33" i="3"/>
  <c r="S33" i="3"/>
  <c r="T32" i="3"/>
  <c r="U32" i="3" s="1"/>
  <c r="S32" i="3"/>
  <c r="T31" i="3"/>
  <c r="U31" i="3" s="1"/>
  <c r="S31" i="3"/>
  <c r="T30" i="3"/>
  <c r="S30" i="3"/>
  <c r="T29" i="3"/>
  <c r="U29" i="3" s="1"/>
  <c r="S29" i="3"/>
  <c r="T28" i="3"/>
  <c r="S28" i="3"/>
  <c r="T27" i="3"/>
  <c r="U27" i="3" s="1"/>
  <c r="S27" i="3"/>
  <c r="T26" i="3"/>
  <c r="S26" i="3"/>
  <c r="T25" i="3"/>
  <c r="U25" i="3" s="1"/>
  <c r="S25" i="3"/>
  <c r="T24" i="3"/>
  <c r="S24" i="3"/>
  <c r="T23" i="3"/>
  <c r="S23" i="3"/>
  <c r="T22" i="3"/>
  <c r="S22" i="3"/>
  <c r="U22" i="3" s="1"/>
  <c r="T21" i="3"/>
  <c r="S21" i="3"/>
  <c r="T20" i="3"/>
  <c r="S20" i="3"/>
  <c r="T19" i="3"/>
  <c r="S19" i="3"/>
  <c r="T18" i="3"/>
  <c r="S18" i="3"/>
  <c r="T17" i="3"/>
  <c r="S17" i="3"/>
  <c r="T16" i="3"/>
  <c r="U16" i="3" s="1"/>
  <c r="S16" i="3"/>
  <c r="T15" i="3"/>
  <c r="S15" i="3"/>
  <c r="T14" i="3"/>
  <c r="S14" i="3"/>
  <c r="T13" i="3"/>
  <c r="S13" i="3"/>
  <c r="T12" i="3"/>
  <c r="U12" i="3" s="1"/>
  <c r="S12" i="3"/>
  <c r="T11" i="3"/>
  <c r="S11" i="3"/>
  <c r="T10" i="3"/>
  <c r="S10" i="3"/>
  <c r="T9" i="3"/>
  <c r="S9" i="3"/>
  <c r="T8" i="3"/>
  <c r="U8" i="3" s="1"/>
  <c r="S8" i="3"/>
  <c r="T7" i="3"/>
  <c r="S7" i="3"/>
  <c r="T6" i="3"/>
  <c r="S6" i="3"/>
  <c r="T5" i="3"/>
  <c r="S5" i="3"/>
  <c r="U4" i="3"/>
  <c r="T4" i="3"/>
  <c r="S4" i="3"/>
  <c r="T3" i="3"/>
  <c r="S3" i="3"/>
  <c r="T2" i="3"/>
  <c r="S2" i="3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O2" i="6" s="1"/>
  <c r="M2" i="6"/>
  <c r="N45" i="5"/>
  <c r="M45" i="5"/>
  <c r="O44" i="5"/>
  <c r="N44" i="5"/>
  <c r="M44" i="5"/>
  <c r="N43" i="5"/>
  <c r="M43" i="5"/>
  <c r="N42" i="5"/>
  <c r="O42" i="5" s="1"/>
  <c r="M42" i="5"/>
  <c r="N41" i="5"/>
  <c r="M41" i="5"/>
  <c r="O41" i="5" s="1"/>
  <c r="N40" i="5"/>
  <c r="M40" i="5"/>
  <c r="O40" i="5" s="1"/>
  <c r="N39" i="5"/>
  <c r="O39" i="5" s="1"/>
  <c r="M39" i="5"/>
  <c r="N38" i="5"/>
  <c r="M38" i="5"/>
  <c r="N37" i="5"/>
  <c r="M37" i="5"/>
  <c r="N36" i="5"/>
  <c r="O36" i="5" s="1"/>
  <c r="M36" i="5"/>
  <c r="N35" i="5"/>
  <c r="O35" i="5" s="1"/>
  <c r="M35" i="5"/>
  <c r="N34" i="5"/>
  <c r="O34" i="5" s="1"/>
  <c r="M34" i="5"/>
  <c r="N33" i="5"/>
  <c r="M33" i="5"/>
  <c r="O32" i="5"/>
  <c r="N32" i="5"/>
  <c r="M32" i="5"/>
  <c r="N31" i="5"/>
  <c r="M31" i="5"/>
  <c r="N30" i="5"/>
  <c r="O30" i="5" s="1"/>
  <c r="M30" i="5"/>
  <c r="N29" i="5"/>
  <c r="M29" i="5"/>
  <c r="O29" i="5" s="1"/>
  <c r="O28" i="5"/>
  <c r="N28" i="5"/>
  <c r="M28" i="5"/>
  <c r="N27" i="5"/>
  <c r="O27" i="5" s="1"/>
  <c r="M27" i="5"/>
  <c r="N26" i="5"/>
  <c r="O26" i="5" s="1"/>
  <c r="M26" i="5"/>
  <c r="N25" i="5"/>
  <c r="M25" i="5"/>
  <c r="N24" i="5"/>
  <c r="M24" i="5"/>
  <c r="O24" i="5" s="1"/>
  <c r="N23" i="5"/>
  <c r="O23" i="5" s="1"/>
  <c r="M23" i="5"/>
  <c r="N22" i="5"/>
  <c r="M22" i="5"/>
  <c r="N21" i="5"/>
  <c r="M21" i="5"/>
  <c r="N20" i="5"/>
  <c r="M20" i="5"/>
  <c r="N19" i="5"/>
  <c r="O19" i="5" s="1"/>
  <c r="M19" i="5"/>
  <c r="N18" i="5"/>
  <c r="M18" i="5"/>
  <c r="N17" i="5"/>
  <c r="M17" i="5"/>
  <c r="N16" i="5"/>
  <c r="O16" i="5" s="1"/>
  <c r="M16" i="5"/>
  <c r="N15" i="5"/>
  <c r="M15" i="5"/>
  <c r="N14" i="5"/>
  <c r="O14" i="5" s="1"/>
  <c r="M14" i="5"/>
  <c r="N13" i="5"/>
  <c r="M13" i="5"/>
  <c r="O13" i="5" s="1"/>
  <c r="O12" i="5"/>
  <c r="N12" i="5"/>
  <c r="M12" i="5"/>
  <c r="N11" i="5"/>
  <c r="M11" i="5"/>
  <c r="N10" i="5"/>
  <c r="O10" i="5" s="1"/>
  <c r="M10" i="5"/>
  <c r="N9" i="5"/>
  <c r="M9" i="5"/>
  <c r="O9" i="5" s="1"/>
  <c r="N8" i="5"/>
  <c r="M8" i="5"/>
  <c r="O8" i="5" s="1"/>
  <c r="N7" i="5"/>
  <c r="O7" i="5" s="1"/>
  <c r="M7" i="5"/>
  <c r="N6" i="5"/>
  <c r="M6" i="5"/>
  <c r="N5" i="5"/>
  <c r="M5" i="5"/>
  <c r="N4" i="5"/>
  <c r="O4" i="5" s="1"/>
  <c r="M4" i="5"/>
  <c r="N3" i="5"/>
  <c r="O3" i="5" s="1"/>
  <c r="M3" i="5"/>
  <c r="N2" i="5"/>
  <c r="O2" i="5" s="1"/>
  <c r="M2" i="5"/>
  <c r="N45" i="4"/>
  <c r="O45" i="4" s="1"/>
  <c r="M45" i="4"/>
  <c r="N44" i="4"/>
  <c r="O44" i="4" s="1"/>
  <c r="M44" i="4"/>
  <c r="N43" i="4"/>
  <c r="O43" i="4" s="1"/>
  <c r="M43" i="4"/>
  <c r="N42" i="4"/>
  <c r="M42" i="4"/>
  <c r="N41" i="4"/>
  <c r="O41" i="4" s="1"/>
  <c r="M41" i="4"/>
  <c r="N40" i="4"/>
  <c r="O40" i="4" s="1"/>
  <c r="M40" i="4"/>
  <c r="N39" i="4"/>
  <c r="M39" i="4"/>
  <c r="N38" i="4"/>
  <c r="O38" i="4" s="1"/>
  <c r="M38" i="4"/>
  <c r="N37" i="4"/>
  <c r="M37" i="4"/>
  <c r="O36" i="4"/>
  <c r="N36" i="4"/>
  <c r="M36" i="4"/>
  <c r="N35" i="4"/>
  <c r="M35" i="4"/>
  <c r="N34" i="4"/>
  <c r="O34" i="4" s="1"/>
  <c r="M34" i="4"/>
  <c r="N33" i="4"/>
  <c r="M33" i="4"/>
  <c r="N32" i="4"/>
  <c r="M32" i="4"/>
  <c r="O32" i="4" s="1"/>
  <c r="N31" i="4"/>
  <c r="O31" i="4" s="1"/>
  <c r="M31" i="4"/>
  <c r="N30" i="4"/>
  <c r="M30" i="4"/>
  <c r="N29" i="4"/>
  <c r="O29" i="4" s="1"/>
  <c r="M29" i="4"/>
  <c r="N28" i="4"/>
  <c r="O28" i="4" s="1"/>
  <c r="M28" i="4"/>
  <c r="N27" i="4"/>
  <c r="O27" i="4" s="1"/>
  <c r="M27" i="4"/>
  <c r="N26" i="4"/>
  <c r="M26" i="4"/>
  <c r="N25" i="4"/>
  <c r="O25" i="4" s="1"/>
  <c r="M25" i="4"/>
  <c r="N24" i="4"/>
  <c r="O24" i="4" s="1"/>
  <c r="M24" i="4"/>
  <c r="N23" i="4"/>
  <c r="M23" i="4"/>
  <c r="N22" i="4"/>
  <c r="O22" i="4" s="1"/>
  <c r="M22" i="4"/>
  <c r="N21" i="4"/>
  <c r="M21" i="4"/>
  <c r="O20" i="4"/>
  <c r="N20" i="4"/>
  <c r="M20" i="4"/>
  <c r="N19" i="4"/>
  <c r="M19" i="4"/>
  <c r="N18" i="4"/>
  <c r="O18" i="4" s="1"/>
  <c r="M18" i="4"/>
  <c r="N17" i="4"/>
  <c r="M17" i="4"/>
  <c r="N16" i="4"/>
  <c r="M16" i="4"/>
  <c r="O16" i="4" s="1"/>
  <c r="N15" i="4"/>
  <c r="O15" i="4" s="1"/>
  <c r="M15" i="4"/>
  <c r="N14" i="4"/>
  <c r="M14" i="4"/>
  <c r="N13" i="4"/>
  <c r="O13" i="4" s="1"/>
  <c r="M13" i="4"/>
  <c r="N12" i="4"/>
  <c r="O12" i="4" s="1"/>
  <c r="M12" i="4"/>
  <c r="N11" i="4"/>
  <c r="O11" i="4" s="1"/>
  <c r="M11" i="4"/>
  <c r="N10" i="4"/>
  <c r="M10" i="4"/>
  <c r="N9" i="4"/>
  <c r="O9" i="4" s="1"/>
  <c r="M9" i="4"/>
  <c r="N8" i="4"/>
  <c r="O8" i="4" s="1"/>
  <c r="M8" i="4"/>
  <c r="N7" i="4"/>
  <c r="M7" i="4"/>
  <c r="N6" i="4"/>
  <c r="O6" i="4" s="1"/>
  <c r="M6" i="4"/>
  <c r="N5" i="4"/>
  <c r="M5" i="4"/>
  <c r="O4" i="4"/>
  <c r="N4" i="4"/>
  <c r="M4" i="4"/>
  <c r="N3" i="4"/>
  <c r="M3" i="4"/>
  <c r="N2" i="4"/>
  <c r="O2" i="4" s="1"/>
  <c r="M2" i="4"/>
  <c r="N54" i="3"/>
  <c r="M54" i="3"/>
  <c r="N53" i="3"/>
  <c r="O53" i="3" s="1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O44" i="3" s="1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O33" i="3" s="1"/>
  <c r="N32" i="3"/>
  <c r="O32" i="3" s="1"/>
  <c r="M32" i="3"/>
  <c r="N31" i="3"/>
  <c r="M31" i="3"/>
  <c r="N30" i="3"/>
  <c r="O30" i="3" s="1"/>
  <c r="M30" i="3"/>
  <c r="N29" i="3"/>
  <c r="M29" i="3"/>
  <c r="O29" i="3" s="1"/>
  <c r="N28" i="3"/>
  <c r="M28" i="3"/>
  <c r="N27" i="3"/>
  <c r="M27" i="3"/>
  <c r="N26" i="3"/>
  <c r="M26" i="3"/>
  <c r="N25" i="3"/>
  <c r="M25" i="3"/>
  <c r="N24" i="3"/>
  <c r="O24" i="3" s="1"/>
  <c r="M24" i="3"/>
  <c r="N23" i="3"/>
  <c r="M23" i="3"/>
  <c r="N22" i="3"/>
  <c r="O22" i="3" s="1"/>
  <c r="M22" i="3"/>
  <c r="N21" i="3"/>
  <c r="M21" i="3"/>
  <c r="O20" i="3"/>
  <c r="N20" i="3"/>
  <c r="M20" i="3"/>
  <c r="N19" i="3"/>
  <c r="M19" i="3"/>
  <c r="N18" i="3"/>
  <c r="M18" i="3"/>
  <c r="N17" i="3"/>
  <c r="M17" i="3"/>
  <c r="O17" i="3" s="1"/>
  <c r="N16" i="3"/>
  <c r="O16" i="3" s="1"/>
  <c r="M16" i="3"/>
  <c r="N15" i="3"/>
  <c r="O15" i="3" s="1"/>
  <c r="M15" i="3"/>
  <c r="N14" i="3"/>
  <c r="M14" i="3"/>
  <c r="N13" i="3"/>
  <c r="M13" i="3"/>
  <c r="N12" i="3"/>
  <c r="M12" i="3"/>
  <c r="O12" i="3" s="1"/>
  <c r="N11" i="3"/>
  <c r="O11" i="3" s="1"/>
  <c r="M11" i="3"/>
  <c r="N10" i="3"/>
  <c r="M10" i="3"/>
  <c r="N9" i="3"/>
  <c r="M9" i="3"/>
  <c r="N8" i="3"/>
  <c r="M8" i="3"/>
  <c r="N7" i="3"/>
  <c r="O7" i="3" s="1"/>
  <c r="M7" i="3"/>
  <c r="N6" i="3"/>
  <c r="M6" i="3"/>
  <c r="N5" i="3"/>
  <c r="M5" i="3"/>
  <c r="N4" i="3"/>
  <c r="M4" i="3"/>
  <c r="N3" i="3"/>
  <c r="M3" i="3"/>
  <c r="N2" i="3"/>
  <c r="M2" i="3"/>
  <c r="CY50" i="2"/>
  <c r="CZ50" i="2"/>
  <c r="DA50" i="2" s="1"/>
  <c r="CY51" i="2"/>
  <c r="CZ51" i="2"/>
  <c r="CY52" i="2"/>
  <c r="CZ52" i="2"/>
  <c r="DA52" i="2" s="1"/>
  <c r="CY53" i="2"/>
  <c r="CZ53" i="2"/>
  <c r="DA53" i="2"/>
  <c r="CY54" i="2"/>
  <c r="CZ54" i="2"/>
  <c r="DA54" i="2" s="1"/>
  <c r="CY55" i="2"/>
  <c r="CZ55" i="2"/>
  <c r="DA55" i="2" s="1"/>
  <c r="CY56" i="2"/>
  <c r="CZ56" i="2"/>
  <c r="DA56" i="2" s="1"/>
  <c r="CY57" i="2"/>
  <c r="CZ57" i="2"/>
  <c r="DA57" i="2" s="1"/>
  <c r="CY58" i="2"/>
  <c r="CZ58" i="2"/>
  <c r="CY59" i="2"/>
  <c r="CZ59" i="2"/>
  <c r="CY60" i="2"/>
  <c r="CZ60" i="2"/>
  <c r="CY61" i="2"/>
  <c r="CZ61" i="2"/>
  <c r="DA61" i="2" s="1"/>
  <c r="CS50" i="2"/>
  <c r="CT50" i="2"/>
  <c r="CU50" i="2" s="1"/>
  <c r="CS51" i="2"/>
  <c r="CT51" i="2"/>
  <c r="CS52" i="2"/>
  <c r="CT52" i="2"/>
  <c r="CU52" i="2" s="1"/>
  <c r="CS53" i="2"/>
  <c r="CT53" i="2"/>
  <c r="CU53" i="2"/>
  <c r="CS54" i="2"/>
  <c r="CT54" i="2"/>
  <c r="CS55" i="2"/>
  <c r="CT55" i="2"/>
  <c r="CU55" i="2" s="1"/>
  <c r="CS56" i="2"/>
  <c r="CT56" i="2"/>
  <c r="CS57" i="2"/>
  <c r="CT57" i="2"/>
  <c r="CU57" i="2" s="1"/>
  <c r="CS58" i="2"/>
  <c r="CT58" i="2"/>
  <c r="CS59" i="2"/>
  <c r="CU59" i="2" s="1"/>
  <c r="CT59" i="2"/>
  <c r="CS60" i="2"/>
  <c r="CT60" i="2"/>
  <c r="CS61" i="2"/>
  <c r="CT61" i="2"/>
  <c r="CM50" i="2"/>
  <c r="CN50" i="2"/>
  <c r="CO50" i="2" s="1"/>
  <c r="CM51" i="2"/>
  <c r="CN51" i="2"/>
  <c r="CM52" i="2"/>
  <c r="CN52" i="2"/>
  <c r="CO52" i="2" s="1"/>
  <c r="CM53" i="2"/>
  <c r="CN53" i="2"/>
  <c r="CM54" i="2"/>
  <c r="CN54" i="2"/>
  <c r="CO54" i="2" s="1"/>
  <c r="CM55" i="2"/>
  <c r="CO55" i="2" s="1"/>
  <c r="CN55" i="2"/>
  <c r="CM56" i="2"/>
  <c r="CN56" i="2"/>
  <c r="CO56" i="2" s="1"/>
  <c r="CM57" i="2"/>
  <c r="CN57" i="2"/>
  <c r="CO57" i="2"/>
  <c r="CM58" i="2"/>
  <c r="CN58" i="2"/>
  <c r="CM59" i="2"/>
  <c r="CN59" i="2"/>
  <c r="CM60" i="2"/>
  <c r="CN60" i="2"/>
  <c r="CM61" i="2"/>
  <c r="CN61" i="2"/>
  <c r="CO61" i="2"/>
  <c r="CG50" i="2"/>
  <c r="CH50" i="2"/>
  <c r="CI50" i="2"/>
  <c r="CG51" i="2"/>
  <c r="CH51" i="2"/>
  <c r="CG52" i="2"/>
  <c r="CH52" i="2"/>
  <c r="CI52" i="2" s="1"/>
  <c r="CG53" i="2"/>
  <c r="CH53" i="2"/>
  <c r="CI53" i="2" s="1"/>
  <c r="CG54" i="2"/>
  <c r="CH54" i="2"/>
  <c r="CI54" i="2" s="1"/>
  <c r="CG55" i="2"/>
  <c r="CH55" i="2"/>
  <c r="CI55" i="2" s="1"/>
  <c r="CG56" i="2"/>
  <c r="CH56" i="2"/>
  <c r="CG57" i="2"/>
  <c r="CH57" i="2"/>
  <c r="CI57" i="2" s="1"/>
  <c r="CG58" i="2"/>
  <c r="CH58" i="2"/>
  <c r="CI58" i="2"/>
  <c r="CG59" i="2"/>
  <c r="CH59" i="2"/>
  <c r="CG60" i="2"/>
  <c r="CH60" i="2"/>
  <c r="CI60" i="2" s="1"/>
  <c r="CG61" i="2"/>
  <c r="CH61" i="2"/>
  <c r="CA50" i="2"/>
  <c r="CB50" i="2"/>
  <c r="CC50" i="2" s="1"/>
  <c r="CA51" i="2"/>
  <c r="CB51" i="2"/>
  <c r="CC51" i="2" s="1"/>
  <c r="CA52" i="2"/>
  <c r="CB52" i="2"/>
  <c r="CA53" i="2"/>
  <c r="CB53" i="2"/>
  <c r="CC53" i="2"/>
  <c r="CA54" i="2"/>
  <c r="CB54" i="2"/>
  <c r="CC54" i="2"/>
  <c r="CA55" i="2"/>
  <c r="CB55" i="2"/>
  <c r="CA56" i="2"/>
  <c r="CB56" i="2"/>
  <c r="CC56" i="2" s="1"/>
  <c r="CA57" i="2"/>
  <c r="CB57" i="2"/>
  <c r="CC57" i="2" s="1"/>
  <c r="CA58" i="2"/>
  <c r="CB58" i="2"/>
  <c r="CC58" i="2" s="1"/>
  <c r="CA59" i="2"/>
  <c r="CB59" i="2"/>
  <c r="CC59" i="2" s="1"/>
  <c r="CA60" i="2"/>
  <c r="CB60" i="2"/>
  <c r="CA61" i="2"/>
  <c r="CB61" i="2"/>
  <c r="CC61" i="2" s="1"/>
  <c r="BU50" i="2"/>
  <c r="BV50" i="2"/>
  <c r="BU51" i="2"/>
  <c r="BV51" i="2"/>
  <c r="BU52" i="2"/>
  <c r="BV52" i="2"/>
  <c r="BU53" i="2"/>
  <c r="BV53" i="2"/>
  <c r="BU54" i="2"/>
  <c r="BV54" i="2"/>
  <c r="BW54" i="2" s="1"/>
  <c r="BU55" i="2"/>
  <c r="BV55" i="2"/>
  <c r="BU56" i="2"/>
  <c r="BV56" i="2"/>
  <c r="BW56" i="2" s="1"/>
  <c r="BU57" i="2"/>
  <c r="BV57" i="2"/>
  <c r="BU58" i="2"/>
  <c r="BV58" i="2"/>
  <c r="BW58" i="2" s="1"/>
  <c r="BU59" i="2"/>
  <c r="BV59" i="2"/>
  <c r="BU60" i="2"/>
  <c r="BV60" i="2"/>
  <c r="BW60" i="2" s="1"/>
  <c r="BU61" i="2"/>
  <c r="BV61" i="2"/>
  <c r="BW61" i="2"/>
  <c r="BO50" i="2"/>
  <c r="BP50" i="2"/>
  <c r="BO51" i="2"/>
  <c r="BP51" i="2"/>
  <c r="BQ51" i="2" s="1"/>
  <c r="BO52" i="2"/>
  <c r="BP52" i="2"/>
  <c r="BO53" i="2"/>
  <c r="BP53" i="2"/>
  <c r="BQ53" i="2" s="1"/>
  <c r="BO54" i="2"/>
  <c r="BP54" i="2"/>
  <c r="BO55" i="2"/>
  <c r="BP55" i="2"/>
  <c r="BQ55" i="2" s="1"/>
  <c r="BO56" i="2"/>
  <c r="BP56" i="2"/>
  <c r="BO57" i="2"/>
  <c r="BP57" i="2"/>
  <c r="BQ57" i="2" s="1"/>
  <c r="BO58" i="2"/>
  <c r="BP58" i="2"/>
  <c r="BO59" i="2"/>
  <c r="BP59" i="2"/>
  <c r="BQ59" i="2" s="1"/>
  <c r="BO60" i="2"/>
  <c r="BP60" i="2"/>
  <c r="BO61" i="2"/>
  <c r="BP61" i="2"/>
  <c r="BQ61" i="2" s="1"/>
  <c r="BI50" i="2"/>
  <c r="BJ50" i="2"/>
  <c r="BI51" i="2"/>
  <c r="BJ51" i="2"/>
  <c r="BK51" i="2" s="1"/>
  <c r="BI52" i="2"/>
  <c r="BJ52" i="2"/>
  <c r="BI53" i="2"/>
  <c r="BJ53" i="2"/>
  <c r="BK53" i="2" s="1"/>
  <c r="BI54" i="2"/>
  <c r="BJ54" i="2"/>
  <c r="BK54" i="2" s="1"/>
  <c r="BI55" i="2"/>
  <c r="BJ55" i="2"/>
  <c r="BI56" i="2"/>
  <c r="BJ56" i="2"/>
  <c r="BI57" i="2"/>
  <c r="BJ57" i="2"/>
  <c r="BK57" i="2"/>
  <c r="BI58" i="2"/>
  <c r="BJ58" i="2"/>
  <c r="BK58" i="2" s="1"/>
  <c r="BI59" i="2"/>
  <c r="BJ59" i="2"/>
  <c r="BK59" i="2" s="1"/>
  <c r="BI60" i="2"/>
  <c r="BJ60" i="2"/>
  <c r="BI61" i="2"/>
  <c r="BJ61" i="2"/>
  <c r="BK61" i="2" s="1"/>
  <c r="BC50" i="2"/>
  <c r="BD50" i="2"/>
  <c r="BE50" i="2" s="1"/>
  <c r="BC51" i="2"/>
  <c r="BD51" i="2"/>
  <c r="BC52" i="2"/>
  <c r="BD52" i="2"/>
  <c r="BE52" i="2" s="1"/>
  <c r="BC53" i="2"/>
  <c r="BD53" i="2"/>
  <c r="BE53" i="2" s="1"/>
  <c r="BC54" i="2"/>
  <c r="BD54" i="2"/>
  <c r="BE54" i="2" s="1"/>
  <c r="BC55" i="2"/>
  <c r="BD55" i="2"/>
  <c r="BC56" i="2"/>
  <c r="BD56" i="2"/>
  <c r="BE56" i="2" s="1"/>
  <c r="BC57" i="2"/>
  <c r="BD57" i="2"/>
  <c r="BE57" i="2"/>
  <c r="BC58" i="2"/>
  <c r="BD58" i="2"/>
  <c r="BC59" i="2"/>
  <c r="BD59" i="2"/>
  <c r="BE59" i="2" s="1"/>
  <c r="BC60" i="2"/>
  <c r="BD60" i="2"/>
  <c r="BC61" i="2"/>
  <c r="BD61" i="2"/>
  <c r="BE61" i="2"/>
  <c r="AW50" i="2"/>
  <c r="AX50" i="2"/>
  <c r="AY50" i="2"/>
  <c r="AW51" i="2"/>
  <c r="AX51" i="2"/>
  <c r="AW52" i="2"/>
  <c r="AX52" i="2"/>
  <c r="AY52" i="2" s="1"/>
  <c r="AW53" i="2"/>
  <c r="AX53" i="2"/>
  <c r="AY53" i="2" s="1"/>
  <c r="AW54" i="2"/>
  <c r="AX54" i="2"/>
  <c r="AW55" i="2"/>
  <c r="AX55" i="2"/>
  <c r="AY55" i="2" s="1"/>
  <c r="AW56" i="2"/>
  <c r="AX56" i="2"/>
  <c r="AW57" i="2"/>
  <c r="AX57" i="2"/>
  <c r="AY57" i="2"/>
  <c r="AW58" i="2"/>
  <c r="AX58" i="2"/>
  <c r="AY58" i="2"/>
  <c r="AW59" i="2"/>
  <c r="AY59" i="2" s="1"/>
  <c r="AX59" i="2"/>
  <c r="AW60" i="2"/>
  <c r="AX60" i="2"/>
  <c r="AY60" i="2" s="1"/>
  <c r="AW61" i="2"/>
  <c r="AX61" i="2"/>
  <c r="AQ50" i="2"/>
  <c r="AR50" i="2"/>
  <c r="AS50" i="2" s="1"/>
  <c r="AQ51" i="2"/>
  <c r="AR51" i="2"/>
  <c r="AQ52" i="2"/>
  <c r="AR52" i="2"/>
  <c r="AS52" i="2" s="1"/>
  <c r="AQ53" i="2"/>
  <c r="AR53" i="2"/>
  <c r="AS53" i="2"/>
  <c r="AQ54" i="2"/>
  <c r="AR54" i="2"/>
  <c r="AQ55" i="2"/>
  <c r="AR55" i="2"/>
  <c r="AS55" i="2" s="1"/>
  <c r="AQ56" i="2"/>
  <c r="AR56" i="2"/>
  <c r="AQ57" i="2"/>
  <c r="AR57" i="2"/>
  <c r="AS57" i="2"/>
  <c r="AQ58" i="2"/>
  <c r="AR58" i="2"/>
  <c r="AQ59" i="2"/>
  <c r="AR59" i="2"/>
  <c r="AS59" i="2" s="1"/>
  <c r="AQ60" i="2"/>
  <c r="AR60" i="2"/>
  <c r="AQ61" i="2"/>
  <c r="AR61" i="2"/>
  <c r="AS61" i="2" s="1"/>
  <c r="AK50" i="2"/>
  <c r="AL50" i="2"/>
  <c r="AM50" i="2" s="1"/>
  <c r="AK51" i="2"/>
  <c r="AL51" i="2"/>
  <c r="AK52" i="2"/>
  <c r="AL52" i="2"/>
  <c r="AM52" i="2" s="1"/>
  <c r="AK53" i="2"/>
  <c r="AL53" i="2"/>
  <c r="AM53" i="2" s="1"/>
  <c r="AK54" i="2"/>
  <c r="AL54" i="2"/>
  <c r="AM54" i="2" s="1"/>
  <c r="AK55" i="2"/>
  <c r="AL55" i="2"/>
  <c r="AK56" i="2"/>
  <c r="AL56" i="2"/>
  <c r="AM56" i="2" s="1"/>
  <c r="AK57" i="2"/>
  <c r="AL57" i="2"/>
  <c r="AM57" i="2" s="1"/>
  <c r="AK58" i="2"/>
  <c r="AL58" i="2"/>
  <c r="AM58" i="2" s="1"/>
  <c r="AK59" i="2"/>
  <c r="AL59" i="2"/>
  <c r="AK60" i="2"/>
  <c r="AL60" i="2"/>
  <c r="AM60" i="2" s="1"/>
  <c r="AK61" i="2"/>
  <c r="AL61" i="2"/>
  <c r="AM61" i="2" s="1"/>
  <c r="AE50" i="2"/>
  <c r="AF50" i="2"/>
  <c r="AG50" i="2" s="1"/>
  <c r="AE51" i="2"/>
  <c r="AF51" i="2"/>
  <c r="AE52" i="2"/>
  <c r="AF52" i="2"/>
  <c r="AG52" i="2" s="1"/>
  <c r="AE53" i="2"/>
  <c r="AF53" i="2"/>
  <c r="AG53" i="2" s="1"/>
  <c r="AE54" i="2"/>
  <c r="AF54" i="2"/>
  <c r="AG54" i="2" s="1"/>
  <c r="AE55" i="2"/>
  <c r="AF55" i="2"/>
  <c r="AE56" i="2"/>
  <c r="AF56" i="2"/>
  <c r="AG56" i="2" s="1"/>
  <c r="AE57" i="2"/>
  <c r="AF57" i="2"/>
  <c r="AG57" i="2" s="1"/>
  <c r="AE58" i="2"/>
  <c r="AF58" i="2"/>
  <c r="AG58" i="2" s="1"/>
  <c r="AE59" i="2"/>
  <c r="AF59" i="2"/>
  <c r="AE60" i="2"/>
  <c r="AF60" i="2"/>
  <c r="AG60" i="2" s="1"/>
  <c r="AE61" i="2"/>
  <c r="AF61" i="2"/>
  <c r="AG61" i="2" s="1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S50" i="2"/>
  <c r="T50" i="2"/>
  <c r="U50" i="2" s="1"/>
  <c r="S51" i="2"/>
  <c r="T51" i="2"/>
  <c r="S52" i="2"/>
  <c r="T52" i="2"/>
  <c r="U52" i="2" s="1"/>
  <c r="S53" i="2"/>
  <c r="T53" i="2"/>
  <c r="U53" i="2" s="1"/>
  <c r="S54" i="2"/>
  <c r="T54" i="2"/>
  <c r="U54" i="2" s="1"/>
  <c r="S55" i="2"/>
  <c r="T55" i="2"/>
  <c r="S56" i="2"/>
  <c r="T56" i="2"/>
  <c r="U56" i="2" s="1"/>
  <c r="S57" i="2"/>
  <c r="T57" i="2"/>
  <c r="U57" i="2" s="1"/>
  <c r="S58" i="2"/>
  <c r="T58" i="2"/>
  <c r="U58" i="2" s="1"/>
  <c r="S59" i="2"/>
  <c r="T59" i="2"/>
  <c r="S60" i="2"/>
  <c r="T60" i="2"/>
  <c r="U60" i="2" s="1"/>
  <c r="S61" i="2"/>
  <c r="T61" i="2"/>
  <c r="U61" i="2" s="1"/>
  <c r="CZ49" i="2"/>
  <c r="CY49" i="2"/>
  <c r="DA48" i="2"/>
  <c r="CZ48" i="2"/>
  <c r="CY48" i="2"/>
  <c r="CZ47" i="2"/>
  <c r="CY47" i="2"/>
  <c r="CZ46" i="2"/>
  <c r="DA46" i="2" s="1"/>
  <c r="CY46" i="2"/>
  <c r="CZ45" i="2"/>
  <c r="CY45" i="2"/>
  <c r="DA44" i="2"/>
  <c r="CZ44" i="2"/>
  <c r="CY44" i="2"/>
  <c r="CZ43" i="2"/>
  <c r="CY43" i="2"/>
  <c r="CZ42" i="2"/>
  <c r="CY42" i="2"/>
  <c r="CZ41" i="2"/>
  <c r="CY41" i="2"/>
  <c r="CZ40" i="2"/>
  <c r="DA40" i="2" s="1"/>
  <c r="CY40" i="2"/>
  <c r="CZ39" i="2"/>
  <c r="DA39" i="2" s="1"/>
  <c r="CY39" i="2"/>
  <c r="CZ38" i="2"/>
  <c r="DA38" i="2" s="1"/>
  <c r="CY38" i="2"/>
  <c r="CZ37" i="2"/>
  <c r="DA37" i="2" s="1"/>
  <c r="CY37" i="2"/>
  <c r="DA36" i="2"/>
  <c r="CZ36" i="2"/>
  <c r="CY36" i="2"/>
  <c r="CZ35" i="2"/>
  <c r="CY35" i="2"/>
  <c r="CZ34" i="2"/>
  <c r="CY34" i="2"/>
  <c r="CZ33" i="2"/>
  <c r="CY33" i="2"/>
  <c r="CZ32" i="2"/>
  <c r="DA32" i="2" s="1"/>
  <c r="CY32" i="2"/>
  <c r="CZ31" i="2"/>
  <c r="DA31" i="2" s="1"/>
  <c r="CY31" i="2"/>
  <c r="CZ30" i="2"/>
  <c r="DA30" i="2" s="1"/>
  <c r="CY30" i="2"/>
  <c r="CZ29" i="2"/>
  <c r="DA29" i="2" s="1"/>
  <c r="CY29" i="2"/>
  <c r="CZ28" i="2"/>
  <c r="CY28" i="2"/>
  <c r="DA28" i="2" s="1"/>
  <c r="CZ27" i="2"/>
  <c r="CY27" i="2"/>
  <c r="CZ26" i="2"/>
  <c r="CY26" i="2"/>
  <c r="CZ25" i="2"/>
  <c r="CY25" i="2"/>
  <c r="CZ24" i="2"/>
  <c r="CY24" i="2"/>
  <c r="CZ23" i="2"/>
  <c r="DA23" i="2" s="1"/>
  <c r="CY23" i="2"/>
  <c r="CZ22" i="2"/>
  <c r="DA22" i="2" s="1"/>
  <c r="CY22" i="2"/>
  <c r="CZ21" i="2"/>
  <c r="DA21" i="2" s="1"/>
  <c r="CY21" i="2"/>
  <c r="CZ20" i="2"/>
  <c r="DA20" i="2" s="1"/>
  <c r="CY20" i="2"/>
  <c r="CZ19" i="2"/>
  <c r="CY19" i="2"/>
  <c r="CZ18" i="2"/>
  <c r="DA18" i="2" s="1"/>
  <c r="CY18" i="2"/>
  <c r="CZ17" i="2"/>
  <c r="CY17" i="2"/>
  <c r="DA16" i="2"/>
  <c r="CZ16" i="2"/>
  <c r="CY16" i="2"/>
  <c r="CZ15" i="2"/>
  <c r="DA15" i="2" s="1"/>
  <c r="CY15" i="2"/>
  <c r="CZ14" i="2"/>
  <c r="DA14" i="2" s="1"/>
  <c r="CY14" i="2"/>
  <c r="CZ13" i="2"/>
  <c r="DA13" i="2" s="1"/>
  <c r="CY13" i="2"/>
  <c r="CZ12" i="2"/>
  <c r="CY12" i="2"/>
  <c r="DA12" i="2" s="1"/>
  <c r="CZ11" i="2"/>
  <c r="DA11" i="2" s="1"/>
  <c r="CY11" i="2"/>
  <c r="CZ10" i="2"/>
  <c r="CY10" i="2"/>
  <c r="CZ9" i="2"/>
  <c r="DA9" i="2" s="1"/>
  <c r="CY9" i="2"/>
  <c r="CZ8" i="2"/>
  <c r="CY8" i="2"/>
  <c r="CZ7" i="2"/>
  <c r="DA7" i="2" s="1"/>
  <c r="CY7" i="2"/>
  <c r="CZ6" i="2"/>
  <c r="CY6" i="2"/>
  <c r="CZ5" i="2"/>
  <c r="DA5" i="2" s="1"/>
  <c r="CY5" i="2"/>
  <c r="CZ4" i="2"/>
  <c r="CY4" i="2"/>
  <c r="CZ3" i="2"/>
  <c r="CY3" i="2"/>
  <c r="CZ2" i="2"/>
  <c r="CY2" i="2"/>
  <c r="CT49" i="2"/>
  <c r="CS49" i="2"/>
  <c r="CT48" i="2"/>
  <c r="CU48" i="2" s="1"/>
  <c r="CS48" i="2"/>
  <c r="CT47" i="2"/>
  <c r="CS47" i="2"/>
  <c r="CT46" i="2"/>
  <c r="CU46" i="2" s="1"/>
  <c r="CS46" i="2"/>
  <c r="CT45" i="2"/>
  <c r="CS45" i="2"/>
  <c r="CU44" i="2"/>
  <c r="CT44" i="2"/>
  <c r="CS44" i="2"/>
  <c r="CT43" i="2"/>
  <c r="CS43" i="2"/>
  <c r="CT42" i="2"/>
  <c r="CS42" i="2"/>
  <c r="CT41" i="2"/>
  <c r="CS41" i="2"/>
  <c r="CT40" i="2"/>
  <c r="CS40" i="2"/>
  <c r="CT39" i="2"/>
  <c r="CU39" i="2" s="1"/>
  <c r="CS39" i="2"/>
  <c r="CT38" i="2"/>
  <c r="CS38" i="2"/>
  <c r="CT37" i="2"/>
  <c r="CU37" i="2" s="1"/>
  <c r="CS37" i="2"/>
  <c r="CT36" i="2"/>
  <c r="CU36" i="2" s="1"/>
  <c r="CS36" i="2"/>
  <c r="CT35" i="2"/>
  <c r="CS35" i="2"/>
  <c r="CT34" i="2"/>
  <c r="CS34" i="2"/>
  <c r="CT33" i="2"/>
  <c r="CS33" i="2"/>
  <c r="CT32" i="2"/>
  <c r="CU32" i="2" s="1"/>
  <c r="CS32" i="2"/>
  <c r="CT31" i="2"/>
  <c r="CS31" i="2"/>
  <c r="CT30" i="2"/>
  <c r="CU30" i="2" s="1"/>
  <c r="CS30" i="2"/>
  <c r="CT29" i="2"/>
  <c r="CS29" i="2"/>
  <c r="CU28" i="2"/>
  <c r="CT28" i="2"/>
  <c r="CS28" i="2"/>
  <c r="CT27" i="2"/>
  <c r="CS27" i="2"/>
  <c r="CT26" i="2"/>
  <c r="CS26" i="2"/>
  <c r="CT25" i="2"/>
  <c r="CS25" i="2"/>
  <c r="CU24" i="2"/>
  <c r="CT24" i="2"/>
  <c r="CS24" i="2"/>
  <c r="CT23" i="2"/>
  <c r="CU23" i="2" s="1"/>
  <c r="CS23" i="2"/>
  <c r="CT22" i="2"/>
  <c r="CS22" i="2"/>
  <c r="CT21" i="2"/>
  <c r="CU21" i="2" s="1"/>
  <c r="CS21" i="2"/>
  <c r="CT20" i="2"/>
  <c r="CS20" i="2"/>
  <c r="CT19" i="2"/>
  <c r="CU19" i="2" s="1"/>
  <c r="CS19" i="2"/>
  <c r="CT18" i="2"/>
  <c r="CS18" i="2"/>
  <c r="CT17" i="2"/>
  <c r="CU17" i="2" s="1"/>
  <c r="CS17" i="2"/>
  <c r="CT16" i="2"/>
  <c r="CU16" i="2" s="1"/>
  <c r="CS16" i="2"/>
  <c r="CT15" i="2"/>
  <c r="CS15" i="2"/>
  <c r="CT14" i="2"/>
  <c r="CU14" i="2" s="1"/>
  <c r="CS14" i="2"/>
  <c r="CT13" i="2"/>
  <c r="CS13" i="2"/>
  <c r="CT12" i="2"/>
  <c r="CU12" i="2" s="1"/>
  <c r="CS12" i="2"/>
  <c r="CT11" i="2"/>
  <c r="CS11" i="2"/>
  <c r="CT10" i="2"/>
  <c r="CU10" i="2" s="1"/>
  <c r="CS10" i="2"/>
  <c r="CT9" i="2"/>
  <c r="CS9" i="2"/>
  <c r="CU8" i="2"/>
  <c r="CT8" i="2"/>
  <c r="CS8" i="2"/>
  <c r="CT7" i="2"/>
  <c r="CS7" i="2"/>
  <c r="CT6" i="2"/>
  <c r="CS6" i="2"/>
  <c r="CT5" i="2"/>
  <c r="CU5" i="2" s="1"/>
  <c r="CS5" i="2"/>
  <c r="CT4" i="2"/>
  <c r="CU4" i="2" s="1"/>
  <c r="CS4" i="2"/>
  <c r="CT3" i="2"/>
  <c r="CU3" i="2" s="1"/>
  <c r="CS3" i="2"/>
  <c r="CT2" i="2"/>
  <c r="CS2" i="2"/>
  <c r="CN49" i="2"/>
  <c r="CO49" i="2" s="1"/>
  <c r="CM49" i="2"/>
  <c r="CN48" i="2"/>
  <c r="CO48" i="2" s="1"/>
  <c r="CM48" i="2"/>
  <c r="CN47" i="2"/>
  <c r="CM47" i="2"/>
  <c r="CN46" i="2"/>
  <c r="CO46" i="2" s="1"/>
  <c r="CM46" i="2"/>
  <c r="CN45" i="2"/>
  <c r="CM45" i="2"/>
  <c r="CO44" i="2"/>
  <c r="CN44" i="2"/>
  <c r="CM44" i="2"/>
  <c r="CN43" i="2"/>
  <c r="CM43" i="2"/>
  <c r="CN42" i="2"/>
  <c r="CO42" i="2" s="1"/>
  <c r="CM42" i="2"/>
  <c r="CN41" i="2"/>
  <c r="CM41" i="2"/>
  <c r="CO40" i="2"/>
  <c r="CN40" i="2"/>
  <c r="CM40" i="2"/>
  <c r="CN39" i="2"/>
  <c r="CO39" i="2" s="1"/>
  <c r="CM39" i="2"/>
  <c r="CN38" i="2"/>
  <c r="CM38" i="2"/>
  <c r="CN37" i="2"/>
  <c r="CO37" i="2" s="1"/>
  <c r="CM37" i="2"/>
  <c r="CN36" i="2"/>
  <c r="CO36" i="2" s="1"/>
  <c r="CM36" i="2"/>
  <c r="CN35" i="2"/>
  <c r="CO35" i="2" s="1"/>
  <c r="CM35" i="2"/>
  <c r="CN34" i="2"/>
  <c r="CM34" i="2"/>
  <c r="CN33" i="2"/>
  <c r="CO33" i="2" s="1"/>
  <c r="CM33" i="2"/>
  <c r="CN32" i="2"/>
  <c r="CO32" i="2" s="1"/>
  <c r="CM32" i="2"/>
  <c r="CN31" i="2"/>
  <c r="CM31" i="2"/>
  <c r="CN30" i="2"/>
  <c r="CO30" i="2" s="1"/>
  <c r="CM30" i="2"/>
  <c r="CN29" i="2"/>
  <c r="CM29" i="2"/>
  <c r="CO28" i="2"/>
  <c r="CN28" i="2"/>
  <c r="CM28" i="2"/>
  <c r="CN27" i="2"/>
  <c r="CM27" i="2"/>
  <c r="CN26" i="2"/>
  <c r="CO26" i="2" s="1"/>
  <c r="CM26" i="2"/>
  <c r="CN25" i="2"/>
  <c r="CM25" i="2"/>
  <c r="CO24" i="2"/>
  <c r="CN24" i="2"/>
  <c r="CM24" i="2"/>
  <c r="CN23" i="2"/>
  <c r="CO23" i="2" s="1"/>
  <c r="CM23" i="2"/>
  <c r="CN22" i="2"/>
  <c r="CM22" i="2"/>
  <c r="CN21" i="2"/>
  <c r="CO21" i="2" s="1"/>
  <c r="CM21" i="2"/>
  <c r="CN20" i="2"/>
  <c r="CO20" i="2" s="1"/>
  <c r="CM20" i="2"/>
  <c r="CN19" i="2"/>
  <c r="CO19" i="2" s="1"/>
  <c r="CM19" i="2"/>
  <c r="CN18" i="2"/>
  <c r="CM18" i="2"/>
  <c r="CN17" i="2"/>
  <c r="CO17" i="2" s="1"/>
  <c r="CM17" i="2"/>
  <c r="CN16" i="2"/>
  <c r="CO16" i="2" s="1"/>
  <c r="CM16" i="2"/>
  <c r="CN15" i="2"/>
  <c r="CM15" i="2"/>
  <c r="CN14" i="2"/>
  <c r="CO14" i="2" s="1"/>
  <c r="CM14" i="2"/>
  <c r="CN13" i="2"/>
  <c r="CM13" i="2"/>
  <c r="CO12" i="2"/>
  <c r="CN12" i="2"/>
  <c r="CM12" i="2"/>
  <c r="CN11" i="2"/>
  <c r="CO11" i="2" s="1"/>
  <c r="CM11" i="2"/>
  <c r="CN10" i="2"/>
  <c r="CO10" i="2" s="1"/>
  <c r="CM10" i="2"/>
  <c r="CN9" i="2"/>
  <c r="CO9" i="2" s="1"/>
  <c r="CM9" i="2"/>
  <c r="CN8" i="2"/>
  <c r="CM8" i="2"/>
  <c r="CO8" i="2" s="1"/>
  <c r="CN7" i="2"/>
  <c r="CO7" i="2" s="1"/>
  <c r="CM7" i="2"/>
  <c r="CN6" i="2"/>
  <c r="CM6" i="2"/>
  <c r="CN5" i="2"/>
  <c r="CO5" i="2" s="1"/>
  <c r="CM5" i="2"/>
  <c r="CN4" i="2"/>
  <c r="CO4" i="2" s="1"/>
  <c r="CM4" i="2"/>
  <c r="CN3" i="2"/>
  <c r="CO3" i="2" s="1"/>
  <c r="CM3" i="2"/>
  <c r="CN2" i="2"/>
  <c r="CO2" i="2" s="1"/>
  <c r="CM2" i="2"/>
  <c r="CH49" i="2"/>
  <c r="CI49" i="2" s="1"/>
  <c r="CG49" i="2"/>
  <c r="CI48" i="2"/>
  <c r="CH48" i="2"/>
  <c r="CG48" i="2"/>
  <c r="CH47" i="2"/>
  <c r="CG47" i="2"/>
  <c r="CH46" i="2"/>
  <c r="CI46" i="2" s="1"/>
  <c r="CG46" i="2"/>
  <c r="CH45" i="2"/>
  <c r="CG45" i="2"/>
  <c r="CI44" i="2"/>
  <c r="CH44" i="2"/>
  <c r="CG44" i="2"/>
  <c r="CH43" i="2"/>
  <c r="CI43" i="2" s="1"/>
  <c r="CG43" i="2"/>
  <c r="CH42" i="2"/>
  <c r="CI42" i="2" s="1"/>
  <c r="CG42" i="2"/>
  <c r="CH41" i="2"/>
  <c r="CI41" i="2" s="1"/>
  <c r="CG41" i="2"/>
  <c r="CH40" i="2"/>
  <c r="CG40" i="2"/>
  <c r="CI40" i="2" s="1"/>
  <c r="CH39" i="2"/>
  <c r="CI39" i="2" s="1"/>
  <c r="CG39" i="2"/>
  <c r="CH38" i="2"/>
  <c r="CG38" i="2"/>
  <c r="CH37" i="2"/>
  <c r="CI37" i="2" s="1"/>
  <c r="CG37" i="2"/>
  <c r="CH36" i="2"/>
  <c r="CG36" i="2"/>
  <c r="CH35" i="2"/>
  <c r="CI35" i="2" s="1"/>
  <c r="CG35" i="2"/>
  <c r="CH34" i="2"/>
  <c r="CG34" i="2"/>
  <c r="CH33" i="2"/>
  <c r="CI33" i="2" s="1"/>
  <c r="CG33" i="2"/>
  <c r="CH32" i="2"/>
  <c r="CI32" i="2" s="1"/>
  <c r="CG32" i="2"/>
  <c r="CH31" i="2"/>
  <c r="CG31" i="2"/>
  <c r="CH30" i="2"/>
  <c r="CI30" i="2" s="1"/>
  <c r="CG30" i="2"/>
  <c r="CH29" i="2"/>
  <c r="CG29" i="2"/>
  <c r="CI28" i="2"/>
  <c r="CH28" i="2"/>
  <c r="CG28" i="2"/>
  <c r="CH27" i="2"/>
  <c r="CG27" i="2"/>
  <c r="CH26" i="2"/>
  <c r="CI26" i="2" s="1"/>
  <c r="CG26" i="2"/>
  <c r="CH25" i="2"/>
  <c r="CG25" i="2"/>
  <c r="CI24" i="2"/>
  <c r="CH24" i="2"/>
  <c r="CG24" i="2"/>
  <c r="CH23" i="2"/>
  <c r="CI23" i="2" s="1"/>
  <c r="CG23" i="2"/>
  <c r="CH22" i="2"/>
  <c r="CG22" i="2"/>
  <c r="CH21" i="2"/>
  <c r="CI21" i="2" s="1"/>
  <c r="CG21" i="2"/>
  <c r="CH20" i="2"/>
  <c r="CI20" i="2" s="1"/>
  <c r="CG20" i="2"/>
  <c r="CH19" i="2"/>
  <c r="CI19" i="2" s="1"/>
  <c r="CG19" i="2"/>
  <c r="CH18" i="2"/>
  <c r="CI18" i="2" s="1"/>
  <c r="CG18" i="2"/>
  <c r="CH17" i="2"/>
  <c r="CI17" i="2" s="1"/>
  <c r="CG17" i="2"/>
  <c r="CH16" i="2"/>
  <c r="CG16" i="2"/>
  <c r="CI16" i="2" s="1"/>
  <c r="CH15" i="2"/>
  <c r="CG15" i="2"/>
  <c r="CH14" i="2"/>
  <c r="CG14" i="2"/>
  <c r="CH13" i="2"/>
  <c r="CG13" i="2"/>
  <c r="CH12" i="2"/>
  <c r="CI12" i="2" s="1"/>
  <c r="CG12" i="2"/>
  <c r="CH11" i="2"/>
  <c r="CI11" i="2" s="1"/>
  <c r="CG11" i="2"/>
  <c r="CH10" i="2"/>
  <c r="CI10" i="2" s="1"/>
  <c r="CG10" i="2"/>
  <c r="CH9" i="2"/>
  <c r="CI9" i="2" s="1"/>
  <c r="CG9" i="2"/>
  <c r="CI8" i="2"/>
  <c r="CH8" i="2"/>
  <c r="CG8" i="2"/>
  <c r="CH7" i="2"/>
  <c r="CG7" i="2"/>
  <c r="CH6" i="2"/>
  <c r="CG6" i="2"/>
  <c r="CH5" i="2"/>
  <c r="CG5" i="2"/>
  <c r="CH4" i="2"/>
  <c r="CI4" i="2" s="1"/>
  <c r="CG4" i="2"/>
  <c r="CH3" i="2"/>
  <c r="CI3" i="2" s="1"/>
  <c r="CG3" i="2"/>
  <c r="CH2" i="2"/>
  <c r="CI2" i="2" s="1"/>
  <c r="CG2" i="2"/>
  <c r="CB49" i="2"/>
  <c r="CC49" i="2" s="1"/>
  <c r="CA49" i="2"/>
  <c r="CC48" i="2"/>
  <c r="CB48" i="2"/>
  <c r="CA48" i="2"/>
  <c r="CB47" i="2"/>
  <c r="CA47" i="2"/>
  <c r="CB46" i="2"/>
  <c r="CC46" i="2" s="1"/>
  <c r="CA46" i="2"/>
  <c r="CB45" i="2"/>
  <c r="CA45" i="2"/>
  <c r="CC44" i="2"/>
  <c r="CB44" i="2"/>
  <c r="CA44" i="2"/>
  <c r="CB43" i="2"/>
  <c r="CC43" i="2" s="1"/>
  <c r="CA43" i="2"/>
  <c r="CB42" i="2"/>
  <c r="CC42" i="2" s="1"/>
  <c r="CA42" i="2"/>
  <c r="CB41" i="2"/>
  <c r="CC41" i="2" s="1"/>
  <c r="CA41" i="2"/>
  <c r="CB40" i="2"/>
  <c r="CA40" i="2"/>
  <c r="CC40" i="2" s="1"/>
  <c r="CB39" i="2"/>
  <c r="CC39" i="2" s="1"/>
  <c r="CA39" i="2"/>
  <c r="CB38" i="2"/>
  <c r="CA38" i="2"/>
  <c r="CB37" i="2"/>
  <c r="CC37" i="2" s="1"/>
  <c r="CA37" i="2"/>
  <c r="CB36" i="2"/>
  <c r="CA36" i="2"/>
  <c r="CB35" i="2"/>
  <c r="CC35" i="2" s="1"/>
  <c r="CA35" i="2"/>
  <c r="CB34" i="2"/>
  <c r="CA34" i="2"/>
  <c r="CB33" i="2"/>
  <c r="CC33" i="2" s="1"/>
  <c r="CA33" i="2"/>
  <c r="CB32" i="2"/>
  <c r="CC32" i="2" s="1"/>
  <c r="CA32" i="2"/>
  <c r="CB31" i="2"/>
  <c r="CA31" i="2"/>
  <c r="CB30" i="2"/>
  <c r="CC30" i="2" s="1"/>
  <c r="CA30" i="2"/>
  <c r="CB29" i="2"/>
  <c r="CA29" i="2"/>
  <c r="CC28" i="2"/>
  <c r="CB28" i="2"/>
  <c r="CA28" i="2"/>
  <c r="CB27" i="2"/>
  <c r="CA27" i="2"/>
  <c r="CB26" i="2"/>
  <c r="CC26" i="2" s="1"/>
  <c r="CA26" i="2"/>
  <c r="CB25" i="2"/>
  <c r="CA25" i="2"/>
  <c r="CB24" i="2"/>
  <c r="CA24" i="2"/>
  <c r="CC24" i="2" s="1"/>
  <c r="CB23" i="2"/>
  <c r="CC23" i="2" s="1"/>
  <c r="CA23" i="2"/>
  <c r="CB22" i="2"/>
  <c r="CA22" i="2"/>
  <c r="CB21" i="2"/>
  <c r="CC21" i="2" s="1"/>
  <c r="CA21" i="2"/>
  <c r="CB20" i="2"/>
  <c r="CA20" i="2"/>
  <c r="CB19" i="2"/>
  <c r="CC19" i="2" s="1"/>
  <c r="CA19" i="2"/>
  <c r="CB18" i="2"/>
  <c r="CA18" i="2"/>
  <c r="CB17" i="2"/>
  <c r="CC17" i="2" s="1"/>
  <c r="CA17" i="2"/>
  <c r="CB16" i="2"/>
  <c r="CC16" i="2" s="1"/>
  <c r="CA16" i="2"/>
  <c r="CB15" i="2"/>
  <c r="CA15" i="2"/>
  <c r="CB14" i="2"/>
  <c r="CC14" i="2" s="1"/>
  <c r="CA14" i="2"/>
  <c r="CB13" i="2"/>
  <c r="CA13" i="2"/>
  <c r="CC12" i="2"/>
  <c r="CB12" i="2"/>
  <c r="CA12" i="2"/>
  <c r="CB11" i="2"/>
  <c r="CA11" i="2"/>
  <c r="CB10" i="2"/>
  <c r="CC10" i="2" s="1"/>
  <c r="CA10" i="2"/>
  <c r="CB9" i="2"/>
  <c r="CA9" i="2"/>
  <c r="CC8" i="2"/>
  <c r="CB8" i="2"/>
  <c r="CA8" i="2"/>
  <c r="CB7" i="2"/>
  <c r="CC7" i="2" s="1"/>
  <c r="CA7" i="2"/>
  <c r="CB6" i="2"/>
  <c r="CA6" i="2"/>
  <c r="CB5" i="2"/>
  <c r="CC5" i="2" s="1"/>
  <c r="CA5" i="2"/>
  <c r="CB4" i="2"/>
  <c r="CC4" i="2" s="1"/>
  <c r="CA4" i="2"/>
  <c r="CB3" i="2"/>
  <c r="CC3" i="2" s="1"/>
  <c r="CA3" i="2"/>
  <c r="CB2" i="2"/>
  <c r="CC2" i="2" s="1"/>
  <c r="CA2" i="2"/>
  <c r="BV49" i="2"/>
  <c r="BW49" i="2" s="1"/>
  <c r="BU49" i="2"/>
  <c r="BV48" i="2"/>
  <c r="BU48" i="2"/>
  <c r="BW48" i="2" s="1"/>
  <c r="BV47" i="2"/>
  <c r="BU47" i="2"/>
  <c r="BV46" i="2"/>
  <c r="BU46" i="2"/>
  <c r="BV45" i="2"/>
  <c r="BU45" i="2"/>
  <c r="BV44" i="2"/>
  <c r="BW44" i="2" s="1"/>
  <c r="BU44" i="2"/>
  <c r="BV43" i="2"/>
  <c r="BW43" i="2" s="1"/>
  <c r="BU43" i="2"/>
  <c r="BV42" i="2"/>
  <c r="BW42" i="2" s="1"/>
  <c r="BU42" i="2"/>
  <c r="BV41" i="2"/>
  <c r="BW41" i="2" s="1"/>
  <c r="BU41" i="2"/>
  <c r="BW40" i="2"/>
  <c r="BV40" i="2"/>
  <c r="BU40" i="2"/>
  <c r="BV39" i="2"/>
  <c r="BU39" i="2"/>
  <c r="BV38" i="2"/>
  <c r="BU38" i="2"/>
  <c r="BV37" i="2"/>
  <c r="BU37" i="2"/>
  <c r="BV36" i="2"/>
  <c r="BW36" i="2" s="1"/>
  <c r="BU36" i="2"/>
  <c r="BV35" i="2"/>
  <c r="BW35" i="2" s="1"/>
  <c r="BU35" i="2"/>
  <c r="BV34" i="2"/>
  <c r="BW34" i="2" s="1"/>
  <c r="BU34" i="2"/>
  <c r="BV33" i="2"/>
  <c r="BW33" i="2" s="1"/>
  <c r="BU33" i="2"/>
  <c r="BW32" i="2"/>
  <c r="BV32" i="2"/>
  <c r="BU32" i="2"/>
  <c r="BV31" i="2"/>
  <c r="BU31" i="2"/>
  <c r="BV30" i="2"/>
  <c r="BW30" i="2" s="1"/>
  <c r="BU30" i="2"/>
  <c r="BV29" i="2"/>
  <c r="BU29" i="2"/>
  <c r="BW28" i="2"/>
  <c r="BV28" i="2"/>
  <c r="BU28" i="2"/>
  <c r="BV27" i="2"/>
  <c r="BW27" i="2" s="1"/>
  <c r="BU27" i="2"/>
  <c r="BV26" i="2"/>
  <c r="BW26" i="2" s="1"/>
  <c r="BU26" i="2"/>
  <c r="BV25" i="2"/>
  <c r="BW25" i="2" s="1"/>
  <c r="BU25" i="2"/>
  <c r="BV24" i="2"/>
  <c r="BU24" i="2"/>
  <c r="BW24" i="2" s="1"/>
  <c r="BV23" i="2"/>
  <c r="BW23" i="2" s="1"/>
  <c r="BU23" i="2"/>
  <c r="BV22" i="2"/>
  <c r="BU22" i="2"/>
  <c r="BV21" i="2"/>
  <c r="BW21" i="2" s="1"/>
  <c r="BU21" i="2"/>
  <c r="BV20" i="2"/>
  <c r="BW20" i="2" s="1"/>
  <c r="BU20" i="2"/>
  <c r="BV19" i="2"/>
  <c r="BW19" i="2" s="1"/>
  <c r="BU19" i="2"/>
  <c r="BV18" i="2"/>
  <c r="BW18" i="2" s="1"/>
  <c r="BU18" i="2"/>
  <c r="BV17" i="2"/>
  <c r="BW17" i="2" s="1"/>
  <c r="BU17" i="2"/>
  <c r="BW16" i="2"/>
  <c r="BV16" i="2"/>
  <c r="BU16" i="2"/>
  <c r="BV15" i="2"/>
  <c r="BU15" i="2"/>
  <c r="BV14" i="2"/>
  <c r="BW14" i="2" s="1"/>
  <c r="BU14" i="2"/>
  <c r="BV13" i="2"/>
  <c r="BU13" i="2"/>
  <c r="BW12" i="2"/>
  <c r="BV12" i="2"/>
  <c r="BU12" i="2"/>
  <c r="BV11" i="2"/>
  <c r="BW11" i="2" s="1"/>
  <c r="BU11" i="2"/>
  <c r="BV10" i="2"/>
  <c r="BW10" i="2" s="1"/>
  <c r="BU10" i="2"/>
  <c r="BV9" i="2"/>
  <c r="BW9" i="2" s="1"/>
  <c r="BU9" i="2"/>
  <c r="BV8" i="2"/>
  <c r="BU8" i="2"/>
  <c r="BW8" i="2" s="1"/>
  <c r="BV7" i="2"/>
  <c r="BW7" i="2" s="1"/>
  <c r="BU7" i="2"/>
  <c r="BV6" i="2"/>
  <c r="BU6" i="2"/>
  <c r="BV5" i="2"/>
  <c r="BW5" i="2" s="1"/>
  <c r="BU5" i="2"/>
  <c r="BV4" i="2"/>
  <c r="BU4" i="2"/>
  <c r="BV3" i="2"/>
  <c r="BW3" i="2" s="1"/>
  <c r="BU3" i="2"/>
  <c r="BV2" i="2"/>
  <c r="BU2" i="2"/>
  <c r="BP49" i="2"/>
  <c r="BQ49" i="2" s="1"/>
  <c r="BO49" i="2"/>
  <c r="BP48" i="2"/>
  <c r="BO48" i="2"/>
  <c r="BP47" i="2"/>
  <c r="BQ47" i="2" s="1"/>
  <c r="BO47" i="2"/>
  <c r="BP46" i="2"/>
  <c r="BO46" i="2"/>
  <c r="BP45" i="2"/>
  <c r="BQ45" i="2" s="1"/>
  <c r="BO45" i="2"/>
  <c r="BP44" i="2"/>
  <c r="BO44" i="2"/>
  <c r="BP43" i="2"/>
  <c r="BQ43" i="2" s="1"/>
  <c r="BO43" i="2"/>
  <c r="BP42" i="2"/>
  <c r="BO42" i="2"/>
  <c r="BP41" i="2"/>
  <c r="BO41" i="2"/>
  <c r="BP40" i="2"/>
  <c r="BO40" i="2"/>
  <c r="BP39" i="2"/>
  <c r="BQ39" i="2" s="1"/>
  <c r="BO39" i="2"/>
  <c r="BP38" i="2"/>
  <c r="BO38" i="2"/>
  <c r="BP37" i="2"/>
  <c r="BQ37" i="2" s="1"/>
  <c r="BO37" i="2"/>
  <c r="BP36" i="2"/>
  <c r="BO36" i="2"/>
  <c r="BP35" i="2"/>
  <c r="BQ35" i="2" s="1"/>
  <c r="BO35" i="2"/>
  <c r="BP34" i="2"/>
  <c r="BO34" i="2"/>
  <c r="BP33" i="2"/>
  <c r="BQ33" i="2" s="1"/>
  <c r="BO33" i="2"/>
  <c r="BP32" i="2"/>
  <c r="BO32" i="2"/>
  <c r="BP31" i="2"/>
  <c r="BQ31" i="2" s="1"/>
  <c r="BO31" i="2"/>
  <c r="BP30" i="2"/>
  <c r="BO30" i="2"/>
  <c r="BP29" i="2"/>
  <c r="BQ29" i="2" s="1"/>
  <c r="BO29" i="2"/>
  <c r="BP28" i="2"/>
  <c r="BO28" i="2"/>
  <c r="BP27" i="2"/>
  <c r="BQ27" i="2" s="1"/>
  <c r="BO27" i="2"/>
  <c r="BP26" i="2"/>
  <c r="BO26" i="2"/>
  <c r="BP25" i="2"/>
  <c r="BQ25" i="2" s="1"/>
  <c r="BO25" i="2"/>
  <c r="BP24" i="2"/>
  <c r="BO24" i="2"/>
  <c r="BP23" i="2"/>
  <c r="BQ23" i="2" s="1"/>
  <c r="BO23" i="2"/>
  <c r="BP22" i="2"/>
  <c r="BO22" i="2"/>
  <c r="BP21" i="2"/>
  <c r="BQ21" i="2" s="1"/>
  <c r="BO21" i="2"/>
  <c r="BP20" i="2"/>
  <c r="BO20" i="2"/>
  <c r="BP19" i="2"/>
  <c r="BQ19" i="2" s="1"/>
  <c r="BO19" i="2"/>
  <c r="BP18" i="2"/>
  <c r="BO18" i="2"/>
  <c r="BP17" i="2"/>
  <c r="BQ17" i="2" s="1"/>
  <c r="BO17" i="2"/>
  <c r="BP16" i="2"/>
  <c r="BO16" i="2"/>
  <c r="BP15" i="2"/>
  <c r="BQ15" i="2" s="1"/>
  <c r="BO15" i="2"/>
  <c r="BP14" i="2"/>
  <c r="BO14" i="2"/>
  <c r="BP13" i="2"/>
  <c r="BQ13" i="2" s="1"/>
  <c r="BO13" i="2"/>
  <c r="BP12" i="2"/>
  <c r="BO12" i="2"/>
  <c r="BP11" i="2"/>
  <c r="BQ11" i="2" s="1"/>
  <c r="BO11" i="2"/>
  <c r="BP10" i="2"/>
  <c r="BO10" i="2"/>
  <c r="BP9" i="2"/>
  <c r="BQ9" i="2" s="1"/>
  <c r="BO9" i="2"/>
  <c r="BP8" i="2"/>
  <c r="BO8" i="2"/>
  <c r="BP7" i="2"/>
  <c r="BQ7" i="2" s="1"/>
  <c r="BO7" i="2"/>
  <c r="BP6" i="2"/>
  <c r="BO6" i="2"/>
  <c r="BP5" i="2"/>
  <c r="BQ5" i="2" s="1"/>
  <c r="BO5" i="2"/>
  <c r="BP4" i="2"/>
  <c r="BO4" i="2"/>
  <c r="BP3" i="2"/>
  <c r="BQ3" i="2" s="1"/>
  <c r="BO3" i="2"/>
  <c r="BP2" i="2"/>
  <c r="BO2" i="2"/>
  <c r="BJ49" i="2"/>
  <c r="BK49" i="2" s="1"/>
  <c r="BI49" i="2"/>
  <c r="BJ48" i="2"/>
  <c r="BK48" i="2" s="1"/>
  <c r="BI48" i="2"/>
  <c r="BJ47" i="2"/>
  <c r="BI47" i="2"/>
  <c r="BJ46" i="2"/>
  <c r="BK46" i="2" s="1"/>
  <c r="BI46" i="2"/>
  <c r="BJ45" i="2"/>
  <c r="BI45" i="2"/>
  <c r="BK44" i="2"/>
  <c r="BJ44" i="2"/>
  <c r="BI44" i="2"/>
  <c r="BJ43" i="2"/>
  <c r="BI43" i="2"/>
  <c r="BJ42" i="2"/>
  <c r="BK42" i="2" s="1"/>
  <c r="BI42" i="2"/>
  <c r="BJ41" i="2"/>
  <c r="BI41" i="2"/>
  <c r="BK40" i="2"/>
  <c r="BJ40" i="2"/>
  <c r="BI40" i="2"/>
  <c r="BJ39" i="2"/>
  <c r="BK39" i="2" s="1"/>
  <c r="BI39" i="2"/>
  <c r="BJ38" i="2"/>
  <c r="BI38" i="2"/>
  <c r="BJ37" i="2"/>
  <c r="BK37" i="2" s="1"/>
  <c r="BI37" i="2"/>
  <c r="BJ36" i="2"/>
  <c r="BI36" i="2"/>
  <c r="BJ35" i="2"/>
  <c r="BK35" i="2" s="1"/>
  <c r="BI35" i="2"/>
  <c r="BJ34" i="2"/>
  <c r="BI34" i="2"/>
  <c r="BJ33" i="2"/>
  <c r="BK33" i="2" s="1"/>
  <c r="BI33" i="2"/>
  <c r="BJ32" i="2"/>
  <c r="BK32" i="2" s="1"/>
  <c r="BI32" i="2"/>
  <c r="BJ31" i="2"/>
  <c r="BI31" i="2"/>
  <c r="BJ30" i="2"/>
  <c r="BI30" i="2"/>
  <c r="BJ29" i="2"/>
  <c r="BI29" i="2"/>
  <c r="BJ28" i="2"/>
  <c r="BK28" i="2" s="1"/>
  <c r="BI28" i="2"/>
  <c r="BJ27" i="2"/>
  <c r="BI27" i="2"/>
  <c r="BJ26" i="2"/>
  <c r="BK26" i="2" s="1"/>
  <c r="BI26" i="2"/>
  <c r="BJ25" i="2"/>
  <c r="BI25" i="2"/>
  <c r="BK24" i="2"/>
  <c r="BJ24" i="2"/>
  <c r="BI24" i="2"/>
  <c r="BJ23" i="2"/>
  <c r="BI23" i="2"/>
  <c r="BJ22" i="2"/>
  <c r="BI22" i="2"/>
  <c r="BJ21" i="2"/>
  <c r="BI21" i="2"/>
  <c r="BJ20" i="2"/>
  <c r="BK20" i="2" s="1"/>
  <c r="BI20" i="2"/>
  <c r="BJ19" i="2"/>
  <c r="BK19" i="2" s="1"/>
  <c r="BI19" i="2"/>
  <c r="BJ18" i="2"/>
  <c r="BK18" i="2" s="1"/>
  <c r="BI18" i="2"/>
  <c r="BJ17" i="2"/>
  <c r="BK17" i="2" s="1"/>
  <c r="BI17" i="2"/>
  <c r="BK16" i="2"/>
  <c r="BJ16" i="2"/>
  <c r="BI16" i="2"/>
  <c r="BJ15" i="2"/>
  <c r="BI15" i="2"/>
  <c r="BJ14" i="2"/>
  <c r="BI14" i="2"/>
  <c r="BJ13" i="2"/>
  <c r="BI13" i="2"/>
  <c r="BJ12" i="2"/>
  <c r="BK12" i="2" s="1"/>
  <c r="BI12" i="2"/>
  <c r="BJ11" i="2"/>
  <c r="BK11" i="2" s="1"/>
  <c r="BI11" i="2"/>
  <c r="BJ10" i="2"/>
  <c r="BK10" i="2" s="1"/>
  <c r="BI10" i="2"/>
  <c r="BJ9" i="2"/>
  <c r="BK9" i="2" s="1"/>
  <c r="BI9" i="2"/>
  <c r="BJ8" i="2"/>
  <c r="BI8" i="2"/>
  <c r="BK8" i="2" s="1"/>
  <c r="BJ7" i="2"/>
  <c r="BI7" i="2"/>
  <c r="BJ6" i="2"/>
  <c r="BI6" i="2"/>
  <c r="BJ5" i="2"/>
  <c r="BI5" i="2"/>
  <c r="BJ4" i="2"/>
  <c r="BK4" i="2" s="1"/>
  <c r="BI4" i="2"/>
  <c r="BJ3" i="2"/>
  <c r="BK3" i="2" s="1"/>
  <c r="BI3" i="2"/>
  <c r="BJ2" i="2"/>
  <c r="BK2" i="2" s="1"/>
  <c r="BI2" i="2"/>
  <c r="BD49" i="2"/>
  <c r="BE49" i="2" s="1"/>
  <c r="BC49" i="2"/>
  <c r="BE48" i="2"/>
  <c r="BD48" i="2"/>
  <c r="BC48" i="2"/>
  <c r="BD47" i="2"/>
  <c r="BC47" i="2"/>
  <c r="BD46" i="2"/>
  <c r="BE46" i="2" s="1"/>
  <c r="BC46" i="2"/>
  <c r="BD45" i="2"/>
  <c r="BC45" i="2"/>
  <c r="BE44" i="2"/>
  <c r="BD44" i="2"/>
  <c r="BC44" i="2"/>
  <c r="BD43" i="2"/>
  <c r="BE43" i="2" s="1"/>
  <c r="BC43" i="2"/>
  <c r="BD42" i="2"/>
  <c r="BE42" i="2" s="1"/>
  <c r="BC42" i="2"/>
  <c r="BD41" i="2"/>
  <c r="BE41" i="2" s="1"/>
  <c r="BC41" i="2"/>
  <c r="BD40" i="2"/>
  <c r="BC40" i="2"/>
  <c r="BE40" i="2" s="1"/>
  <c r="BD39" i="2"/>
  <c r="BE39" i="2" s="1"/>
  <c r="BC39" i="2"/>
  <c r="BD38" i="2"/>
  <c r="BC38" i="2"/>
  <c r="BD37" i="2"/>
  <c r="BE37" i="2" s="1"/>
  <c r="BC37" i="2"/>
  <c r="BD36" i="2"/>
  <c r="BC36" i="2"/>
  <c r="BD35" i="2"/>
  <c r="BE35" i="2" s="1"/>
  <c r="BC35" i="2"/>
  <c r="BD34" i="2"/>
  <c r="BC34" i="2"/>
  <c r="BD33" i="2"/>
  <c r="BE33" i="2" s="1"/>
  <c r="BC33" i="2"/>
  <c r="BD32" i="2"/>
  <c r="BE32" i="2" s="1"/>
  <c r="BC32" i="2"/>
  <c r="BD31" i="2"/>
  <c r="BC31" i="2"/>
  <c r="BD30" i="2"/>
  <c r="BE30" i="2" s="1"/>
  <c r="BC30" i="2"/>
  <c r="BD29" i="2"/>
  <c r="BC29" i="2"/>
  <c r="BE28" i="2"/>
  <c r="BD28" i="2"/>
  <c r="BC28" i="2"/>
  <c r="BD27" i="2"/>
  <c r="BC27" i="2"/>
  <c r="BD26" i="2"/>
  <c r="BC26" i="2"/>
  <c r="BD25" i="2"/>
  <c r="BE25" i="2" s="1"/>
  <c r="BC25" i="2"/>
  <c r="BD24" i="2"/>
  <c r="BC24" i="2"/>
  <c r="BD23" i="2"/>
  <c r="BC23" i="2"/>
  <c r="BD22" i="2"/>
  <c r="BC22" i="2"/>
  <c r="BD21" i="2"/>
  <c r="BE21" i="2" s="1"/>
  <c r="BC21" i="2"/>
  <c r="BD20" i="2"/>
  <c r="BC20" i="2"/>
  <c r="BE20" i="2" s="1"/>
  <c r="BD19" i="2"/>
  <c r="BC19" i="2"/>
  <c r="BD18" i="2"/>
  <c r="BC18" i="2"/>
  <c r="BD17" i="2"/>
  <c r="BE17" i="2" s="1"/>
  <c r="BC17" i="2"/>
  <c r="BE16" i="2"/>
  <c r="BD16" i="2"/>
  <c r="BC16" i="2"/>
  <c r="BD15" i="2"/>
  <c r="BC15" i="2"/>
  <c r="BD14" i="2"/>
  <c r="BC14" i="2"/>
  <c r="BD13" i="2"/>
  <c r="BE13" i="2" s="1"/>
  <c r="BC13" i="2"/>
  <c r="BD12" i="2"/>
  <c r="BC12" i="2"/>
  <c r="BE12" i="2" s="1"/>
  <c r="BD11" i="2"/>
  <c r="BE11" i="2" s="1"/>
  <c r="BC11" i="2"/>
  <c r="BD10" i="2"/>
  <c r="BC10" i="2"/>
  <c r="BE9" i="2"/>
  <c r="BD9" i="2"/>
  <c r="BC9" i="2"/>
  <c r="BD8" i="2"/>
  <c r="BE8" i="2" s="1"/>
  <c r="BC8" i="2"/>
  <c r="BD7" i="2"/>
  <c r="BC7" i="2"/>
  <c r="BD6" i="2"/>
  <c r="BE6" i="2" s="1"/>
  <c r="BC6" i="2"/>
  <c r="BD5" i="2"/>
  <c r="BC5" i="2"/>
  <c r="BE4" i="2"/>
  <c r="BD4" i="2"/>
  <c r="BC4" i="2"/>
  <c r="BD3" i="2"/>
  <c r="BC3" i="2"/>
  <c r="BD2" i="2"/>
  <c r="BC2" i="2"/>
  <c r="AX49" i="2"/>
  <c r="AW49" i="2"/>
  <c r="AX48" i="2"/>
  <c r="AW48" i="2"/>
  <c r="AX47" i="2"/>
  <c r="AY47" i="2" s="1"/>
  <c r="AW47" i="2"/>
  <c r="AX46" i="2"/>
  <c r="AW46" i="2"/>
  <c r="AX45" i="2"/>
  <c r="AY45" i="2" s="1"/>
  <c r="AW45" i="2"/>
  <c r="AX44" i="2"/>
  <c r="AW44" i="2"/>
  <c r="AX43" i="2"/>
  <c r="AW43" i="2"/>
  <c r="AX42" i="2"/>
  <c r="AW42" i="2"/>
  <c r="AX41" i="2"/>
  <c r="AW41" i="2"/>
  <c r="AX40" i="2"/>
  <c r="AY40" i="2" s="1"/>
  <c r="AW40" i="2"/>
  <c r="AX39" i="2"/>
  <c r="AW39" i="2"/>
  <c r="AX38" i="2"/>
  <c r="AY38" i="2" s="1"/>
  <c r="AW38" i="2"/>
  <c r="AX37" i="2"/>
  <c r="AW37" i="2"/>
  <c r="AY37" i="2" s="1"/>
  <c r="AY36" i="2"/>
  <c r="AX36" i="2"/>
  <c r="AW36" i="2"/>
  <c r="AX35" i="2"/>
  <c r="AW35" i="2"/>
  <c r="AX34" i="2"/>
  <c r="AW34" i="2"/>
  <c r="AX33" i="2"/>
  <c r="AW33" i="2"/>
  <c r="AY33" i="2" s="1"/>
  <c r="AX32" i="2"/>
  <c r="AY32" i="2" s="1"/>
  <c r="AW32" i="2"/>
  <c r="AX31" i="2"/>
  <c r="AY31" i="2" s="1"/>
  <c r="AW31" i="2"/>
  <c r="AX30" i="2"/>
  <c r="AY30" i="2" s="1"/>
  <c r="AW30" i="2"/>
  <c r="AX29" i="2"/>
  <c r="AW29" i="2"/>
  <c r="AY28" i="2"/>
  <c r="AX28" i="2"/>
  <c r="AW28" i="2"/>
  <c r="AX27" i="2"/>
  <c r="AW27" i="2"/>
  <c r="AX26" i="2"/>
  <c r="AW26" i="2"/>
  <c r="AX25" i="2"/>
  <c r="AW25" i="2"/>
  <c r="AY25" i="2" s="1"/>
  <c r="AX24" i="2"/>
  <c r="AY24" i="2" s="1"/>
  <c r="AW24" i="2"/>
  <c r="AX23" i="2"/>
  <c r="AY23" i="2" s="1"/>
  <c r="AW23" i="2"/>
  <c r="AX22" i="2"/>
  <c r="AY22" i="2" s="1"/>
  <c r="AW22" i="2"/>
  <c r="AX21" i="2"/>
  <c r="AW21" i="2"/>
  <c r="AX20" i="2"/>
  <c r="AW20" i="2"/>
  <c r="AY20" i="2" s="1"/>
  <c r="AX19" i="2"/>
  <c r="AW19" i="2"/>
  <c r="AX18" i="2"/>
  <c r="AW18" i="2"/>
  <c r="AX17" i="2"/>
  <c r="AW17" i="2"/>
  <c r="AY17" i="2" s="1"/>
  <c r="AX16" i="2"/>
  <c r="AW16" i="2"/>
  <c r="AX15" i="2"/>
  <c r="AY15" i="2" s="1"/>
  <c r="AW15" i="2"/>
  <c r="AX14" i="2"/>
  <c r="AW14" i="2"/>
  <c r="AX13" i="2"/>
  <c r="AW13" i="2"/>
  <c r="AX12" i="2"/>
  <c r="AY12" i="2" s="1"/>
  <c r="AW12" i="2"/>
  <c r="AX11" i="2"/>
  <c r="AW11" i="2"/>
  <c r="AX10" i="2"/>
  <c r="AY10" i="2" s="1"/>
  <c r="AW10" i="2"/>
  <c r="AX9" i="2"/>
  <c r="AW9" i="2"/>
  <c r="AY9" i="2" s="1"/>
  <c r="AY8" i="2"/>
  <c r="AX8" i="2"/>
  <c r="AW8" i="2"/>
  <c r="AX7" i="2"/>
  <c r="AW7" i="2"/>
  <c r="AX6" i="2"/>
  <c r="AY6" i="2" s="1"/>
  <c r="AW6" i="2"/>
  <c r="AX5" i="2"/>
  <c r="AW5" i="2"/>
  <c r="AY5" i="2" s="1"/>
  <c r="AX4" i="2"/>
  <c r="AW4" i="2"/>
  <c r="AY4" i="2" s="1"/>
  <c r="AX3" i="2"/>
  <c r="AY3" i="2" s="1"/>
  <c r="AW3" i="2"/>
  <c r="AX2" i="2"/>
  <c r="AW2" i="2"/>
  <c r="AR49" i="2"/>
  <c r="AS49" i="2" s="1"/>
  <c r="AQ49" i="2"/>
  <c r="AR48" i="2"/>
  <c r="AQ48" i="2"/>
  <c r="AR47" i="2"/>
  <c r="AS47" i="2" s="1"/>
  <c r="AQ47" i="2"/>
  <c r="AR46" i="2"/>
  <c r="AQ46" i="2"/>
  <c r="AR45" i="2"/>
  <c r="AS45" i="2" s="1"/>
  <c r="AQ45" i="2"/>
  <c r="AR44" i="2"/>
  <c r="AQ44" i="2"/>
  <c r="AR43" i="2"/>
  <c r="AQ43" i="2"/>
  <c r="AR42" i="2"/>
  <c r="AQ42" i="2"/>
  <c r="AR41" i="2"/>
  <c r="AQ41" i="2"/>
  <c r="AR40" i="2"/>
  <c r="AS40" i="2" s="1"/>
  <c r="AQ40" i="2"/>
  <c r="AR39" i="2"/>
  <c r="AQ39" i="2"/>
  <c r="AR38" i="2"/>
  <c r="AS38" i="2" s="1"/>
  <c r="AQ38" i="2"/>
  <c r="AR37" i="2"/>
  <c r="AQ37" i="2"/>
  <c r="AS36" i="2"/>
  <c r="AR36" i="2"/>
  <c r="AQ36" i="2"/>
  <c r="AR35" i="2"/>
  <c r="AQ35" i="2"/>
  <c r="AR34" i="2"/>
  <c r="AQ34" i="2"/>
  <c r="AR33" i="2"/>
  <c r="AQ33" i="2"/>
  <c r="AR32" i="2"/>
  <c r="AQ32" i="2"/>
  <c r="AR31" i="2"/>
  <c r="AS31" i="2" s="1"/>
  <c r="AQ31" i="2"/>
  <c r="AR30" i="2"/>
  <c r="AQ30" i="2"/>
  <c r="AR29" i="2"/>
  <c r="AS29" i="2" s="1"/>
  <c r="AQ29" i="2"/>
  <c r="AR28" i="2"/>
  <c r="AQ28" i="2"/>
  <c r="AR27" i="2"/>
  <c r="AQ27" i="2"/>
  <c r="AR26" i="2"/>
  <c r="AQ26" i="2"/>
  <c r="AR25" i="2"/>
  <c r="AQ25" i="2"/>
  <c r="AR24" i="2"/>
  <c r="AS24" i="2" s="1"/>
  <c r="AQ24" i="2"/>
  <c r="AR23" i="2"/>
  <c r="AQ23" i="2"/>
  <c r="AR22" i="2"/>
  <c r="AS22" i="2" s="1"/>
  <c r="AQ22" i="2"/>
  <c r="AR21" i="2"/>
  <c r="AQ21" i="2"/>
  <c r="AS20" i="2"/>
  <c r="AR20" i="2"/>
  <c r="AQ20" i="2"/>
  <c r="AR19" i="2"/>
  <c r="AQ19" i="2"/>
  <c r="AR18" i="2"/>
  <c r="AQ18" i="2"/>
  <c r="AR17" i="2"/>
  <c r="AQ17" i="2"/>
  <c r="AR16" i="2"/>
  <c r="AS16" i="2" s="1"/>
  <c r="AQ16" i="2"/>
  <c r="AR15" i="2"/>
  <c r="AS15" i="2" s="1"/>
  <c r="AQ15" i="2"/>
  <c r="AR14" i="2"/>
  <c r="AS14" i="2" s="1"/>
  <c r="AQ14" i="2"/>
  <c r="AR13" i="2"/>
  <c r="AS13" i="2" s="1"/>
  <c r="AQ13" i="2"/>
  <c r="AS12" i="2"/>
  <c r="AR12" i="2"/>
  <c r="AQ12" i="2"/>
  <c r="AR11" i="2"/>
  <c r="AQ11" i="2"/>
  <c r="AR10" i="2"/>
  <c r="AQ10" i="2"/>
  <c r="AR9" i="2"/>
  <c r="AQ9" i="2"/>
  <c r="AR8" i="2"/>
  <c r="AS8" i="2" s="1"/>
  <c r="AQ8" i="2"/>
  <c r="AR7" i="2"/>
  <c r="AS7" i="2" s="1"/>
  <c r="AQ7" i="2"/>
  <c r="AR6" i="2"/>
  <c r="AS6" i="2" s="1"/>
  <c r="AQ6" i="2"/>
  <c r="AR5" i="2"/>
  <c r="AS5" i="2" s="1"/>
  <c r="AQ5" i="2"/>
  <c r="AR4" i="2"/>
  <c r="AQ4" i="2"/>
  <c r="AS4" i="2" s="1"/>
  <c r="AR3" i="2"/>
  <c r="AQ3" i="2"/>
  <c r="AR2" i="2"/>
  <c r="AQ2" i="2"/>
  <c r="AL49" i="2"/>
  <c r="AK49" i="2"/>
  <c r="AL48" i="2"/>
  <c r="AK48" i="2"/>
  <c r="AL47" i="2"/>
  <c r="AK47" i="2"/>
  <c r="AL46" i="2"/>
  <c r="AK46" i="2"/>
  <c r="AL45" i="2"/>
  <c r="AK45" i="2"/>
  <c r="AL44" i="2"/>
  <c r="AK44" i="2"/>
  <c r="AL43" i="2"/>
  <c r="AK43" i="2"/>
  <c r="AL42" i="2"/>
  <c r="AK42" i="2"/>
  <c r="AL41" i="2"/>
  <c r="AK41" i="2"/>
  <c r="AL40" i="2"/>
  <c r="AK40" i="2"/>
  <c r="AL39" i="2"/>
  <c r="AK39" i="2"/>
  <c r="AL38" i="2"/>
  <c r="AK38" i="2"/>
  <c r="AL37" i="2"/>
  <c r="AK37" i="2"/>
  <c r="AL36" i="2"/>
  <c r="AK36" i="2"/>
  <c r="AL35" i="2"/>
  <c r="AK35" i="2"/>
  <c r="AL34" i="2"/>
  <c r="AK34" i="2"/>
  <c r="AL33" i="2"/>
  <c r="AK33" i="2"/>
  <c r="AL32" i="2"/>
  <c r="AK32" i="2"/>
  <c r="AL31" i="2"/>
  <c r="AK31" i="2"/>
  <c r="AL30" i="2"/>
  <c r="AK30" i="2"/>
  <c r="AL29" i="2"/>
  <c r="AK29" i="2"/>
  <c r="AL28" i="2"/>
  <c r="AK28" i="2"/>
  <c r="AL27" i="2"/>
  <c r="AK27" i="2"/>
  <c r="AL26" i="2"/>
  <c r="AK26" i="2"/>
  <c r="AL25" i="2"/>
  <c r="AK25" i="2"/>
  <c r="AL24" i="2"/>
  <c r="AK24" i="2"/>
  <c r="AL23" i="2"/>
  <c r="AM23" i="2" s="1"/>
  <c r="AK23" i="2"/>
  <c r="AL22" i="2"/>
  <c r="AK22" i="2"/>
  <c r="AL21" i="2"/>
  <c r="AM21" i="2" s="1"/>
  <c r="AK21" i="2"/>
  <c r="AL20" i="2"/>
  <c r="AK20" i="2"/>
  <c r="AL19" i="2"/>
  <c r="AM19" i="2" s="1"/>
  <c r="AK19" i="2"/>
  <c r="AL18" i="2"/>
  <c r="AK18" i="2"/>
  <c r="AL17" i="2"/>
  <c r="AM17" i="2" s="1"/>
  <c r="AK17" i="2"/>
  <c r="AL16" i="2"/>
  <c r="AK16" i="2"/>
  <c r="AL15" i="2"/>
  <c r="AM15" i="2" s="1"/>
  <c r="AK15" i="2"/>
  <c r="AL14" i="2"/>
  <c r="AK14" i="2"/>
  <c r="AL13" i="2"/>
  <c r="AM13" i="2" s="1"/>
  <c r="AK13" i="2"/>
  <c r="AL12" i="2"/>
  <c r="AK12" i="2"/>
  <c r="AL11" i="2"/>
  <c r="AM11" i="2" s="1"/>
  <c r="AK11" i="2"/>
  <c r="AL10" i="2"/>
  <c r="AK10" i="2"/>
  <c r="AL9" i="2"/>
  <c r="AM9" i="2" s="1"/>
  <c r="AK9" i="2"/>
  <c r="AL8" i="2"/>
  <c r="AK8" i="2"/>
  <c r="AL7" i="2"/>
  <c r="AM7" i="2" s="1"/>
  <c r="AK7" i="2"/>
  <c r="AL6" i="2"/>
  <c r="AK6" i="2"/>
  <c r="AL5" i="2"/>
  <c r="AM5" i="2" s="1"/>
  <c r="AK5" i="2"/>
  <c r="AL4" i="2"/>
  <c r="AK4" i="2"/>
  <c r="AL3" i="2"/>
  <c r="AM3" i="2" s="1"/>
  <c r="AK3" i="2"/>
  <c r="AL2" i="2"/>
  <c r="AK2" i="2"/>
  <c r="AF49" i="2"/>
  <c r="AG49" i="2" s="1"/>
  <c r="AE49" i="2"/>
  <c r="AF48" i="2"/>
  <c r="AE48" i="2"/>
  <c r="AF47" i="2"/>
  <c r="AG47" i="2" s="1"/>
  <c r="AE47" i="2"/>
  <c r="AF46" i="2"/>
  <c r="AE46" i="2"/>
  <c r="AF45" i="2"/>
  <c r="AG45" i="2" s="1"/>
  <c r="AE45" i="2"/>
  <c r="AF44" i="2"/>
  <c r="AE44" i="2"/>
  <c r="AF43" i="2"/>
  <c r="AG43" i="2" s="1"/>
  <c r="AE43" i="2"/>
  <c r="AF42" i="2"/>
  <c r="AE42" i="2"/>
  <c r="AF41" i="2"/>
  <c r="AG41" i="2" s="1"/>
  <c r="AE41" i="2"/>
  <c r="AF40" i="2"/>
  <c r="AE40" i="2"/>
  <c r="AF39" i="2"/>
  <c r="AG39" i="2" s="1"/>
  <c r="AE39" i="2"/>
  <c r="AF38" i="2"/>
  <c r="AE38" i="2"/>
  <c r="AF37" i="2"/>
  <c r="AG37" i="2" s="1"/>
  <c r="AE37" i="2"/>
  <c r="AF36" i="2"/>
  <c r="AE36" i="2"/>
  <c r="AF35" i="2"/>
  <c r="AG35" i="2" s="1"/>
  <c r="AE35" i="2"/>
  <c r="AF34" i="2"/>
  <c r="AE34" i="2"/>
  <c r="AF33" i="2"/>
  <c r="AG33" i="2" s="1"/>
  <c r="AE33" i="2"/>
  <c r="AF32" i="2"/>
  <c r="AE32" i="2"/>
  <c r="AF31" i="2"/>
  <c r="AG31" i="2" s="1"/>
  <c r="AE31" i="2"/>
  <c r="AF30" i="2"/>
  <c r="AE30" i="2"/>
  <c r="AF29" i="2"/>
  <c r="AG29" i="2" s="1"/>
  <c r="AE29" i="2"/>
  <c r="AF28" i="2"/>
  <c r="AE28" i="2"/>
  <c r="AF27" i="2"/>
  <c r="AG27" i="2" s="1"/>
  <c r="AE27" i="2"/>
  <c r="AF26" i="2"/>
  <c r="AE26" i="2"/>
  <c r="AF25" i="2"/>
  <c r="AG25" i="2" s="1"/>
  <c r="AE25" i="2"/>
  <c r="AF24" i="2"/>
  <c r="AE24" i="2"/>
  <c r="AF23" i="2"/>
  <c r="AG23" i="2" s="1"/>
  <c r="AE23" i="2"/>
  <c r="AF22" i="2"/>
  <c r="AE22" i="2"/>
  <c r="AF21" i="2"/>
  <c r="AG21" i="2" s="1"/>
  <c r="AE21" i="2"/>
  <c r="AF20" i="2"/>
  <c r="AE20" i="2"/>
  <c r="AF19" i="2"/>
  <c r="AG19" i="2" s="1"/>
  <c r="AE19" i="2"/>
  <c r="AF18" i="2"/>
  <c r="AE18" i="2"/>
  <c r="AF17" i="2"/>
  <c r="AG17" i="2" s="1"/>
  <c r="AE17" i="2"/>
  <c r="AF16" i="2"/>
  <c r="AE16" i="2"/>
  <c r="AF15" i="2"/>
  <c r="AG15" i="2" s="1"/>
  <c r="AE15" i="2"/>
  <c r="AF14" i="2"/>
  <c r="AE14" i="2"/>
  <c r="AF13" i="2"/>
  <c r="AG13" i="2" s="1"/>
  <c r="AE13" i="2"/>
  <c r="AF12" i="2"/>
  <c r="AE12" i="2"/>
  <c r="AF11" i="2"/>
  <c r="AG11" i="2" s="1"/>
  <c r="AE11" i="2"/>
  <c r="AF10" i="2"/>
  <c r="AE10" i="2"/>
  <c r="AF9" i="2"/>
  <c r="AG9" i="2" s="1"/>
  <c r="AE9" i="2"/>
  <c r="AF8" i="2"/>
  <c r="AE8" i="2"/>
  <c r="AF7" i="2"/>
  <c r="AG7" i="2" s="1"/>
  <c r="AE7" i="2"/>
  <c r="AF6" i="2"/>
  <c r="AE6" i="2"/>
  <c r="AF5" i="2"/>
  <c r="AG5" i="2" s="1"/>
  <c r="AE5" i="2"/>
  <c r="AF4" i="2"/>
  <c r="AE4" i="2"/>
  <c r="AF3" i="2"/>
  <c r="AG3" i="2" s="1"/>
  <c r="AE3" i="2"/>
  <c r="AF2" i="2"/>
  <c r="AE2" i="2"/>
  <c r="Z49" i="2"/>
  <c r="AA49" i="2" s="1"/>
  <c r="Y49" i="2"/>
  <c r="Z48" i="2"/>
  <c r="Y48" i="2"/>
  <c r="Z47" i="2"/>
  <c r="AA47" i="2" s="1"/>
  <c r="Y47" i="2"/>
  <c r="Z46" i="2"/>
  <c r="Y46" i="2"/>
  <c r="Z45" i="2"/>
  <c r="Y45" i="2"/>
  <c r="Z44" i="2"/>
  <c r="Y44" i="2"/>
  <c r="Z43" i="2"/>
  <c r="AA43" i="2" s="1"/>
  <c r="Y43" i="2"/>
  <c r="Z42" i="2"/>
  <c r="Y42" i="2"/>
  <c r="Z41" i="2"/>
  <c r="AA41" i="2" s="1"/>
  <c r="Y41" i="2"/>
  <c r="Z40" i="2"/>
  <c r="Y40" i="2"/>
  <c r="Z39" i="2"/>
  <c r="AA39" i="2" s="1"/>
  <c r="Y39" i="2"/>
  <c r="Z38" i="2"/>
  <c r="Y38" i="2"/>
  <c r="Z37" i="2"/>
  <c r="AA37" i="2" s="1"/>
  <c r="Y37" i="2"/>
  <c r="Z36" i="2"/>
  <c r="Y36" i="2"/>
  <c r="Z35" i="2"/>
  <c r="AA35" i="2" s="1"/>
  <c r="Y35" i="2"/>
  <c r="Z34" i="2"/>
  <c r="Y34" i="2"/>
  <c r="Z33" i="2"/>
  <c r="AA33" i="2" s="1"/>
  <c r="Y33" i="2"/>
  <c r="Z32" i="2"/>
  <c r="Y32" i="2"/>
  <c r="Z31" i="2"/>
  <c r="AA31" i="2" s="1"/>
  <c r="Y31" i="2"/>
  <c r="Z30" i="2"/>
  <c r="Y30" i="2"/>
  <c r="Z29" i="2"/>
  <c r="AA29" i="2" s="1"/>
  <c r="Y29" i="2"/>
  <c r="Z28" i="2"/>
  <c r="Y28" i="2"/>
  <c r="Z27" i="2"/>
  <c r="AA27" i="2" s="1"/>
  <c r="Y27" i="2"/>
  <c r="Z26" i="2"/>
  <c r="Y26" i="2"/>
  <c r="Z25" i="2"/>
  <c r="AA25" i="2" s="1"/>
  <c r="Y25" i="2"/>
  <c r="Z24" i="2"/>
  <c r="Y24" i="2"/>
  <c r="Z23" i="2"/>
  <c r="AA23" i="2" s="1"/>
  <c r="Y23" i="2"/>
  <c r="Z22" i="2"/>
  <c r="Y22" i="2"/>
  <c r="Z21" i="2"/>
  <c r="AA21" i="2" s="1"/>
  <c r="Y21" i="2"/>
  <c r="Z20" i="2"/>
  <c r="Y20" i="2"/>
  <c r="Z19" i="2"/>
  <c r="AA19" i="2" s="1"/>
  <c r="Y19" i="2"/>
  <c r="Z18" i="2"/>
  <c r="Y18" i="2"/>
  <c r="Z17" i="2"/>
  <c r="AA17" i="2" s="1"/>
  <c r="Y17" i="2"/>
  <c r="Z16" i="2"/>
  <c r="Y16" i="2"/>
  <c r="Z15" i="2"/>
  <c r="AA15" i="2" s="1"/>
  <c r="Y15" i="2"/>
  <c r="Z14" i="2"/>
  <c r="Y14" i="2"/>
  <c r="Z13" i="2"/>
  <c r="AA13" i="2" s="1"/>
  <c r="Y13" i="2"/>
  <c r="Z12" i="2"/>
  <c r="Y12" i="2"/>
  <c r="Z11" i="2"/>
  <c r="AA11" i="2" s="1"/>
  <c r="Y11" i="2"/>
  <c r="Z10" i="2"/>
  <c r="Y10" i="2"/>
  <c r="Z9" i="2"/>
  <c r="AA9" i="2" s="1"/>
  <c r="Y9" i="2"/>
  <c r="Z8" i="2"/>
  <c r="Y8" i="2"/>
  <c r="Z7" i="2"/>
  <c r="AA7" i="2" s="1"/>
  <c r="Y7" i="2"/>
  <c r="Z6" i="2"/>
  <c r="Y6" i="2"/>
  <c r="Z5" i="2"/>
  <c r="AA5" i="2" s="1"/>
  <c r="Y5" i="2"/>
  <c r="Z4" i="2"/>
  <c r="Y4" i="2"/>
  <c r="Z3" i="2"/>
  <c r="AA3" i="2" s="1"/>
  <c r="Y3" i="2"/>
  <c r="Z2" i="2"/>
  <c r="Y2" i="2"/>
  <c r="T49" i="2"/>
  <c r="U49" i="2" s="1"/>
  <c r="S49" i="2"/>
  <c r="T48" i="2"/>
  <c r="S48" i="2"/>
  <c r="T47" i="2"/>
  <c r="U47" i="2" s="1"/>
  <c r="S47" i="2"/>
  <c r="T46" i="2"/>
  <c r="S46" i="2"/>
  <c r="T45" i="2"/>
  <c r="U45" i="2" s="1"/>
  <c r="S45" i="2"/>
  <c r="T44" i="2"/>
  <c r="S44" i="2"/>
  <c r="T43" i="2"/>
  <c r="U43" i="2" s="1"/>
  <c r="S43" i="2"/>
  <c r="T42" i="2"/>
  <c r="S42" i="2"/>
  <c r="T41" i="2"/>
  <c r="U41" i="2" s="1"/>
  <c r="S41" i="2"/>
  <c r="T40" i="2"/>
  <c r="S40" i="2"/>
  <c r="T39" i="2"/>
  <c r="U39" i="2" s="1"/>
  <c r="S39" i="2"/>
  <c r="T38" i="2"/>
  <c r="S38" i="2"/>
  <c r="T37" i="2"/>
  <c r="U37" i="2" s="1"/>
  <c r="S37" i="2"/>
  <c r="T36" i="2"/>
  <c r="S36" i="2"/>
  <c r="T35" i="2"/>
  <c r="U35" i="2" s="1"/>
  <c r="S35" i="2"/>
  <c r="T34" i="2"/>
  <c r="S34" i="2"/>
  <c r="T33" i="2"/>
  <c r="U33" i="2" s="1"/>
  <c r="S33" i="2"/>
  <c r="T32" i="2"/>
  <c r="S32" i="2"/>
  <c r="T31" i="2"/>
  <c r="U31" i="2" s="1"/>
  <c r="S31" i="2"/>
  <c r="T30" i="2"/>
  <c r="S30" i="2"/>
  <c r="T29" i="2"/>
  <c r="U29" i="2" s="1"/>
  <c r="S29" i="2"/>
  <c r="T28" i="2"/>
  <c r="S28" i="2"/>
  <c r="T27" i="2"/>
  <c r="U27" i="2" s="1"/>
  <c r="S27" i="2"/>
  <c r="T26" i="2"/>
  <c r="S26" i="2"/>
  <c r="T25" i="2"/>
  <c r="U25" i="2" s="1"/>
  <c r="S25" i="2"/>
  <c r="T24" i="2"/>
  <c r="S24" i="2"/>
  <c r="T23" i="2"/>
  <c r="U23" i="2" s="1"/>
  <c r="S23" i="2"/>
  <c r="T22" i="2"/>
  <c r="S22" i="2"/>
  <c r="T21" i="2"/>
  <c r="U21" i="2" s="1"/>
  <c r="S21" i="2"/>
  <c r="T20" i="2"/>
  <c r="S20" i="2"/>
  <c r="T19" i="2"/>
  <c r="U19" i="2" s="1"/>
  <c r="S19" i="2"/>
  <c r="T18" i="2"/>
  <c r="S18" i="2"/>
  <c r="T17" i="2"/>
  <c r="U17" i="2" s="1"/>
  <c r="S17" i="2"/>
  <c r="T16" i="2"/>
  <c r="S16" i="2"/>
  <c r="T15" i="2"/>
  <c r="U15" i="2" s="1"/>
  <c r="S15" i="2"/>
  <c r="T14" i="2"/>
  <c r="S14" i="2"/>
  <c r="T13" i="2"/>
  <c r="U13" i="2" s="1"/>
  <c r="S13" i="2"/>
  <c r="T12" i="2"/>
  <c r="S12" i="2"/>
  <c r="T11" i="2"/>
  <c r="U11" i="2" s="1"/>
  <c r="S11" i="2"/>
  <c r="T10" i="2"/>
  <c r="S10" i="2"/>
  <c r="T9" i="2"/>
  <c r="U9" i="2" s="1"/>
  <c r="S9" i="2"/>
  <c r="T8" i="2"/>
  <c r="S8" i="2"/>
  <c r="T7" i="2"/>
  <c r="U7" i="2" s="1"/>
  <c r="S7" i="2"/>
  <c r="T6" i="2"/>
  <c r="S6" i="2"/>
  <c r="T5" i="2"/>
  <c r="U5" i="2" s="1"/>
  <c r="S5" i="2"/>
  <c r="T4" i="2"/>
  <c r="S4" i="2"/>
  <c r="T3" i="2"/>
  <c r="U3" i="2" s="1"/>
  <c r="S3" i="2"/>
  <c r="T2" i="2"/>
  <c r="S2" i="2"/>
  <c r="M50" i="2"/>
  <c r="N50" i="2"/>
  <c r="M51" i="2"/>
  <c r="N51" i="2"/>
  <c r="O51" i="2" s="1"/>
  <c r="M52" i="2"/>
  <c r="N52" i="2"/>
  <c r="M53" i="2"/>
  <c r="N53" i="2"/>
  <c r="O53" i="2" s="1"/>
  <c r="M54" i="2"/>
  <c r="N54" i="2"/>
  <c r="M55" i="2"/>
  <c r="N55" i="2"/>
  <c r="O55" i="2" s="1"/>
  <c r="M56" i="2"/>
  <c r="N56" i="2"/>
  <c r="M57" i="2"/>
  <c r="N57" i="2"/>
  <c r="O57" i="2" s="1"/>
  <c r="M58" i="2"/>
  <c r="N58" i="2"/>
  <c r="M59" i="2"/>
  <c r="N59" i="2"/>
  <c r="O59" i="2" s="1"/>
  <c r="M60" i="2"/>
  <c r="N60" i="2"/>
  <c r="M61" i="2"/>
  <c r="N61" i="2"/>
  <c r="O61" i="2" s="1"/>
  <c r="N49" i="2"/>
  <c r="O49" i="2" s="1"/>
  <c r="M49" i="2"/>
  <c r="N48" i="2"/>
  <c r="M48" i="2"/>
  <c r="N47" i="2"/>
  <c r="O47" i="2" s="1"/>
  <c r="M47" i="2"/>
  <c r="N46" i="2"/>
  <c r="M46" i="2"/>
  <c r="N45" i="2"/>
  <c r="O45" i="2" s="1"/>
  <c r="M45" i="2"/>
  <c r="N44" i="2"/>
  <c r="M44" i="2"/>
  <c r="N43" i="2"/>
  <c r="O43" i="2" s="1"/>
  <c r="M43" i="2"/>
  <c r="N42" i="2"/>
  <c r="M42" i="2"/>
  <c r="N41" i="2"/>
  <c r="M41" i="2"/>
  <c r="N40" i="2"/>
  <c r="M40" i="2"/>
  <c r="N39" i="2"/>
  <c r="M39" i="2"/>
  <c r="N38" i="2"/>
  <c r="M38" i="2"/>
  <c r="N37" i="2"/>
  <c r="O37" i="2" s="1"/>
  <c r="M37" i="2"/>
  <c r="N36" i="2"/>
  <c r="M36" i="2"/>
  <c r="N35" i="2"/>
  <c r="O35" i="2" s="1"/>
  <c r="M35" i="2"/>
  <c r="N34" i="2"/>
  <c r="M34" i="2"/>
  <c r="N33" i="2"/>
  <c r="O33" i="2" s="1"/>
  <c r="M33" i="2"/>
  <c r="N32" i="2"/>
  <c r="M32" i="2"/>
  <c r="N31" i="2"/>
  <c r="O31" i="2" s="1"/>
  <c r="M31" i="2"/>
  <c r="N30" i="2"/>
  <c r="M30" i="2"/>
  <c r="N29" i="2"/>
  <c r="O29" i="2" s="1"/>
  <c r="M29" i="2"/>
  <c r="N28" i="2"/>
  <c r="M28" i="2"/>
  <c r="N27" i="2"/>
  <c r="O27" i="2" s="1"/>
  <c r="M27" i="2"/>
  <c r="N26" i="2"/>
  <c r="M26" i="2"/>
  <c r="N25" i="2"/>
  <c r="O25" i="2" s="1"/>
  <c r="M25" i="2"/>
  <c r="N24" i="2"/>
  <c r="M24" i="2"/>
  <c r="N23" i="2"/>
  <c r="O23" i="2" s="1"/>
  <c r="M23" i="2"/>
  <c r="N22" i="2"/>
  <c r="M22" i="2"/>
  <c r="N21" i="2"/>
  <c r="O21" i="2" s="1"/>
  <c r="M21" i="2"/>
  <c r="N20" i="2"/>
  <c r="M20" i="2"/>
  <c r="N19" i="2"/>
  <c r="O19" i="2" s="1"/>
  <c r="M19" i="2"/>
  <c r="N18" i="2"/>
  <c r="M18" i="2"/>
  <c r="N17" i="2"/>
  <c r="O17" i="2" s="1"/>
  <c r="M17" i="2"/>
  <c r="N16" i="2"/>
  <c r="M16" i="2"/>
  <c r="N15" i="2"/>
  <c r="O15" i="2" s="1"/>
  <c r="M15" i="2"/>
  <c r="N14" i="2"/>
  <c r="M14" i="2"/>
  <c r="N13" i="2"/>
  <c r="O13" i="2" s="1"/>
  <c r="M13" i="2"/>
  <c r="N12" i="2"/>
  <c r="M12" i="2"/>
  <c r="N11" i="2"/>
  <c r="O11" i="2" s="1"/>
  <c r="M11" i="2"/>
  <c r="N10" i="2"/>
  <c r="M10" i="2"/>
  <c r="N9" i="2"/>
  <c r="O9" i="2" s="1"/>
  <c r="M9" i="2"/>
  <c r="N8" i="2"/>
  <c r="M8" i="2"/>
  <c r="N7" i="2"/>
  <c r="O7" i="2" s="1"/>
  <c r="M7" i="2"/>
  <c r="N6" i="2"/>
  <c r="M6" i="2"/>
  <c r="N5" i="2"/>
  <c r="O5" i="2" s="1"/>
  <c r="M5" i="2"/>
  <c r="N4" i="2"/>
  <c r="M4" i="2"/>
  <c r="N3" i="2"/>
  <c r="O3" i="2" s="1"/>
  <c r="M3" i="2"/>
  <c r="N2" i="2"/>
  <c r="M2" i="2"/>
  <c r="AL45" i="1"/>
  <c r="AL37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Z2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N2" i="1"/>
  <c r="CO2" i="1" s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Q2" i="1" s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49" i="1"/>
  <c r="AL48" i="1"/>
  <c r="AL47" i="1"/>
  <c r="AL46" i="1"/>
  <c r="AL44" i="1"/>
  <c r="AL43" i="1"/>
  <c r="AL42" i="1"/>
  <c r="AL41" i="1"/>
  <c r="AL40" i="1"/>
  <c r="AL39" i="1"/>
  <c r="AL38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CY2" i="1"/>
  <c r="CS2" i="1"/>
  <c r="CM2" i="1"/>
  <c r="CG2" i="1"/>
  <c r="CA2" i="1"/>
  <c r="BU2" i="1"/>
  <c r="BO2" i="1"/>
  <c r="BI2" i="1"/>
  <c r="BC2" i="1"/>
  <c r="AW2" i="1"/>
  <c r="AQ2" i="1"/>
  <c r="AK2" i="1"/>
  <c r="AM2" i="1" s="1"/>
  <c r="AE2" i="1"/>
  <c r="AG2" i="1" s="1"/>
  <c r="Y2" i="1"/>
  <c r="AA2" i="1" s="1"/>
  <c r="S2" i="1"/>
  <c r="U2" i="1" s="1"/>
  <c r="O2" i="2" l="1"/>
  <c r="O6" i="2"/>
  <c r="O12" i="2"/>
  <c r="O16" i="2"/>
  <c r="O22" i="2"/>
  <c r="O28" i="2"/>
  <c r="O34" i="2"/>
  <c r="O40" i="2"/>
  <c r="O46" i="2"/>
  <c r="U2" i="2"/>
  <c r="U8" i="2"/>
  <c r="U14" i="2"/>
  <c r="U20" i="2"/>
  <c r="U22" i="2"/>
  <c r="U24" i="2"/>
  <c r="U26" i="2"/>
  <c r="U32" i="2"/>
  <c r="U34" i="2"/>
  <c r="U36" i="2"/>
  <c r="U38" i="2"/>
  <c r="U40" i="2"/>
  <c r="U42" i="2"/>
  <c r="U44" i="2"/>
  <c r="U46" i="2"/>
  <c r="U48" i="2"/>
  <c r="AA2" i="2"/>
  <c r="AA4" i="2"/>
  <c r="AA6" i="2"/>
  <c r="AA8" i="2"/>
  <c r="AA10" i="2"/>
  <c r="AA12" i="2"/>
  <c r="AA14" i="2"/>
  <c r="AA16" i="2"/>
  <c r="AA18" i="2"/>
  <c r="AA20" i="2"/>
  <c r="AA22" i="2"/>
  <c r="AA24" i="2"/>
  <c r="AA26" i="2"/>
  <c r="AA28" i="2"/>
  <c r="AA30" i="2"/>
  <c r="AA32" i="2"/>
  <c r="AA34" i="2"/>
  <c r="AA36" i="2"/>
  <c r="AA38" i="2"/>
  <c r="AA40" i="2"/>
  <c r="AA42" i="2"/>
  <c r="AA48" i="2"/>
  <c r="AG2" i="2"/>
  <c r="AG4" i="2"/>
  <c r="AG6" i="2"/>
  <c r="AG8" i="2"/>
  <c r="AG10" i="2"/>
  <c r="AG12" i="2"/>
  <c r="AG14" i="2"/>
  <c r="AS33" i="2"/>
  <c r="AS35" i="2"/>
  <c r="AS42" i="2"/>
  <c r="AS44" i="2"/>
  <c r="AY44" i="2"/>
  <c r="BE24" i="2"/>
  <c r="CC25" i="2"/>
  <c r="CC27" i="2"/>
  <c r="CC34" i="2"/>
  <c r="CC36" i="2"/>
  <c r="O4" i="2"/>
  <c r="O10" i="2"/>
  <c r="O18" i="2"/>
  <c r="O24" i="2"/>
  <c r="O30" i="2"/>
  <c r="O42" i="2"/>
  <c r="O48" i="2"/>
  <c r="U4" i="2"/>
  <c r="U10" i="2"/>
  <c r="U16" i="2"/>
  <c r="U30" i="2"/>
  <c r="O8" i="2"/>
  <c r="O14" i="2"/>
  <c r="O20" i="2"/>
  <c r="O26" i="2"/>
  <c r="O32" i="2"/>
  <c r="O38" i="2"/>
  <c r="O44" i="2"/>
  <c r="U6" i="2"/>
  <c r="U12" i="2"/>
  <c r="U18" i="2"/>
  <c r="U28" i="2"/>
  <c r="AS28" i="2"/>
  <c r="AY7" i="2"/>
  <c r="AY14" i="2"/>
  <c r="AY16" i="2"/>
  <c r="AY49" i="2"/>
  <c r="BE3" i="2"/>
  <c r="CU7" i="2"/>
  <c r="CU20" i="2"/>
  <c r="CU41" i="2"/>
  <c r="CU43" i="2"/>
  <c r="DA2" i="2"/>
  <c r="DA4" i="2"/>
  <c r="O60" i="2"/>
  <c r="O58" i="2"/>
  <c r="O56" i="2"/>
  <c r="O54" i="2"/>
  <c r="O52" i="2"/>
  <c r="O50" i="2"/>
  <c r="AS17" i="2"/>
  <c r="AS19" i="2"/>
  <c r="AS26" i="2"/>
  <c r="AS37" i="2"/>
  <c r="AS39" i="2"/>
  <c r="AS46" i="2"/>
  <c r="AS48" i="2"/>
  <c r="AY35" i="2"/>
  <c r="AY42" i="2"/>
  <c r="BE5" i="2"/>
  <c r="BE22" i="2"/>
  <c r="BE27" i="2"/>
  <c r="BE34" i="2"/>
  <c r="BE36" i="2"/>
  <c r="BK21" i="2"/>
  <c r="BK23" i="2"/>
  <c r="BK30" i="2"/>
  <c r="BK41" i="2"/>
  <c r="BK43" i="2"/>
  <c r="BQ2" i="2"/>
  <c r="BQ4" i="2"/>
  <c r="BQ6" i="2"/>
  <c r="BQ8" i="2"/>
  <c r="BQ10" i="2"/>
  <c r="BQ12" i="2"/>
  <c r="BQ14" i="2"/>
  <c r="BQ16" i="2"/>
  <c r="BQ18" i="2"/>
  <c r="BQ20" i="2"/>
  <c r="BQ22" i="2"/>
  <c r="BQ24" i="2"/>
  <c r="BQ26" i="2"/>
  <c r="BQ28" i="2"/>
  <c r="BQ30" i="2"/>
  <c r="BQ32" i="2"/>
  <c r="BQ34" i="2"/>
  <c r="BQ36" i="2"/>
  <c r="BQ38" i="2"/>
  <c r="BQ44" i="2"/>
  <c r="BQ46" i="2"/>
  <c r="BQ48" i="2"/>
  <c r="BW2" i="2"/>
  <c r="BW4" i="2"/>
  <c r="BW37" i="2"/>
  <c r="BW39" i="2"/>
  <c r="BW46" i="2"/>
  <c r="CC9" i="2"/>
  <c r="CC11" i="2"/>
  <c r="CC18" i="2"/>
  <c r="CC20" i="2"/>
  <c r="CI5" i="2"/>
  <c r="CI7" i="2"/>
  <c r="CI14" i="2"/>
  <c r="CI25" i="2"/>
  <c r="CI27" i="2"/>
  <c r="CI34" i="2"/>
  <c r="CI36" i="2"/>
  <c r="AM29" i="2"/>
  <c r="AM31" i="2"/>
  <c r="AM33" i="2"/>
  <c r="AM35" i="2"/>
  <c r="AM37" i="2"/>
  <c r="AM39" i="2"/>
  <c r="AM41" i="2"/>
  <c r="AM43" i="2"/>
  <c r="AM45" i="2"/>
  <c r="AM47" i="2"/>
  <c r="AM49" i="2"/>
  <c r="AS3" i="2"/>
  <c r="AS10" i="2"/>
  <c r="AS21" i="2"/>
  <c r="AS23" i="2"/>
  <c r="AS30" i="2"/>
  <c r="AS32" i="2"/>
  <c r="AY19" i="2"/>
  <c r="AY21" i="2"/>
  <c r="AY26" i="2"/>
  <c r="AY39" i="2"/>
  <c r="AY46" i="2"/>
  <c r="AY48" i="2"/>
  <c r="BE14" i="2"/>
  <c r="BE19" i="2"/>
  <c r="BE29" i="2"/>
  <c r="BK5" i="2"/>
  <c r="BK7" i="2"/>
  <c r="BK14" i="2"/>
  <c r="BK25" i="2"/>
  <c r="BK27" i="2"/>
  <c r="BK34" i="2"/>
  <c r="BK36" i="2"/>
  <c r="DA24" i="2"/>
  <c r="BK50" i="2"/>
  <c r="BQ60" i="2"/>
  <c r="BQ56" i="2"/>
  <c r="BQ52" i="2"/>
  <c r="CO18" i="2"/>
  <c r="CO25" i="2"/>
  <c r="CO27" i="2"/>
  <c r="CO34" i="2"/>
  <c r="CO41" i="2"/>
  <c r="CO43" i="2"/>
  <c r="CU2" i="2"/>
  <c r="CU9" i="2"/>
  <c r="CU11" i="2"/>
  <c r="CU18" i="2"/>
  <c r="CU25" i="2"/>
  <c r="CU27" i="2"/>
  <c r="CU34" i="2"/>
  <c r="CU45" i="2"/>
  <c r="CU47" i="2"/>
  <c r="DA6" i="2"/>
  <c r="DA8" i="2"/>
  <c r="DA41" i="2"/>
  <c r="DA43" i="2"/>
  <c r="CI61" i="2"/>
  <c r="AG16" i="2"/>
  <c r="AG18" i="2"/>
  <c r="AG20" i="2"/>
  <c r="AG22" i="2"/>
  <c r="AG24" i="2"/>
  <c r="AG26" i="2"/>
  <c r="AG28" i="2"/>
  <c r="AG30" i="2"/>
  <c r="AG32" i="2"/>
  <c r="AG34" i="2"/>
  <c r="AG36" i="2"/>
  <c r="AG38" i="2"/>
  <c r="AG40" i="2"/>
  <c r="AG42" i="2"/>
  <c r="AG44" i="2"/>
  <c r="AG46" i="2"/>
  <c r="AG48" i="2"/>
  <c r="AM2" i="2"/>
  <c r="AM4" i="2"/>
  <c r="AM6" i="2"/>
  <c r="AM8" i="2"/>
  <c r="AM10" i="2"/>
  <c r="AM12" i="2"/>
  <c r="AM14" i="2"/>
  <c r="AM16" i="2"/>
  <c r="AM18" i="2"/>
  <c r="AM20" i="2"/>
  <c r="AM22" i="2"/>
  <c r="AM24" i="2"/>
  <c r="AM26" i="2"/>
  <c r="AM30" i="2"/>
  <c r="AM32" i="2"/>
  <c r="AM34" i="2"/>
  <c r="AM36" i="2"/>
  <c r="AM38" i="2"/>
  <c r="AM40" i="2"/>
  <c r="AM42" i="2"/>
  <c r="AM44" i="2"/>
  <c r="AM46" i="2"/>
  <c r="AM48" i="2"/>
  <c r="AS2" i="2"/>
  <c r="AS9" i="2"/>
  <c r="AS11" i="2"/>
  <c r="AS18" i="2"/>
  <c r="AS25" i="2"/>
  <c r="AS27" i="2"/>
  <c r="AS34" i="2"/>
  <c r="AS41" i="2"/>
  <c r="AS43" i="2"/>
  <c r="AY2" i="2"/>
  <c r="AY11" i="2"/>
  <c r="AY13" i="2"/>
  <c r="AY18" i="2"/>
  <c r="AY27" i="2"/>
  <c r="AY29" i="2"/>
  <c r="AY34" i="2"/>
  <c r="AY41" i="2"/>
  <c r="AY43" i="2"/>
  <c r="BE2" i="2"/>
  <c r="BE7" i="2"/>
  <c r="BE10" i="2"/>
  <c r="BE15" i="2"/>
  <c r="BE18" i="2"/>
  <c r="BE23" i="2"/>
  <c r="BE26" i="2"/>
  <c r="BE31" i="2"/>
  <c r="BE38" i="2"/>
  <c r="BE45" i="2"/>
  <c r="BE47" i="2"/>
  <c r="BK6" i="2"/>
  <c r="BK13" i="2"/>
  <c r="BK15" i="2"/>
  <c r="BK22" i="2"/>
  <c r="BK29" i="2"/>
  <c r="BK31" i="2"/>
  <c r="BK38" i="2"/>
  <c r="BK45" i="2"/>
  <c r="BK47" i="2"/>
  <c r="BW6" i="2"/>
  <c r="BW13" i="2"/>
  <c r="BW15" i="2"/>
  <c r="BW22" i="2"/>
  <c r="BW29" i="2"/>
  <c r="BW31" i="2"/>
  <c r="BW38" i="2"/>
  <c r="BW45" i="2"/>
  <c r="BW47" i="2"/>
  <c r="CC6" i="2"/>
  <c r="CC13" i="2"/>
  <c r="CC15" i="2"/>
  <c r="CC22" i="2"/>
  <c r="CC29" i="2"/>
  <c r="CC31" i="2"/>
  <c r="CC38" i="2"/>
  <c r="CC45" i="2"/>
  <c r="CC47" i="2"/>
  <c r="CI6" i="2"/>
  <c r="CI13" i="2"/>
  <c r="CI15" i="2"/>
  <c r="CI22" i="2"/>
  <c r="CI29" i="2"/>
  <c r="CI31" i="2"/>
  <c r="CI38" i="2"/>
  <c r="CI45" i="2"/>
  <c r="CI47" i="2"/>
  <c r="CO6" i="2"/>
  <c r="CO13" i="2"/>
  <c r="CO15" i="2"/>
  <c r="CO22" i="2"/>
  <c r="CO29" i="2"/>
  <c r="CO31" i="2"/>
  <c r="CO38" i="2"/>
  <c r="CO45" i="2"/>
  <c r="CO47" i="2"/>
  <c r="CU6" i="2"/>
  <c r="CU13" i="2"/>
  <c r="CU15" i="2"/>
  <c r="CU22" i="2"/>
  <c r="CU29" i="2"/>
  <c r="CU31" i="2"/>
  <c r="CU38" i="2"/>
  <c r="CU40" i="2"/>
  <c r="DA25" i="2"/>
  <c r="DA27" i="2"/>
  <c r="DA34" i="2"/>
  <c r="DA45" i="2"/>
  <c r="DA47" i="2"/>
  <c r="AY61" i="2"/>
  <c r="AY54" i="2"/>
  <c r="BK56" i="2"/>
  <c r="BW57" i="2"/>
  <c r="BW53" i="2"/>
  <c r="BW51" i="2"/>
  <c r="CO53" i="2"/>
  <c r="CU61" i="2"/>
  <c r="CU26" i="2"/>
  <c r="CU33" i="2"/>
  <c r="CU35" i="2"/>
  <c r="CU42" i="2"/>
  <c r="CU49" i="2"/>
  <c r="DA3" i="2"/>
  <c r="DA10" i="2"/>
  <c r="DA17" i="2"/>
  <c r="DA19" i="2"/>
  <c r="DA26" i="2"/>
  <c r="DA33" i="2"/>
  <c r="DA35" i="2"/>
  <c r="DA42" i="2"/>
  <c r="DA49" i="2"/>
  <c r="AS60" i="2"/>
  <c r="AS58" i="2"/>
  <c r="AS51" i="2"/>
  <c r="BE55" i="2"/>
  <c r="BK60" i="2"/>
  <c r="BK55" i="2"/>
  <c r="BK52" i="2"/>
  <c r="BW59" i="2"/>
  <c r="BW52" i="2"/>
  <c r="BW50" i="2"/>
  <c r="CO59" i="2"/>
  <c r="CU60" i="2"/>
  <c r="CU58" i="2"/>
  <c r="CU51" i="2"/>
  <c r="U59" i="2"/>
  <c r="U55" i="2"/>
  <c r="U51" i="2"/>
  <c r="AG59" i="2"/>
  <c r="AG55" i="2"/>
  <c r="AG51" i="2"/>
  <c r="AM59" i="2"/>
  <c r="AM55" i="2"/>
  <c r="AM51" i="2"/>
  <c r="AS56" i="2"/>
  <c r="AS54" i="2"/>
  <c r="AY56" i="2"/>
  <c r="AY51" i="2"/>
  <c r="BE60" i="2"/>
  <c r="BE58" i="2"/>
  <c r="BE51" i="2"/>
  <c r="BQ58" i="2"/>
  <c r="BQ54" i="2"/>
  <c r="BQ50" i="2"/>
  <c r="BW55" i="2"/>
  <c r="CC60" i="2"/>
  <c r="CC55" i="2"/>
  <c r="CC52" i="2"/>
  <c r="CI59" i="2"/>
  <c r="CI56" i="2"/>
  <c r="CI51" i="2"/>
  <c r="CO60" i="2"/>
  <c r="CO58" i="2"/>
  <c r="CO51" i="2"/>
  <c r="CU56" i="2"/>
  <c r="CU54" i="2"/>
  <c r="DA59" i="2"/>
  <c r="DA60" i="2"/>
  <c r="DA58" i="2"/>
  <c r="DA51" i="2"/>
  <c r="BW2" i="1"/>
  <c r="CU2" i="1"/>
  <c r="AS2" i="1"/>
  <c r="AY2" i="1"/>
  <c r="BK2" i="1"/>
  <c r="CC2" i="1"/>
  <c r="CI2" i="1"/>
  <c r="DA2" i="1"/>
  <c r="BE2" i="1"/>
  <c r="AA34" i="3"/>
  <c r="AA48" i="3"/>
  <c r="AM9" i="3"/>
  <c r="AA36" i="3"/>
  <c r="AA52" i="3"/>
  <c r="AM11" i="3"/>
  <c r="AM34" i="3"/>
  <c r="AM36" i="3"/>
  <c r="AM40" i="3"/>
  <c r="AM44" i="3"/>
  <c r="AM48" i="3"/>
  <c r="O34" i="3"/>
  <c r="O36" i="3"/>
  <c r="O46" i="3"/>
  <c r="O48" i="3"/>
  <c r="O52" i="3"/>
  <c r="U50" i="3"/>
  <c r="U52" i="3"/>
  <c r="CU8" i="3"/>
  <c r="U10" i="3"/>
  <c r="AA16" i="3"/>
  <c r="AG6" i="3"/>
  <c r="AG8" i="3"/>
  <c r="AG12" i="3"/>
  <c r="AG16" i="3"/>
  <c r="AG32" i="3"/>
  <c r="AY2" i="3"/>
  <c r="AY4" i="3"/>
  <c r="AY6" i="3"/>
  <c r="AY8" i="3"/>
  <c r="AY10" i="3"/>
  <c r="AY14" i="3"/>
  <c r="AY18" i="3"/>
  <c r="AY20" i="3"/>
  <c r="AY22" i="3"/>
  <c r="AY24" i="3"/>
  <c r="AY26" i="3"/>
  <c r="AY32" i="3"/>
  <c r="AY36" i="3"/>
  <c r="AY40" i="3"/>
  <c r="AY48" i="3"/>
  <c r="AY52" i="3"/>
  <c r="AY30" i="3"/>
  <c r="AY34" i="3"/>
  <c r="AY38" i="3"/>
  <c r="AY42" i="3"/>
  <c r="AY46" i="3"/>
  <c r="AY50" i="3"/>
  <c r="AY54" i="3"/>
  <c r="BE15" i="3"/>
  <c r="BE42" i="3"/>
  <c r="BE44" i="3"/>
  <c r="BE54" i="3"/>
  <c r="BK6" i="3"/>
  <c r="BK8" i="3"/>
  <c r="BK12" i="3"/>
  <c r="CC10" i="3"/>
  <c r="CC12" i="3"/>
  <c r="CC49" i="3"/>
  <c r="CC51" i="3"/>
  <c r="CI3" i="3"/>
  <c r="CI5" i="3"/>
  <c r="CI17" i="3"/>
  <c r="CO49" i="3"/>
  <c r="CO51" i="3"/>
  <c r="CU51" i="3"/>
  <c r="DA12" i="3"/>
  <c r="DA24" i="3"/>
  <c r="O2" i="3"/>
  <c r="O4" i="3"/>
  <c r="O14" i="3"/>
  <c r="O23" i="3"/>
  <c r="O27" i="3"/>
  <c r="O50" i="3"/>
  <c r="U20" i="3"/>
  <c r="U41" i="3"/>
  <c r="U43" i="3"/>
  <c r="AA2" i="3"/>
  <c r="AA4" i="3"/>
  <c r="AA25" i="3"/>
  <c r="AA27" i="3"/>
  <c r="AA50" i="3"/>
  <c r="AG18" i="3"/>
  <c r="AG20" i="3"/>
  <c r="AM25" i="3"/>
  <c r="AM27" i="3"/>
  <c r="AM50" i="3"/>
  <c r="AM52" i="3"/>
  <c r="AS2" i="3"/>
  <c r="AS4" i="3"/>
  <c r="AS8" i="3"/>
  <c r="AS12" i="3"/>
  <c r="AS16" i="3"/>
  <c r="BQ29" i="3"/>
  <c r="BQ33" i="3"/>
  <c r="BQ35" i="3"/>
  <c r="BW18" i="3"/>
  <c r="BW20" i="3"/>
  <c r="BW49" i="3"/>
  <c r="BW51" i="3"/>
  <c r="CC3" i="3"/>
  <c r="CC26" i="3"/>
  <c r="CC28" i="3"/>
  <c r="CC40" i="3"/>
  <c r="CO26" i="3"/>
  <c r="CO28" i="3"/>
  <c r="CU10" i="3"/>
  <c r="CU12" i="3"/>
  <c r="CU24" i="3"/>
  <c r="O18" i="3"/>
  <c r="O28" i="3"/>
  <c r="O39" i="3"/>
  <c r="O43" i="3"/>
  <c r="O47" i="3"/>
  <c r="O49" i="3"/>
  <c r="O54" i="3"/>
  <c r="U5" i="3"/>
  <c r="U7" i="3"/>
  <c r="U9" i="3"/>
  <c r="U11" i="3"/>
  <c r="U34" i="3"/>
  <c r="AA18" i="3"/>
  <c r="AA41" i="3"/>
  <c r="AA43" i="3"/>
  <c r="AA45" i="3"/>
  <c r="AA47" i="3"/>
  <c r="AA54" i="3"/>
  <c r="AG9" i="3"/>
  <c r="AG11" i="3"/>
  <c r="AG34" i="3"/>
  <c r="AG36" i="3"/>
  <c r="AG44" i="3"/>
  <c r="AG48" i="3"/>
  <c r="BE36" i="3"/>
  <c r="BK13" i="3"/>
  <c r="BK15" i="3"/>
  <c r="BK38" i="3"/>
  <c r="BK40" i="3"/>
  <c r="BK44" i="3"/>
  <c r="BK54" i="3"/>
  <c r="BQ6" i="3"/>
  <c r="BQ20" i="3"/>
  <c r="BQ49" i="3"/>
  <c r="BQ51" i="3"/>
  <c r="BQ53" i="3"/>
  <c r="BW3" i="3"/>
  <c r="BW9" i="3"/>
  <c r="BW11" i="3"/>
  <c r="BW26" i="3"/>
  <c r="BW28" i="3"/>
  <c r="BW40" i="3"/>
  <c r="CI26" i="3"/>
  <c r="CI28" i="3"/>
  <c r="CI51" i="3"/>
  <c r="CI53" i="3"/>
  <c r="CO17" i="3"/>
  <c r="CO19" i="3"/>
  <c r="CO42" i="3"/>
  <c r="CO44" i="3"/>
  <c r="CU25" i="3"/>
  <c r="CU29" i="3"/>
  <c r="CU37" i="3"/>
  <c r="DA2" i="3"/>
  <c r="DA6" i="3"/>
  <c r="DA44" i="3"/>
  <c r="DA54" i="3"/>
  <c r="AG25" i="3"/>
  <c r="AG27" i="3"/>
  <c r="AG29" i="3"/>
  <c r="AG31" i="3"/>
  <c r="AG50" i="3"/>
  <c r="AG52" i="3"/>
  <c r="AM2" i="3"/>
  <c r="AM4" i="3"/>
  <c r="AM12" i="3"/>
  <c r="AM41" i="3"/>
  <c r="AM43" i="3"/>
  <c r="AS18" i="3"/>
  <c r="AS20" i="3"/>
  <c r="AS28" i="3"/>
  <c r="AS49" i="3"/>
  <c r="AS51" i="3"/>
  <c r="BE31" i="3"/>
  <c r="BE35" i="3"/>
  <c r="BE41" i="3"/>
  <c r="BE49" i="3"/>
  <c r="BK14" i="3"/>
  <c r="BK16" i="3"/>
  <c r="BK45" i="3"/>
  <c r="BK47" i="3"/>
  <c r="BK49" i="3"/>
  <c r="BK51" i="3"/>
  <c r="BQ3" i="3"/>
  <c r="BQ30" i="3"/>
  <c r="BQ32" i="3"/>
  <c r="BW8" i="3"/>
  <c r="BW17" i="3"/>
  <c r="BW19" i="3"/>
  <c r="BW42" i="3"/>
  <c r="CC17" i="3"/>
  <c r="CC19" i="3"/>
  <c r="CC42" i="3"/>
  <c r="CI19" i="3"/>
  <c r="CI21" i="3"/>
  <c r="CO10" i="3"/>
  <c r="CO33" i="3"/>
  <c r="CO35" i="3"/>
  <c r="CO37" i="3"/>
  <c r="CO39" i="3"/>
  <c r="CO46" i="3"/>
  <c r="CO48" i="3"/>
  <c r="CO52" i="3"/>
  <c r="CU3" i="3"/>
  <c r="CU9" i="3"/>
  <c r="CU13" i="3"/>
  <c r="CU21" i="3"/>
  <c r="CU26" i="3"/>
  <c r="CU28" i="3"/>
  <c r="DA3" i="3"/>
  <c r="DA34" i="3"/>
  <c r="DA36" i="3"/>
  <c r="DA45" i="3"/>
  <c r="DA47" i="3"/>
  <c r="DA49" i="3"/>
  <c r="DA51" i="3"/>
  <c r="DA53" i="3"/>
  <c r="U2" i="6"/>
  <c r="BE2" i="6"/>
  <c r="AM2" i="6"/>
  <c r="AY2" i="6"/>
  <c r="CO2" i="6"/>
  <c r="CI2" i="6"/>
  <c r="AS40" i="5"/>
  <c r="AY36" i="5"/>
  <c r="O18" i="5"/>
  <c r="O43" i="5"/>
  <c r="U2" i="5"/>
  <c r="U4" i="5"/>
  <c r="U25" i="5"/>
  <c r="U27" i="5"/>
  <c r="U34" i="5"/>
  <c r="U36" i="5"/>
  <c r="AA9" i="5"/>
  <c r="AA11" i="5"/>
  <c r="AA18" i="5"/>
  <c r="AA20" i="5"/>
  <c r="AA41" i="5"/>
  <c r="AA43" i="5"/>
  <c r="AG6" i="5"/>
  <c r="AG8" i="5"/>
  <c r="AG29" i="5"/>
  <c r="AG31" i="5"/>
  <c r="AG38" i="5"/>
  <c r="AG40" i="5"/>
  <c r="AS6" i="5"/>
  <c r="AS8" i="5"/>
  <c r="BE8" i="5"/>
  <c r="O11" i="5"/>
  <c r="O20" i="5"/>
  <c r="O25" i="5"/>
  <c r="AY4" i="5"/>
  <c r="CC37" i="5"/>
  <c r="CC39" i="5"/>
  <c r="CI6" i="5"/>
  <c r="CI8" i="5"/>
  <c r="CI30" i="5"/>
  <c r="CI32" i="5"/>
  <c r="AS31" i="5"/>
  <c r="AY11" i="5"/>
  <c r="AY25" i="5"/>
  <c r="AY43" i="5"/>
  <c r="BE6" i="5"/>
  <c r="BE15" i="5"/>
  <c r="BE29" i="5"/>
  <c r="BE38" i="5"/>
  <c r="BK9" i="5"/>
  <c r="BK20" i="5"/>
  <c r="BK43" i="5"/>
  <c r="BQ8" i="5"/>
  <c r="BQ31" i="5"/>
  <c r="BQ40" i="5"/>
  <c r="BW17" i="5"/>
  <c r="BW26" i="5"/>
  <c r="BW28" i="5"/>
  <c r="CC5" i="5"/>
  <c r="CC7" i="5"/>
  <c r="CC14" i="5"/>
  <c r="CC16" i="5"/>
  <c r="O6" i="5"/>
  <c r="O15" i="5"/>
  <c r="O17" i="5"/>
  <c r="O22" i="5"/>
  <c r="O31" i="5"/>
  <c r="O33" i="5"/>
  <c r="O38" i="5"/>
  <c r="O45" i="5"/>
  <c r="U6" i="5"/>
  <c r="U13" i="5"/>
  <c r="U15" i="5"/>
  <c r="U22" i="5"/>
  <c r="U29" i="5"/>
  <c r="U31" i="5"/>
  <c r="U38" i="5"/>
  <c r="U45" i="5"/>
  <c r="AA6" i="5"/>
  <c r="AA13" i="5"/>
  <c r="AA15" i="5"/>
  <c r="AA22" i="5"/>
  <c r="AA29" i="5"/>
  <c r="AA31" i="5"/>
  <c r="AA38" i="5"/>
  <c r="AA45" i="5"/>
  <c r="AG3" i="5"/>
  <c r="AG10" i="5"/>
  <c r="AG19" i="5"/>
  <c r="AG26" i="5"/>
  <c r="AG33" i="5"/>
  <c r="AG35" i="5"/>
  <c r="AG42" i="5"/>
  <c r="AS3" i="5"/>
  <c r="AS10" i="5"/>
  <c r="AS17" i="5"/>
  <c r="AS19" i="5"/>
  <c r="AS26" i="5"/>
  <c r="AS33" i="5"/>
  <c r="AS35" i="5"/>
  <c r="AS42" i="5"/>
  <c r="AY6" i="5"/>
  <c r="AY13" i="5"/>
  <c r="AY15" i="5"/>
  <c r="AY22" i="5"/>
  <c r="AY29" i="5"/>
  <c r="AY31" i="5"/>
  <c r="AY38" i="5"/>
  <c r="AY45" i="5"/>
  <c r="BE3" i="5"/>
  <c r="BE10" i="5"/>
  <c r="BE17" i="5"/>
  <c r="BE19" i="5"/>
  <c r="BE26" i="5"/>
  <c r="BE33" i="5"/>
  <c r="BE35" i="5"/>
  <c r="BE42" i="5"/>
  <c r="BK2" i="5"/>
  <c r="BK4" i="5"/>
  <c r="CI25" i="5"/>
  <c r="CI27" i="5"/>
  <c r="CI43" i="5"/>
  <c r="CO21" i="5"/>
  <c r="CO23" i="5"/>
  <c r="CO30" i="5"/>
  <c r="CO32" i="5"/>
  <c r="CU13" i="5"/>
  <c r="CU15" i="5"/>
  <c r="CU22" i="5"/>
  <c r="CU24" i="5"/>
  <c r="AS22" i="5"/>
  <c r="AS29" i="5"/>
  <c r="AS38" i="5"/>
  <c r="AS45" i="5"/>
  <c r="AY2" i="5"/>
  <c r="AY9" i="5"/>
  <c r="AY18" i="5"/>
  <c r="AY27" i="5"/>
  <c r="AY34" i="5"/>
  <c r="AY41" i="5"/>
  <c r="BE13" i="5"/>
  <c r="BE22" i="5"/>
  <c r="BE31" i="5"/>
  <c r="BE45" i="5"/>
  <c r="BK11" i="5"/>
  <c r="BK18" i="5"/>
  <c r="BK41" i="5"/>
  <c r="BQ6" i="5"/>
  <c r="BQ29" i="5"/>
  <c r="BQ38" i="5"/>
  <c r="BW19" i="5"/>
  <c r="O5" i="5"/>
  <c r="O21" i="5"/>
  <c r="O37" i="5"/>
  <c r="BE39" i="5"/>
  <c r="BK21" i="5"/>
  <c r="BK23" i="5"/>
  <c r="BK25" i="5"/>
  <c r="BK27" i="5"/>
  <c r="BK34" i="5"/>
  <c r="BK36" i="5"/>
  <c r="BQ13" i="5"/>
  <c r="BQ15" i="5"/>
  <c r="BQ22" i="5"/>
  <c r="BQ24" i="5"/>
  <c r="BQ45" i="5"/>
  <c r="BW3" i="5"/>
  <c r="BW10" i="5"/>
  <c r="BW12" i="5"/>
  <c r="BW33" i="5"/>
  <c r="BW35" i="5"/>
  <c r="BW42" i="5"/>
  <c r="BW44" i="5"/>
  <c r="CC21" i="5"/>
  <c r="CC23" i="5"/>
  <c r="CC30" i="5"/>
  <c r="CC32" i="5"/>
  <c r="CI13" i="5"/>
  <c r="CI15" i="5"/>
  <c r="CI38" i="5"/>
  <c r="CI40" i="5"/>
  <c r="BK6" i="5"/>
  <c r="BK13" i="5"/>
  <c r="BK15" i="5"/>
  <c r="BK22" i="5"/>
  <c r="BK29" i="5"/>
  <c r="BK31" i="5"/>
  <c r="BK38" i="5"/>
  <c r="BK45" i="5"/>
  <c r="BQ3" i="5"/>
  <c r="BQ10" i="5"/>
  <c r="BQ17" i="5"/>
  <c r="BQ19" i="5"/>
  <c r="BQ26" i="5"/>
  <c r="BQ33" i="5"/>
  <c r="BQ35" i="5"/>
  <c r="BQ42" i="5"/>
  <c r="BW5" i="5"/>
  <c r="BW7" i="5"/>
  <c r="BW14" i="5"/>
  <c r="BW21" i="5"/>
  <c r="BW23" i="5"/>
  <c r="BW30" i="5"/>
  <c r="BW37" i="5"/>
  <c r="BW39" i="5"/>
  <c r="CC2" i="5"/>
  <c r="CC9" i="5"/>
  <c r="CC11" i="5"/>
  <c r="CC18" i="5"/>
  <c r="CC25" i="5"/>
  <c r="CC27" i="5"/>
  <c r="CC34" i="5"/>
  <c r="CC41" i="5"/>
  <c r="CC43" i="5"/>
  <c r="CI3" i="5"/>
  <c r="CI10" i="5"/>
  <c r="CI17" i="5"/>
  <c r="CI19" i="5"/>
  <c r="CI22" i="5"/>
  <c r="CO2" i="5"/>
  <c r="CO9" i="5"/>
  <c r="CO11" i="5"/>
  <c r="CO18" i="5"/>
  <c r="CO25" i="5"/>
  <c r="CO27" i="5"/>
  <c r="CO34" i="5"/>
  <c r="CO41" i="5"/>
  <c r="CO43" i="5"/>
  <c r="CU3" i="5"/>
  <c r="CU10" i="5"/>
  <c r="CU17" i="5"/>
  <c r="CU19" i="5"/>
  <c r="CU26" i="5"/>
  <c r="CU33" i="5"/>
  <c r="CU35" i="5"/>
  <c r="CU42" i="5"/>
  <c r="DA5" i="5"/>
  <c r="DA7" i="5"/>
  <c r="DA14" i="5"/>
  <c r="DA21" i="5"/>
  <c r="DA23" i="5"/>
  <c r="DA30" i="5"/>
  <c r="DA37" i="5"/>
  <c r="DA39" i="5"/>
  <c r="O3" i="4"/>
  <c r="O10" i="4"/>
  <c r="O17" i="4"/>
  <c r="O19" i="4"/>
  <c r="O26" i="4"/>
  <c r="O33" i="4"/>
  <c r="O35" i="4"/>
  <c r="O42" i="4"/>
  <c r="U3" i="4"/>
  <c r="U17" i="4"/>
  <c r="U19" i="4"/>
  <c r="U33" i="4"/>
  <c r="U35" i="4"/>
  <c r="AA3" i="4"/>
  <c r="AA10" i="4"/>
  <c r="AA17" i="4"/>
  <c r="AA19" i="4"/>
  <c r="AA26" i="4"/>
  <c r="AA33" i="4"/>
  <c r="AA35" i="4"/>
  <c r="AA42" i="4"/>
  <c r="AG5" i="4"/>
  <c r="AG7" i="4"/>
  <c r="AG14" i="4"/>
  <c r="AG21" i="4"/>
  <c r="AG23" i="4"/>
  <c r="AG30" i="4"/>
  <c r="AG37" i="4"/>
  <c r="AG39" i="4"/>
  <c r="AM6" i="4"/>
  <c r="AM13" i="4"/>
  <c r="AM15" i="4"/>
  <c r="AM22" i="4"/>
  <c r="AM29" i="4"/>
  <c r="AM31" i="4"/>
  <c r="AM38" i="4"/>
  <c r="AS2" i="4"/>
  <c r="AS4" i="4"/>
  <c r="AS8" i="4"/>
  <c r="AS27" i="4"/>
  <c r="AS34" i="4"/>
  <c r="AS36" i="4"/>
  <c r="AS40" i="4"/>
  <c r="AY11" i="4"/>
  <c r="AY18" i="4"/>
  <c r="AY20" i="4"/>
  <c r="AY24" i="4"/>
  <c r="AY43" i="4"/>
  <c r="BE3" i="4"/>
  <c r="BE10" i="4"/>
  <c r="BE12" i="4"/>
  <c r="BE16" i="4"/>
  <c r="BE33" i="4"/>
  <c r="BE35" i="4"/>
  <c r="BE42" i="4"/>
  <c r="BE44" i="4"/>
  <c r="BW9" i="4"/>
  <c r="BW11" i="4"/>
  <c r="BW20" i="4"/>
  <c r="CC9" i="4"/>
  <c r="CC18" i="4"/>
  <c r="CC20" i="4"/>
  <c r="CO3" i="4"/>
  <c r="CO12" i="4"/>
  <c r="CU45" i="4"/>
  <c r="DA3" i="4"/>
  <c r="DA10" i="4"/>
  <c r="DA12" i="4"/>
  <c r="DA45" i="4"/>
  <c r="O5" i="4"/>
  <c r="O7" i="4"/>
  <c r="O14" i="4"/>
  <c r="O21" i="4"/>
  <c r="O23" i="4"/>
  <c r="O30" i="4"/>
  <c r="O37" i="4"/>
  <c r="O39" i="4"/>
  <c r="U5" i="4"/>
  <c r="U7" i="4"/>
  <c r="U18" i="4"/>
  <c r="U21" i="4"/>
  <c r="U23" i="4"/>
  <c r="U34" i="4"/>
  <c r="U37" i="4"/>
  <c r="U39" i="4"/>
  <c r="AA5" i="4"/>
  <c r="AA7" i="4"/>
  <c r="AA14" i="4"/>
  <c r="AA21" i="4"/>
  <c r="AA23" i="4"/>
  <c r="AA30" i="4"/>
  <c r="AA37" i="4"/>
  <c r="AA39" i="4"/>
  <c r="AG2" i="4"/>
  <c r="AG9" i="4"/>
  <c r="AG11" i="4"/>
  <c r="AG18" i="4"/>
  <c r="AG25" i="4"/>
  <c r="AG27" i="4"/>
  <c r="AG34" i="4"/>
  <c r="AG41" i="4"/>
  <c r="AG43" i="4"/>
  <c r="AM3" i="4"/>
  <c r="AM10" i="4"/>
  <c r="AM17" i="4"/>
  <c r="AM19" i="4"/>
  <c r="AM26" i="4"/>
  <c r="AM33" i="4"/>
  <c r="AM35" i="4"/>
  <c r="AM42" i="4"/>
  <c r="AM44" i="4"/>
  <c r="AS9" i="4"/>
  <c r="AS41" i="4"/>
  <c r="AY25" i="4"/>
  <c r="BK11" i="4"/>
  <c r="BK18" i="4"/>
  <c r="BK20" i="4"/>
  <c r="CI33" i="4"/>
  <c r="CI35" i="4"/>
  <c r="CI42" i="4"/>
  <c r="CI44" i="4"/>
  <c r="CO30" i="4"/>
  <c r="U6" i="4"/>
  <c r="U22" i="4"/>
  <c r="U38" i="4"/>
  <c r="BK29" i="4"/>
  <c r="CU25" i="4"/>
  <c r="CU27" i="4"/>
  <c r="CU36" i="4"/>
  <c r="AS6" i="4"/>
  <c r="AS15" i="4"/>
  <c r="AS17" i="4"/>
  <c r="AS22" i="4"/>
  <c r="AS31" i="4"/>
  <c r="AS33" i="4"/>
  <c r="AS38" i="4"/>
  <c r="AS45" i="4"/>
  <c r="AY6" i="4"/>
  <c r="AY15" i="4"/>
  <c r="AY22" i="4"/>
  <c r="AY31" i="4"/>
  <c r="AY38" i="4"/>
  <c r="AY45" i="4"/>
  <c r="BE5" i="4"/>
  <c r="BE7" i="4"/>
  <c r="BE14" i="4"/>
  <c r="BE21" i="4"/>
  <c r="BE23" i="4"/>
  <c r="BE30" i="4"/>
  <c r="BE37" i="4"/>
  <c r="BE39" i="4"/>
  <c r="BK6" i="4"/>
  <c r="BK15" i="4"/>
  <c r="BK22" i="4"/>
  <c r="BK24" i="4"/>
  <c r="BW4" i="4"/>
  <c r="BW37" i="4"/>
  <c r="BW39" i="4"/>
  <c r="CC2" i="4"/>
  <c r="CC13" i="4"/>
  <c r="CC15" i="4"/>
  <c r="CC22" i="4"/>
  <c r="CC24" i="4"/>
  <c r="CI17" i="4"/>
  <c r="CI19" i="4"/>
  <c r="CI26" i="4"/>
  <c r="CI37" i="4"/>
  <c r="CI39" i="4"/>
  <c r="CO5" i="4"/>
  <c r="CO7" i="4"/>
  <c r="CO16" i="4"/>
  <c r="CU9" i="4"/>
  <c r="CU11" i="4"/>
  <c r="CU22" i="4"/>
  <c r="CU29" i="4"/>
  <c r="CU31" i="4"/>
  <c r="CU40" i="4"/>
  <c r="DA29" i="4"/>
  <c r="DA31" i="4"/>
  <c r="DA38" i="4"/>
  <c r="AS5" i="4"/>
  <c r="AS21" i="4"/>
  <c r="AS37" i="4"/>
  <c r="AS42" i="4"/>
  <c r="AY3" i="4"/>
  <c r="AY5" i="4"/>
  <c r="AY10" i="4"/>
  <c r="AY19" i="4"/>
  <c r="AY21" i="4"/>
  <c r="AY26" i="4"/>
  <c r="AY35" i="4"/>
  <c r="AY37" i="4"/>
  <c r="BE11" i="4"/>
  <c r="BE27" i="4"/>
  <c r="BE34" i="4"/>
  <c r="BE43" i="4"/>
  <c r="BK3" i="4"/>
  <c r="BK5" i="4"/>
  <c r="BK25" i="4"/>
  <c r="BK43" i="4"/>
  <c r="BK45" i="4"/>
  <c r="BW14" i="4"/>
  <c r="BW21" i="4"/>
  <c r="BW23" i="4"/>
  <c r="BW34" i="4"/>
  <c r="BW41" i="4"/>
  <c r="BW43" i="4"/>
  <c r="CC6" i="4"/>
  <c r="CC8" i="4"/>
  <c r="CC41" i="4"/>
  <c r="CC43" i="4"/>
  <c r="CI3" i="4"/>
  <c r="CI10" i="4"/>
  <c r="CI21" i="4"/>
  <c r="CI23" i="4"/>
  <c r="CI30" i="4"/>
  <c r="CI32" i="4"/>
  <c r="CO26" i="4"/>
  <c r="CO33" i="4"/>
  <c r="CO35" i="4"/>
  <c r="CU6" i="4"/>
  <c r="BK10" i="4"/>
  <c r="BK19" i="4"/>
  <c r="BK21" i="4"/>
  <c r="BK26" i="4"/>
  <c r="BK35" i="4"/>
  <c r="BK37" i="4"/>
  <c r="BK42" i="4"/>
  <c r="BW10" i="4"/>
  <c r="BW13" i="4"/>
  <c r="BW15" i="4"/>
  <c r="BW26" i="4"/>
  <c r="BW29" i="4"/>
  <c r="BW31" i="4"/>
  <c r="BW42" i="4"/>
  <c r="BW45" i="4"/>
  <c r="CC3" i="4"/>
  <c r="CC10" i="4"/>
  <c r="CC17" i="4"/>
  <c r="CC26" i="4"/>
  <c r="CC33" i="4"/>
  <c r="CC35" i="4"/>
  <c r="CC42" i="4"/>
  <c r="CI2" i="4"/>
  <c r="CI9" i="4"/>
  <c r="CI11" i="4"/>
  <c r="CI18" i="4"/>
  <c r="CI25" i="4"/>
  <c r="CI27" i="4"/>
  <c r="CI34" i="4"/>
  <c r="CI41" i="4"/>
  <c r="CI43" i="4"/>
  <c r="CO6" i="4"/>
  <c r="CO9" i="4"/>
  <c r="CO11" i="4"/>
  <c r="CO22" i="4"/>
  <c r="CO25" i="4"/>
  <c r="CO27" i="4"/>
  <c r="CO38" i="4"/>
  <c r="CO41" i="4"/>
  <c r="CO43" i="4"/>
  <c r="CU3" i="4"/>
  <c r="CU14" i="4"/>
  <c r="CU17" i="4"/>
  <c r="CU19" i="4"/>
  <c r="CU30" i="4"/>
  <c r="CU33" i="4"/>
  <c r="CU35" i="4"/>
  <c r="DA5" i="4"/>
  <c r="DA7" i="4"/>
  <c r="DA14" i="4"/>
  <c r="DA21" i="4"/>
  <c r="DA23" i="4"/>
  <c r="DA30" i="4"/>
  <c r="DA37" i="4"/>
  <c r="DA39" i="4"/>
  <c r="O6" i="3"/>
  <c r="O31" i="3"/>
  <c r="O38" i="3"/>
  <c r="U15" i="3"/>
  <c r="U45" i="3"/>
  <c r="U54" i="3"/>
  <c r="AA6" i="3"/>
  <c r="AA31" i="3"/>
  <c r="AA40" i="3"/>
  <c r="AG13" i="3"/>
  <c r="AG24" i="3"/>
  <c r="AS24" i="3"/>
  <c r="O13" i="3"/>
  <c r="O45" i="3"/>
  <c r="U6" i="3"/>
  <c r="AG40" i="3"/>
  <c r="AM8" i="3"/>
  <c r="O8" i="3"/>
  <c r="O40" i="3"/>
  <c r="U13" i="3"/>
  <c r="U24" i="3"/>
  <c r="U28" i="3"/>
  <c r="U47" i="3"/>
  <c r="AA8" i="3"/>
  <c r="AA12" i="3"/>
  <c r="AA29" i="3"/>
  <c r="AA38" i="3"/>
  <c r="AA44" i="3"/>
  <c r="AG15" i="3"/>
  <c r="AG22" i="3"/>
  <c r="AG28" i="3"/>
  <c r="AG38" i="3"/>
  <c r="AG47" i="3"/>
  <c r="AG54" i="3"/>
  <c r="AM6" i="3"/>
  <c r="AM13" i="3"/>
  <c r="AM29" i="3"/>
  <c r="AM38" i="3"/>
  <c r="AM47" i="3"/>
  <c r="AS13" i="3"/>
  <c r="AS22" i="3"/>
  <c r="AS31" i="3"/>
  <c r="AS53" i="3"/>
  <c r="BE19" i="3"/>
  <c r="BE48" i="3"/>
  <c r="BK35" i="3"/>
  <c r="BK42" i="3"/>
  <c r="BK53" i="3"/>
  <c r="BQ7" i="3"/>
  <c r="BQ14" i="3"/>
  <c r="CC5" i="3"/>
  <c r="CC14" i="3"/>
  <c r="CC20" i="3"/>
  <c r="CU46" i="3"/>
  <c r="CU52" i="3"/>
  <c r="O3" i="3"/>
  <c r="O5" i="3"/>
  <c r="O10" i="3"/>
  <c r="O19" i="3"/>
  <c r="O21" i="3"/>
  <c r="O26" i="3"/>
  <c r="O35" i="3"/>
  <c r="O37" i="3"/>
  <c r="O42" i="3"/>
  <c r="O51" i="3"/>
  <c r="U3" i="3"/>
  <c r="U14" i="3"/>
  <c r="U17" i="3"/>
  <c r="U19" i="3"/>
  <c r="U26" i="3"/>
  <c r="U33" i="3"/>
  <c r="U35" i="3"/>
  <c r="U42" i="3"/>
  <c r="U49" i="3"/>
  <c r="U51" i="3"/>
  <c r="AA3" i="3"/>
  <c r="AA10" i="3"/>
  <c r="AA17" i="3"/>
  <c r="AA19" i="3"/>
  <c r="AA26" i="3"/>
  <c r="AA33" i="3"/>
  <c r="AA35" i="3"/>
  <c r="AA42" i="3"/>
  <c r="AA49" i="3"/>
  <c r="AA51" i="3"/>
  <c r="AG3" i="3"/>
  <c r="AG10" i="3"/>
  <c r="AG17" i="3"/>
  <c r="AG19" i="3"/>
  <c r="AG26" i="3"/>
  <c r="AG33" i="3"/>
  <c r="AG35" i="3"/>
  <c r="AG42" i="3"/>
  <c r="AG49" i="3"/>
  <c r="AG51" i="3"/>
  <c r="AM3" i="3"/>
  <c r="AM10" i="3"/>
  <c r="AM17" i="3"/>
  <c r="AM19" i="3"/>
  <c r="AM26" i="3"/>
  <c r="AM33" i="3"/>
  <c r="AM35" i="3"/>
  <c r="AM42" i="3"/>
  <c r="AM49" i="3"/>
  <c r="AM51" i="3"/>
  <c r="AS3" i="3"/>
  <c r="AS10" i="3"/>
  <c r="AS17" i="3"/>
  <c r="AS19" i="3"/>
  <c r="AS26" i="3"/>
  <c r="AS33" i="3"/>
  <c r="AS35" i="3"/>
  <c r="AS37" i="3"/>
  <c r="AS39" i="3"/>
  <c r="AS46" i="3"/>
  <c r="BE3" i="3"/>
  <c r="BE10" i="3"/>
  <c r="BE23" i="3"/>
  <c r="BE30" i="3"/>
  <c r="BE32" i="3"/>
  <c r="BK17" i="3"/>
  <c r="BK19" i="3"/>
  <c r="BK26" i="3"/>
  <c r="BK37" i="3"/>
  <c r="BK39" i="3"/>
  <c r="BK46" i="3"/>
  <c r="BK48" i="3"/>
  <c r="BQ37" i="3"/>
  <c r="BQ39" i="3"/>
  <c r="BQ46" i="3"/>
  <c r="BW2" i="3"/>
  <c r="BW4" i="3"/>
  <c r="BW21" i="3"/>
  <c r="BW23" i="3"/>
  <c r="BW36" i="3"/>
  <c r="BW53" i="3"/>
  <c r="CI46" i="3"/>
  <c r="CI48" i="3"/>
  <c r="CU7" i="3"/>
  <c r="CU14" i="3"/>
  <c r="CU16" i="3"/>
  <c r="CU20" i="3"/>
  <c r="DA5" i="3"/>
  <c r="DA7" i="3"/>
  <c r="DA16" i="3"/>
  <c r="DA20" i="3"/>
  <c r="DA37" i="3"/>
  <c r="DA39" i="3"/>
  <c r="DA46" i="3"/>
  <c r="DA48" i="3"/>
  <c r="AG45" i="3"/>
  <c r="AM15" i="3"/>
  <c r="AM22" i="3"/>
  <c r="AM31" i="3"/>
  <c r="AM45" i="3"/>
  <c r="AM54" i="3"/>
  <c r="AS6" i="3"/>
  <c r="AS15" i="3"/>
  <c r="AS29" i="3"/>
  <c r="BE26" i="3"/>
  <c r="BE39" i="3"/>
  <c r="BE46" i="3"/>
  <c r="BK33" i="3"/>
  <c r="BQ5" i="3"/>
  <c r="BQ16" i="3"/>
  <c r="CC7" i="3"/>
  <c r="CC16" i="3"/>
  <c r="CU39" i="3"/>
  <c r="CU48" i="3"/>
  <c r="O9" i="3"/>
  <c r="O25" i="3"/>
  <c r="O41" i="3"/>
  <c r="U2" i="3"/>
  <c r="U18" i="3"/>
  <c r="U21" i="3"/>
  <c r="U23" i="3"/>
  <c r="U30" i="3"/>
  <c r="U37" i="3"/>
  <c r="U39" i="3"/>
  <c r="U46" i="3"/>
  <c r="U53" i="3"/>
  <c r="AA5" i="3"/>
  <c r="AA7" i="3"/>
  <c r="AA14" i="3"/>
  <c r="AA21" i="3"/>
  <c r="AA23" i="3"/>
  <c r="AA30" i="3"/>
  <c r="AA37" i="3"/>
  <c r="AA39" i="3"/>
  <c r="AA46" i="3"/>
  <c r="AA53" i="3"/>
  <c r="AG5" i="3"/>
  <c r="AG7" i="3"/>
  <c r="AG14" i="3"/>
  <c r="AG21" i="3"/>
  <c r="AG23" i="3"/>
  <c r="AG30" i="3"/>
  <c r="AG37" i="3"/>
  <c r="AG39" i="3"/>
  <c r="AG46" i="3"/>
  <c r="AG53" i="3"/>
  <c r="AM5" i="3"/>
  <c r="AM7" i="3"/>
  <c r="AM14" i="3"/>
  <c r="AM21" i="3"/>
  <c r="AM23" i="3"/>
  <c r="AM30" i="3"/>
  <c r="AM37" i="3"/>
  <c r="AM39" i="3"/>
  <c r="AM46" i="3"/>
  <c r="AM53" i="3"/>
  <c r="AS5" i="3"/>
  <c r="AS7" i="3"/>
  <c r="AS14" i="3"/>
  <c r="AS21" i="3"/>
  <c r="AS23" i="3"/>
  <c r="AS30" i="3"/>
  <c r="AS41" i="3"/>
  <c r="AS43" i="3"/>
  <c r="AS50" i="3"/>
  <c r="AS52" i="3"/>
  <c r="BE7" i="3"/>
  <c r="BE14" i="3"/>
  <c r="BE16" i="3"/>
  <c r="BE33" i="3"/>
  <c r="BE51" i="3"/>
  <c r="BK3" i="3"/>
  <c r="BK10" i="3"/>
  <c r="BK21" i="3"/>
  <c r="BK23" i="3"/>
  <c r="BK30" i="3"/>
  <c r="BK32" i="3"/>
  <c r="BQ17" i="3"/>
  <c r="BQ19" i="3"/>
  <c r="BQ26" i="3"/>
  <c r="BQ41" i="3"/>
  <c r="BQ43" i="3"/>
  <c r="BQ50" i="3"/>
  <c r="BQ52" i="3"/>
  <c r="CI14" i="3"/>
  <c r="CI16" i="3"/>
  <c r="CI23" i="3"/>
  <c r="CI25" i="3"/>
  <c r="CI29" i="3"/>
  <c r="CO4" i="3"/>
  <c r="CO21" i="3"/>
  <c r="CO23" i="3"/>
  <c r="CO30" i="3"/>
  <c r="CO32" i="3"/>
  <c r="CO36" i="3"/>
  <c r="CO53" i="3"/>
  <c r="AS38" i="3"/>
  <c r="AS45" i="3"/>
  <c r="AS47" i="3"/>
  <c r="AS54" i="3"/>
  <c r="BE2" i="3"/>
  <c r="BE11" i="3"/>
  <c r="BE13" i="3"/>
  <c r="BE18" i="3"/>
  <c r="BE27" i="3"/>
  <c r="BE29" i="3"/>
  <c r="BE34" i="3"/>
  <c r="BE43" i="3"/>
  <c r="BE45" i="3"/>
  <c r="BE50" i="3"/>
  <c r="BK2" i="3"/>
  <c r="BK9" i="3"/>
  <c r="BK11" i="3"/>
  <c r="BK18" i="3"/>
  <c r="BK25" i="3"/>
  <c r="BK27" i="3"/>
  <c r="BK34" i="3"/>
  <c r="BK41" i="3"/>
  <c r="BK43" i="3"/>
  <c r="BK50" i="3"/>
  <c r="BQ2" i="3"/>
  <c r="BQ9" i="3"/>
  <c r="BQ11" i="3"/>
  <c r="BQ18" i="3"/>
  <c r="BQ25" i="3"/>
  <c r="BQ27" i="3"/>
  <c r="BQ34" i="3"/>
  <c r="BQ36" i="3"/>
  <c r="BW5" i="3"/>
  <c r="BW7" i="3"/>
  <c r="BW14" i="3"/>
  <c r="CC4" i="3"/>
  <c r="CC21" i="3"/>
  <c r="CC23" i="3"/>
  <c r="CC30" i="3"/>
  <c r="CC32" i="3"/>
  <c r="CC36" i="3"/>
  <c r="CC53" i="3"/>
  <c r="CI7" i="3"/>
  <c r="CI9" i="3"/>
  <c r="CI13" i="3"/>
  <c r="CI30" i="3"/>
  <c r="CI32" i="3"/>
  <c r="CI39" i="3"/>
  <c r="CI41" i="3"/>
  <c r="CI45" i="3"/>
  <c r="CU4" i="3"/>
  <c r="CU23" i="3"/>
  <c r="CU30" i="3"/>
  <c r="CU32" i="3"/>
  <c r="CU36" i="3"/>
  <c r="CU53" i="3"/>
  <c r="DA30" i="3"/>
  <c r="BW25" i="3"/>
  <c r="BW27" i="3"/>
  <c r="BW41" i="3"/>
  <c r="BW43" i="3"/>
  <c r="BW50" i="3"/>
  <c r="CC2" i="3"/>
  <c r="CC9" i="3"/>
  <c r="CC11" i="3"/>
  <c r="CC18" i="3"/>
  <c r="CC25" i="3"/>
  <c r="CC27" i="3"/>
  <c r="CC34" i="3"/>
  <c r="CC41" i="3"/>
  <c r="CC43" i="3"/>
  <c r="CC50" i="3"/>
  <c r="CI2" i="3"/>
  <c r="CI4" i="3"/>
  <c r="CI11" i="3"/>
  <c r="CI18" i="3"/>
  <c r="CI20" i="3"/>
  <c r="CI27" i="3"/>
  <c r="CI34" i="3"/>
  <c r="CI36" i="3"/>
  <c r="CI43" i="3"/>
  <c r="CI50" i="3"/>
  <c r="CI52" i="3"/>
  <c r="CO2" i="3"/>
  <c r="CO9" i="3"/>
  <c r="CO11" i="3"/>
  <c r="CO18" i="3"/>
  <c r="CO25" i="3"/>
  <c r="CO27" i="3"/>
  <c r="CO34" i="3"/>
  <c r="CO41" i="3"/>
  <c r="CO43" i="3"/>
  <c r="CO50" i="3"/>
  <c r="CU2" i="3"/>
  <c r="CU11" i="3"/>
  <c r="CU18" i="3"/>
  <c r="CU27" i="3"/>
  <c r="CU34" i="3"/>
  <c r="CU43" i="3"/>
  <c r="CU50" i="3"/>
  <c r="DA9" i="3"/>
  <c r="DA11" i="3"/>
  <c r="DA25" i="3"/>
  <c r="DA27" i="3"/>
  <c r="DA38" i="3"/>
  <c r="DA41" i="3"/>
  <c r="DA43" i="3"/>
  <c r="DA50" i="3"/>
  <c r="BQ31" i="3"/>
  <c r="BQ38" i="3"/>
  <c r="BQ45" i="3"/>
  <c r="BQ47" i="3"/>
  <c r="BQ54" i="3"/>
  <c r="BW6" i="3"/>
  <c r="BW13" i="3"/>
  <c r="BW15" i="3"/>
  <c r="BW22" i="3"/>
  <c r="BW29" i="3"/>
  <c r="BW38" i="3"/>
  <c r="BW45" i="3"/>
  <c r="BW47" i="3"/>
  <c r="BW54" i="3"/>
  <c r="CC6" i="3"/>
  <c r="CC13" i="3"/>
  <c r="CC15" i="3"/>
  <c r="CC22" i="3"/>
  <c r="CC29" i="3"/>
  <c r="CC31" i="3"/>
  <c r="CC38" i="3"/>
  <c r="CC45" i="3"/>
  <c r="CC47" i="3"/>
  <c r="CC54" i="3"/>
  <c r="CI6" i="3"/>
  <c r="CI8" i="3"/>
  <c r="CI15" i="3"/>
  <c r="CI22" i="3"/>
  <c r="CI24" i="3"/>
  <c r="CI31" i="3"/>
  <c r="CI38" i="3"/>
  <c r="CI40" i="3"/>
  <c r="CI47" i="3"/>
  <c r="CI54" i="3"/>
  <c r="CO6" i="3"/>
  <c r="CO13" i="3"/>
  <c r="CO15" i="3"/>
  <c r="CO22" i="3"/>
  <c r="CO29" i="3"/>
  <c r="CO31" i="3"/>
  <c r="CO38" i="3"/>
  <c r="CO45" i="3"/>
  <c r="CO47" i="3"/>
  <c r="CO54" i="3"/>
  <c r="CU6" i="3"/>
  <c r="CU15" i="3"/>
  <c r="CU17" i="3"/>
  <c r="CU22" i="3"/>
  <c r="CU31" i="3"/>
  <c r="CU33" i="3"/>
  <c r="CU38" i="3"/>
  <c r="CU47" i="3"/>
  <c r="CU49" i="3"/>
  <c r="CU54" i="3"/>
  <c r="DA10" i="3"/>
  <c r="DA13" i="3"/>
  <c r="DA15" i="3"/>
  <c r="DA26" i="3"/>
  <c r="DA42" i="3"/>
  <c r="A3" i="6" l="1"/>
  <c r="M2" i="1"/>
  <c r="O2" i="1" s="1"/>
  <c r="A3" i="1"/>
  <c r="M3" i="1" s="1"/>
  <c r="O3" i="1" s="1"/>
  <c r="CY3" i="1" l="1"/>
  <c r="DA3" i="1" s="1"/>
  <c r="CS3" i="1"/>
  <c r="CU3" i="1" s="1"/>
  <c r="CM3" i="1"/>
  <c r="CO3" i="1" s="1"/>
  <c r="CG3" i="1"/>
  <c r="CI3" i="1" s="1"/>
  <c r="CA3" i="1"/>
  <c r="CC3" i="1" s="1"/>
  <c r="BU3" i="1"/>
  <c r="BW3" i="1" s="1"/>
  <c r="BO3" i="1"/>
  <c r="BQ3" i="1" s="1"/>
  <c r="BI3" i="1"/>
  <c r="BK3" i="1" s="1"/>
  <c r="BC3" i="1"/>
  <c r="BE3" i="1" s="1"/>
  <c r="AW3" i="1"/>
  <c r="AY3" i="1" s="1"/>
  <c r="AQ3" i="1"/>
  <c r="AS3" i="1" s="1"/>
  <c r="AK3" i="1"/>
  <c r="AM3" i="1" s="1"/>
  <c r="AE3" i="1"/>
  <c r="AG3" i="1" s="1"/>
  <c r="Y3" i="1"/>
  <c r="AA3" i="1" s="1"/>
  <c r="S3" i="1"/>
  <c r="U3" i="1" s="1"/>
  <c r="A4" i="6"/>
  <c r="CS3" i="6"/>
  <c r="CM3" i="6"/>
  <c r="CO3" i="6" s="1"/>
  <c r="CY3" i="6"/>
  <c r="DA3" i="6" s="1"/>
  <c r="BC3" i="6"/>
  <c r="BE3" i="6" s="1"/>
  <c r="S3" i="6"/>
  <c r="U3" i="6" s="1"/>
  <c r="CG3" i="6"/>
  <c r="CI3" i="6" s="1"/>
  <c r="CA3" i="6"/>
  <c r="CC3" i="6" s="1"/>
  <c r="BU3" i="6"/>
  <c r="BW3" i="6" s="1"/>
  <c r="BO3" i="6"/>
  <c r="BQ3" i="6" s="1"/>
  <c r="AW3" i="6"/>
  <c r="AY3" i="6" s="1"/>
  <c r="BI3" i="6"/>
  <c r="BK3" i="6" s="1"/>
  <c r="AQ3" i="6"/>
  <c r="AS3" i="6" s="1"/>
  <c r="AK3" i="6"/>
  <c r="AM3" i="6" s="1"/>
  <c r="AE3" i="6"/>
  <c r="AG3" i="6" s="1"/>
  <c r="Y3" i="6"/>
  <c r="AA3" i="6" s="1"/>
  <c r="M3" i="6"/>
  <c r="O3" i="6" s="1"/>
  <c r="A5" i="6"/>
  <c r="A4" i="1"/>
  <c r="CS4" i="1" l="1"/>
  <c r="CU4" i="1" s="1"/>
  <c r="BU4" i="1"/>
  <c r="BW4" i="1" s="1"/>
  <c r="S4" i="1"/>
  <c r="U4" i="1" s="1"/>
  <c r="CY4" i="1"/>
  <c r="DA4" i="1" s="1"/>
  <c r="CA4" i="1"/>
  <c r="CC4" i="1" s="1"/>
  <c r="CG4" i="1"/>
  <c r="CI4" i="1" s="1"/>
  <c r="BO4" i="1"/>
  <c r="BQ4" i="1" s="1"/>
  <c r="BC4" i="1"/>
  <c r="BE4" i="1" s="1"/>
  <c r="AQ4" i="1"/>
  <c r="AS4" i="1" s="1"/>
  <c r="AE4" i="1"/>
  <c r="AG4" i="1" s="1"/>
  <c r="BI4" i="1"/>
  <c r="BK4" i="1" s="1"/>
  <c r="AW4" i="1"/>
  <c r="AY4" i="1" s="1"/>
  <c r="AK4" i="1"/>
  <c r="AM4" i="1" s="1"/>
  <c r="CM4" i="1"/>
  <c r="CO4" i="1" s="1"/>
  <c r="Y4" i="1"/>
  <c r="AA4" i="1" s="1"/>
  <c r="M4" i="1"/>
  <c r="O4" i="1" s="1"/>
  <c r="CY5" i="6"/>
  <c r="DA5" i="6" s="1"/>
  <c r="CS5" i="6"/>
  <c r="CM5" i="6"/>
  <c r="CO5" i="6" s="1"/>
  <c r="BI5" i="6"/>
  <c r="BK5" i="6" s="1"/>
  <c r="CG5" i="6"/>
  <c r="CI5" i="6" s="1"/>
  <c r="CA5" i="6"/>
  <c r="CC5" i="6" s="1"/>
  <c r="BU5" i="6"/>
  <c r="BW5" i="6" s="1"/>
  <c r="BC5" i="6"/>
  <c r="BE5" i="6" s="1"/>
  <c r="AW5" i="6"/>
  <c r="AY5" i="6" s="1"/>
  <c r="BO5" i="6"/>
  <c r="BQ5" i="6" s="1"/>
  <c r="AQ5" i="6"/>
  <c r="AS5" i="6" s="1"/>
  <c r="AK5" i="6"/>
  <c r="AM5" i="6" s="1"/>
  <c r="AE5" i="6"/>
  <c r="AG5" i="6" s="1"/>
  <c r="S5" i="6"/>
  <c r="U5" i="6" s="1"/>
  <c r="Y5" i="6"/>
  <c r="AA5" i="6" s="1"/>
  <c r="M5" i="6"/>
  <c r="O5" i="6" s="1"/>
  <c r="CG4" i="6"/>
  <c r="CI4" i="6" s="1"/>
  <c r="CA4" i="6"/>
  <c r="CC4" i="6" s="1"/>
  <c r="BU4" i="6"/>
  <c r="BW4" i="6" s="1"/>
  <c r="BO4" i="6"/>
  <c r="BQ4" i="6" s="1"/>
  <c r="AE4" i="6"/>
  <c r="AG4" i="6" s="1"/>
  <c r="Y4" i="6"/>
  <c r="AA4" i="6" s="1"/>
  <c r="M4" i="6"/>
  <c r="O4" i="6" s="1"/>
  <c r="CY4" i="6"/>
  <c r="DA4" i="6" s="1"/>
  <c r="CS4" i="6"/>
  <c r="CM4" i="6"/>
  <c r="CO4" i="6" s="1"/>
  <c r="BI4" i="6"/>
  <c r="BK4" i="6" s="1"/>
  <c r="AQ4" i="6"/>
  <c r="AS4" i="6" s="1"/>
  <c r="AK4" i="6"/>
  <c r="AM4" i="6" s="1"/>
  <c r="S4" i="6"/>
  <c r="U4" i="6" s="1"/>
  <c r="AW4" i="6"/>
  <c r="AY4" i="6" s="1"/>
  <c r="BC4" i="6"/>
  <c r="BE4" i="6" s="1"/>
  <c r="A6" i="6"/>
  <c r="A5" i="1"/>
  <c r="CY5" i="1" l="1"/>
  <c r="DA5" i="1" s="1"/>
  <c r="CA5" i="1"/>
  <c r="CC5" i="1" s="1"/>
  <c r="S5" i="1"/>
  <c r="U5" i="1" s="1"/>
  <c r="BC5" i="1"/>
  <c r="BE5" i="1" s="1"/>
  <c r="AW5" i="1"/>
  <c r="AY5" i="1" s="1"/>
  <c r="AK5" i="1"/>
  <c r="AM5" i="1" s="1"/>
  <c r="AE5" i="1"/>
  <c r="AG5" i="1" s="1"/>
  <c r="CM5" i="1"/>
  <c r="CO5" i="1" s="1"/>
  <c r="CG5" i="1"/>
  <c r="CI5" i="1" s="1"/>
  <c r="BI5" i="1"/>
  <c r="BK5" i="1" s="1"/>
  <c r="AQ5" i="1"/>
  <c r="AS5" i="1" s="1"/>
  <c r="Y5" i="1"/>
  <c r="AA5" i="1" s="1"/>
  <c r="BO5" i="1"/>
  <c r="BQ5" i="1" s="1"/>
  <c r="BU5" i="1"/>
  <c r="BW5" i="1" s="1"/>
  <c r="CS5" i="1"/>
  <c r="CU5" i="1" s="1"/>
  <c r="M5" i="1"/>
  <c r="O5" i="1" s="1"/>
  <c r="CG6" i="6"/>
  <c r="CI6" i="6" s="1"/>
  <c r="AW6" i="6"/>
  <c r="AY6" i="6" s="1"/>
  <c r="BU6" i="6"/>
  <c r="BW6" i="6" s="1"/>
  <c r="AQ6" i="6"/>
  <c r="AS6" i="6" s="1"/>
  <c r="AK6" i="6"/>
  <c r="AM6" i="6" s="1"/>
  <c r="BO6" i="6"/>
  <c r="BQ6" i="6" s="1"/>
  <c r="CY6" i="6"/>
  <c r="DA6" i="6" s="1"/>
  <c r="CS6" i="6"/>
  <c r="CA6" i="6"/>
  <c r="CC6" i="6" s="1"/>
  <c r="BI6" i="6"/>
  <c r="BK6" i="6" s="1"/>
  <c r="BC6" i="6"/>
  <c r="BE6" i="6" s="1"/>
  <c r="Y6" i="6"/>
  <c r="AA6" i="6" s="1"/>
  <c r="CM6" i="6"/>
  <c r="CO6" i="6" s="1"/>
  <c r="M6" i="6"/>
  <c r="O6" i="6" s="1"/>
  <c r="AE6" i="6"/>
  <c r="AG6" i="6" s="1"/>
  <c r="S6" i="6"/>
  <c r="U6" i="6" s="1"/>
  <c r="A7" i="6"/>
  <c r="A6" i="1"/>
  <c r="CY6" i="1" l="1"/>
  <c r="DA6" i="1" s="1"/>
  <c r="CS6" i="1"/>
  <c r="CU6" i="1" s="1"/>
  <c r="CM6" i="1"/>
  <c r="CO6" i="1" s="1"/>
  <c r="CG6" i="1"/>
  <c r="CI6" i="1" s="1"/>
  <c r="CA6" i="1"/>
  <c r="CC6" i="1" s="1"/>
  <c r="BU6" i="1"/>
  <c r="BW6" i="1" s="1"/>
  <c r="BO6" i="1"/>
  <c r="BQ6" i="1" s="1"/>
  <c r="BI6" i="1"/>
  <c r="BK6" i="1" s="1"/>
  <c r="BC6" i="1"/>
  <c r="BE6" i="1" s="1"/>
  <c r="AW6" i="1"/>
  <c r="AY6" i="1" s="1"/>
  <c r="AQ6" i="1"/>
  <c r="AS6" i="1" s="1"/>
  <c r="AK6" i="1"/>
  <c r="AM6" i="1" s="1"/>
  <c r="AE6" i="1"/>
  <c r="AG6" i="1" s="1"/>
  <c r="Y6" i="1"/>
  <c r="AA6" i="1" s="1"/>
  <c r="S6" i="1"/>
  <c r="U6" i="1" s="1"/>
  <c r="M6" i="1"/>
  <c r="O6" i="1" s="1"/>
  <c r="CY7" i="6"/>
  <c r="DA7" i="6" s="1"/>
  <c r="CS7" i="6"/>
  <c r="CM7" i="6"/>
  <c r="CO7" i="6" s="1"/>
  <c r="BI7" i="6"/>
  <c r="BK7" i="6" s="1"/>
  <c r="CA7" i="6"/>
  <c r="CC7" i="6" s="1"/>
  <c r="CG7" i="6"/>
  <c r="CI7" i="6" s="1"/>
  <c r="BC7" i="6"/>
  <c r="BE7" i="6" s="1"/>
  <c r="BU7" i="6"/>
  <c r="BW7" i="6" s="1"/>
  <c r="AW7" i="6"/>
  <c r="AY7" i="6" s="1"/>
  <c r="Y7" i="6"/>
  <c r="AA7" i="6" s="1"/>
  <c r="BO7" i="6"/>
  <c r="BQ7" i="6" s="1"/>
  <c r="AQ7" i="6"/>
  <c r="AS7" i="6" s="1"/>
  <c r="AK7" i="6"/>
  <c r="AM7" i="6" s="1"/>
  <c r="AE7" i="6"/>
  <c r="AG7" i="6" s="1"/>
  <c r="S7" i="6"/>
  <c r="U7" i="6" s="1"/>
  <c r="M7" i="6"/>
  <c r="O7" i="6" s="1"/>
  <c r="A8" i="6"/>
  <c r="A7" i="1"/>
  <c r="CY7" i="1" l="1"/>
  <c r="DA7" i="1" s="1"/>
  <c r="CS7" i="1"/>
  <c r="CU7" i="1" s="1"/>
  <c r="CM7" i="1"/>
  <c r="CO7" i="1" s="1"/>
  <c r="CG7" i="1"/>
  <c r="CI7" i="1" s="1"/>
  <c r="CA7" i="1"/>
  <c r="CC7" i="1" s="1"/>
  <c r="BU7" i="1"/>
  <c r="BW7" i="1" s="1"/>
  <c r="BO7" i="1"/>
  <c r="BQ7" i="1" s="1"/>
  <c r="BI7" i="1"/>
  <c r="BK7" i="1" s="1"/>
  <c r="BC7" i="1"/>
  <c r="BE7" i="1" s="1"/>
  <c r="AW7" i="1"/>
  <c r="AY7" i="1" s="1"/>
  <c r="AQ7" i="1"/>
  <c r="AS7" i="1" s="1"/>
  <c r="AK7" i="1"/>
  <c r="AM7" i="1" s="1"/>
  <c r="AE7" i="1"/>
  <c r="AG7" i="1" s="1"/>
  <c r="Y7" i="1"/>
  <c r="AA7" i="1" s="1"/>
  <c r="S7" i="1"/>
  <c r="U7" i="1" s="1"/>
  <c r="M7" i="1"/>
  <c r="O7" i="1" s="1"/>
  <c r="CG8" i="6"/>
  <c r="CI8" i="6" s="1"/>
  <c r="AW8" i="6"/>
  <c r="AY8" i="6" s="1"/>
  <c r="CM8" i="6"/>
  <c r="CO8" i="6" s="1"/>
  <c r="BU8" i="6"/>
  <c r="BW8" i="6" s="1"/>
  <c r="BI8" i="6"/>
  <c r="BK8" i="6" s="1"/>
  <c r="AQ8" i="6"/>
  <c r="AS8" i="6" s="1"/>
  <c r="AK8" i="6"/>
  <c r="AM8" i="6" s="1"/>
  <c r="BO8" i="6"/>
  <c r="BQ8" i="6" s="1"/>
  <c r="CY8" i="6"/>
  <c r="DA8" i="6" s="1"/>
  <c r="CA8" i="6"/>
  <c r="CC8" i="6" s="1"/>
  <c r="Y8" i="6"/>
  <c r="AA8" i="6" s="1"/>
  <c r="AE8" i="6"/>
  <c r="AG8" i="6" s="1"/>
  <c r="S8" i="6"/>
  <c r="U8" i="6" s="1"/>
  <c r="CS8" i="6"/>
  <c r="BC8" i="6"/>
  <c r="BE8" i="6" s="1"/>
  <c r="M8" i="6"/>
  <c r="O8" i="6" s="1"/>
  <c r="A9" i="6"/>
  <c r="A8" i="1"/>
  <c r="CG8" i="1" l="1"/>
  <c r="CI8" i="1" s="1"/>
  <c r="BI8" i="1"/>
  <c r="BK8" i="1" s="1"/>
  <c r="CS8" i="1"/>
  <c r="CU8" i="1" s="1"/>
  <c r="CM8" i="1"/>
  <c r="CO8" i="1" s="1"/>
  <c r="BO8" i="1"/>
  <c r="BQ8" i="1" s="1"/>
  <c r="S8" i="1"/>
  <c r="U8" i="1" s="1"/>
  <c r="BU8" i="1"/>
  <c r="BW8" i="1" s="1"/>
  <c r="CA8" i="1"/>
  <c r="CC8" i="1" s="1"/>
  <c r="Y8" i="1"/>
  <c r="AA8" i="1" s="1"/>
  <c r="CY8" i="1"/>
  <c r="DA8" i="1" s="1"/>
  <c r="AQ8" i="1"/>
  <c r="AS8" i="1" s="1"/>
  <c r="AE8" i="1"/>
  <c r="AG8" i="1" s="1"/>
  <c r="AW8" i="1"/>
  <c r="AY8" i="1" s="1"/>
  <c r="AK8" i="1"/>
  <c r="AM8" i="1" s="1"/>
  <c r="BC8" i="1"/>
  <c r="BE8" i="1" s="1"/>
  <c r="M8" i="1"/>
  <c r="O8" i="1" s="1"/>
  <c r="CA9" i="6"/>
  <c r="CC9" i="6" s="1"/>
  <c r="BU9" i="6"/>
  <c r="BW9" i="6" s="1"/>
  <c r="BO9" i="6"/>
  <c r="BQ9" i="6" s="1"/>
  <c r="CY9" i="6"/>
  <c r="DA9" i="6" s="1"/>
  <c r="BC9" i="6"/>
  <c r="BE9" i="6" s="1"/>
  <c r="AE9" i="6"/>
  <c r="AG9" i="6" s="1"/>
  <c r="Y9" i="6"/>
  <c r="AA9" i="6" s="1"/>
  <c r="M9" i="6"/>
  <c r="O9" i="6" s="1"/>
  <c r="CS9" i="6"/>
  <c r="CM9" i="6"/>
  <c r="CO9" i="6" s="1"/>
  <c r="CG9" i="6"/>
  <c r="CI9" i="6" s="1"/>
  <c r="BI9" i="6"/>
  <c r="BK9" i="6" s="1"/>
  <c r="S9" i="6"/>
  <c r="U9" i="6" s="1"/>
  <c r="AW9" i="6"/>
  <c r="AY9" i="6" s="1"/>
  <c r="AQ9" i="6"/>
  <c r="AS9" i="6" s="1"/>
  <c r="AK9" i="6"/>
  <c r="AM9" i="6" s="1"/>
  <c r="A10" i="6"/>
  <c r="A9" i="1"/>
  <c r="CM9" i="1" l="1"/>
  <c r="CO9" i="1" s="1"/>
  <c r="BO9" i="1"/>
  <c r="BQ9" i="1" s="1"/>
  <c r="S9" i="1"/>
  <c r="U9" i="1" s="1"/>
  <c r="CY9" i="1"/>
  <c r="DA9" i="1" s="1"/>
  <c r="CS9" i="1"/>
  <c r="CU9" i="1" s="1"/>
  <c r="BU9" i="1"/>
  <c r="BW9" i="1" s="1"/>
  <c r="CA9" i="1"/>
  <c r="CC9" i="1" s="1"/>
  <c r="AW9" i="1"/>
  <c r="AY9" i="1" s="1"/>
  <c r="AK9" i="1"/>
  <c r="AM9" i="1" s="1"/>
  <c r="Y9" i="1"/>
  <c r="AA9" i="1" s="1"/>
  <c r="BC9" i="1"/>
  <c r="BE9" i="1" s="1"/>
  <c r="CG9" i="1"/>
  <c r="CI9" i="1" s="1"/>
  <c r="BI9" i="1"/>
  <c r="BK9" i="1" s="1"/>
  <c r="AQ9" i="1"/>
  <c r="AS9" i="1" s="1"/>
  <c r="AE9" i="1"/>
  <c r="AG9" i="1" s="1"/>
  <c r="M9" i="1"/>
  <c r="O9" i="1" s="1"/>
  <c r="CS10" i="6"/>
  <c r="CM10" i="6"/>
  <c r="CO10" i="6" s="1"/>
  <c r="CG10" i="6"/>
  <c r="CI10" i="6" s="1"/>
  <c r="BC10" i="6"/>
  <c r="BE10" i="6" s="1"/>
  <c r="CY10" i="6"/>
  <c r="DA10" i="6" s="1"/>
  <c r="BU10" i="6"/>
  <c r="BW10" i="6" s="1"/>
  <c r="BI10" i="6"/>
  <c r="BK10" i="6" s="1"/>
  <c r="S10" i="6"/>
  <c r="U10" i="6" s="1"/>
  <c r="BO10" i="6"/>
  <c r="BQ10" i="6" s="1"/>
  <c r="CA10" i="6"/>
  <c r="CC10" i="6" s="1"/>
  <c r="AW10" i="6"/>
  <c r="AY10" i="6" s="1"/>
  <c r="Y10" i="6"/>
  <c r="AA10" i="6" s="1"/>
  <c r="AE10" i="6"/>
  <c r="AG10" i="6" s="1"/>
  <c r="M10" i="6"/>
  <c r="O10" i="6" s="1"/>
  <c r="AK10" i="6"/>
  <c r="AM10" i="6" s="1"/>
  <c r="AQ10" i="6"/>
  <c r="AS10" i="6" s="1"/>
  <c r="A11" i="6"/>
  <c r="A10" i="1"/>
  <c r="CS10" i="1" l="1"/>
  <c r="CU10" i="1" s="1"/>
  <c r="BU10" i="1"/>
  <c r="BW10" i="1" s="1"/>
  <c r="AQ10" i="1"/>
  <c r="AS10" i="1" s="1"/>
  <c r="Y10" i="1"/>
  <c r="AA10" i="1" s="1"/>
  <c r="CY10" i="1"/>
  <c r="DA10" i="1" s="1"/>
  <c r="CA10" i="1"/>
  <c r="CC10" i="1" s="1"/>
  <c r="BC10" i="1"/>
  <c r="BE10" i="1" s="1"/>
  <c r="AW10" i="1"/>
  <c r="AY10" i="1" s="1"/>
  <c r="AK10" i="1"/>
  <c r="AM10" i="1" s="1"/>
  <c r="AE10" i="1"/>
  <c r="AG10" i="1" s="1"/>
  <c r="CG10" i="1"/>
  <c r="CI10" i="1" s="1"/>
  <c r="BI10" i="1"/>
  <c r="BK10" i="1" s="1"/>
  <c r="S10" i="1"/>
  <c r="U10" i="1" s="1"/>
  <c r="CM10" i="1"/>
  <c r="CO10" i="1" s="1"/>
  <c r="BO10" i="1"/>
  <c r="BQ10" i="1" s="1"/>
  <c r="M10" i="1"/>
  <c r="O10" i="1" s="1"/>
  <c r="CS11" i="6"/>
  <c r="CM11" i="6"/>
  <c r="CO11" i="6" s="1"/>
  <c r="CA11" i="6"/>
  <c r="CC11" i="6" s="1"/>
  <c r="BU11" i="6"/>
  <c r="BW11" i="6" s="1"/>
  <c r="BO11" i="6"/>
  <c r="BQ11" i="6" s="1"/>
  <c r="CY11" i="6"/>
  <c r="DA11" i="6" s="1"/>
  <c r="AE11" i="6"/>
  <c r="AG11" i="6" s="1"/>
  <c r="Y11" i="6"/>
  <c r="AA11" i="6" s="1"/>
  <c r="M11" i="6"/>
  <c r="O11" i="6" s="1"/>
  <c r="CG11" i="6"/>
  <c r="CI11" i="6" s="1"/>
  <c r="BC11" i="6"/>
  <c r="BE11" i="6" s="1"/>
  <c r="AW11" i="6"/>
  <c r="AY11" i="6" s="1"/>
  <c r="BI11" i="6"/>
  <c r="BK11" i="6" s="1"/>
  <c r="AQ11" i="6"/>
  <c r="AS11" i="6" s="1"/>
  <c r="AK11" i="6"/>
  <c r="AM11" i="6" s="1"/>
  <c r="S11" i="6"/>
  <c r="U11" i="6" s="1"/>
  <c r="A12" i="6"/>
  <c r="A11" i="1"/>
  <c r="CY11" i="1" l="1"/>
  <c r="DA11" i="1" s="1"/>
  <c r="CS11" i="1"/>
  <c r="CU11" i="1" s="1"/>
  <c r="CM11" i="1"/>
  <c r="CO11" i="1" s="1"/>
  <c r="CG11" i="1"/>
  <c r="CI11" i="1" s="1"/>
  <c r="CA11" i="1"/>
  <c r="CC11" i="1" s="1"/>
  <c r="BU11" i="1"/>
  <c r="BW11" i="1" s="1"/>
  <c r="BO11" i="1"/>
  <c r="BQ11" i="1" s="1"/>
  <c r="BI11" i="1"/>
  <c r="BK11" i="1" s="1"/>
  <c r="BC11" i="1"/>
  <c r="BE11" i="1" s="1"/>
  <c r="AW11" i="1"/>
  <c r="AY11" i="1" s="1"/>
  <c r="AQ11" i="1"/>
  <c r="AS11" i="1" s="1"/>
  <c r="AK11" i="1"/>
  <c r="AM11" i="1" s="1"/>
  <c r="AE11" i="1"/>
  <c r="AG11" i="1" s="1"/>
  <c r="Y11" i="1"/>
  <c r="AA11" i="1" s="1"/>
  <c r="S11" i="1"/>
  <c r="U11" i="1" s="1"/>
  <c r="M11" i="1"/>
  <c r="O11" i="1" s="1"/>
  <c r="CS12" i="6"/>
  <c r="CM12" i="6"/>
  <c r="CO12" i="6" s="1"/>
  <c r="CG12" i="6"/>
  <c r="CI12" i="6" s="1"/>
  <c r="BC12" i="6"/>
  <c r="BE12" i="6" s="1"/>
  <c r="CA12" i="6"/>
  <c r="CC12" i="6" s="1"/>
  <c r="BI12" i="6"/>
  <c r="BK12" i="6" s="1"/>
  <c r="S12" i="6"/>
  <c r="U12" i="6" s="1"/>
  <c r="CY12" i="6"/>
  <c r="DA12" i="6" s="1"/>
  <c r="BU12" i="6"/>
  <c r="BW12" i="6" s="1"/>
  <c r="BO12" i="6"/>
  <c r="BQ12" i="6" s="1"/>
  <c r="AW12" i="6"/>
  <c r="AY12" i="6" s="1"/>
  <c r="AE12" i="6"/>
  <c r="AG12" i="6" s="1"/>
  <c r="M12" i="6"/>
  <c r="O12" i="6" s="1"/>
  <c r="AQ12" i="6"/>
  <c r="AS12" i="6" s="1"/>
  <c r="Y12" i="6"/>
  <c r="AA12" i="6" s="1"/>
  <c r="AK12" i="6"/>
  <c r="AM12" i="6" s="1"/>
  <c r="A13" i="6"/>
  <c r="A12" i="1"/>
  <c r="CY12" i="1" l="1"/>
  <c r="DA12" i="1" s="1"/>
  <c r="CS12" i="1"/>
  <c r="CU12" i="1" s="1"/>
  <c r="CM12" i="1"/>
  <c r="CO12" i="1" s="1"/>
  <c r="CG12" i="1"/>
  <c r="CI12" i="1" s="1"/>
  <c r="CA12" i="1"/>
  <c r="CC12" i="1" s="1"/>
  <c r="BU12" i="1"/>
  <c r="BW12" i="1" s="1"/>
  <c r="BO12" i="1"/>
  <c r="BQ12" i="1" s="1"/>
  <c r="BI12" i="1"/>
  <c r="BK12" i="1" s="1"/>
  <c r="BC12" i="1"/>
  <c r="BE12" i="1" s="1"/>
  <c r="AW12" i="1"/>
  <c r="AY12" i="1" s="1"/>
  <c r="AQ12" i="1"/>
  <c r="AS12" i="1" s="1"/>
  <c r="AK12" i="1"/>
  <c r="AM12" i="1" s="1"/>
  <c r="AE12" i="1"/>
  <c r="AG12" i="1" s="1"/>
  <c r="Y12" i="1"/>
  <c r="AA12" i="1" s="1"/>
  <c r="S12" i="1"/>
  <c r="U12" i="1" s="1"/>
  <c r="M12" i="1"/>
  <c r="O12" i="1" s="1"/>
  <c r="CG13" i="6"/>
  <c r="CI13" i="6" s="1"/>
  <c r="CY13" i="6"/>
  <c r="DA13" i="6" s="1"/>
  <c r="CS13" i="6"/>
  <c r="CM13" i="6"/>
  <c r="CO13" i="6" s="1"/>
  <c r="AW13" i="6"/>
  <c r="AY13" i="6" s="1"/>
  <c r="BO13" i="6"/>
  <c r="BQ13" i="6" s="1"/>
  <c r="AQ13" i="6"/>
  <c r="AS13" i="6" s="1"/>
  <c r="AK13" i="6"/>
  <c r="AM13" i="6" s="1"/>
  <c r="CA13" i="6"/>
  <c r="CC13" i="6" s="1"/>
  <c r="BU13" i="6"/>
  <c r="BW13" i="6" s="1"/>
  <c r="BC13" i="6"/>
  <c r="BE13" i="6" s="1"/>
  <c r="M13" i="6"/>
  <c r="O13" i="6" s="1"/>
  <c r="BI13" i="6"/>
  <c r="BK13" i="6" s="1"/>
  <c r="S13" i="6"/>
  <c r="U13" i="6" s="1"/>
  <c r="AE13" i="6"/>
  <c r="AG13" i="6" s="1"/>
  <c r="Y13" i="6"/>
  <c r="AA13" i="6" s="1"/>
  <c r="A14" i="6"/>
  <c r="A13" i="1"/>
  <c r="CY13" i="1" l="1"/>
  <c r="DA13" i="1" s="1"/>
  <c r="CA13" i="1"/>
  <c r="CC13" i="1" s="1"/>
  <c r="BC13" i="1"/>
  <c r="BE13" i="1" s="1"/>
  <c r="S13" i="1"/>
  <c r="U13" i="1" s="1"/>
  <c r="BO13" i="1"/>
  <c r="BQ13" i="1" s="1"/>
  <c r="CG13" i="1"/>
  <c r="CI13" i="1" s="1"/>
  <c r="BI13" i="1"/>
  <c r="BK13" i="1" s="1"/>
  <c r="CM13" i="1"/>
  <c r="CO13" i="1" s="1"/>
  <c r="AW13" i="1"/>
  <c r="AY13" i="1" s="1"/>
  <c r="CS13" i="1"/>
  <c r="CU13" i="1" s="1"/>
  <c r="AQ13" i="1"/>
  <c r="AS13" i="1" s="1"/>
  <c r="AE13" i="1"/>
  <c r="AG13" i="1" s="1"/>
  <c r="BU13" i="1"/>
  <c r="BW13" i="1" s="1"/>
  <c r="AK13" i="1"/>
  <c r="AM13" i="1" s="1"/>
  <c r="Y13" i="1"/>
  <c r="AA13" i="1" s="1"/>
  <c r="M13" i="1"/>
  <c r="O13" i="1" s="1"/>
  <c r="CY14" i="6"/>
  <c r="DA14" i="6" s="1"/>
  <c r="CG14" i="6"/>
  <c r="CI14" i="6" s="1"/>
  <c r="BI14" i="6"/>
  <c r="BK14" i="6" s="1"/>
  <c r="CA14" i="6"/>
  <c r="CC14" i="6" s="1"/>
  <c r="BU14" i="6"/>
  <c r="BW14" i="6" s="1"/>
  <c r="CS14" i="6"/>
  <c r="AW14" i="6"/>
  <c r="AY14" i="6" s="1"/>
  <c r="CM14" i="6"/>
  <c r="CO14" i="6" s="1"/>
  <c r="BO14" i="6"/>
  <c r="BQ14" i="6" s="1"/>
  <c r="AE14" i="6"/>
  <c r="AG14" i="6" s="1"/>
  <c r="S14" i="6"/>
  <c r="U14" i="6" s="1"/>
  <c r="BC14" i="6"/>
  <c r="BE14" i="6" s="1"/>
  <c r="Y14" i="6"/>
  <c r="AA14" i="6" s="1"/>
  <c r="M14" i="6"/>
  <c r="O14" i="6" s="1"/>
  <c r="AK14" i="6"/>
  <c r="AM14" i="6" s="1"/>
  <c r="AQ14" i="6"/>
  <c r="AS14" i="6" s="1"/>
  <c r="A15" i="6"/>
  <c r="A14" i="1"/>
  <c r="CG14" i="1" l="1"/>
  <c r="CI14" i="1" s="1"/>
  <c r="BI14" i="1"/>
  <c r="BK14" i="1" s="1"/>
  <c r="BU14" i="1"/>
  <c r="BW14" i="1" s="1"/>
  <c r="CM14" i="1"/>
  <c r="CO14" i="1" s="1"/>
  <c r="BO14" i="1"/>
  <c r="BQ14" i="1" s="1"/>
  <c r="CS14" i="1"/>
  <c r="CU14" i="1" s="1"/>
  <c r="AQ14" i="1"/>
  <c r="AS14" i="1" s="1"/>
  <c r="AE14" i="1"/>
  <c r="AG14" i="1" s="1"/>
  <c r="S14" i="1"/>
  <c r="U14" i="1" s="1"/>
  <c r="AK14" i="1"/>
  <c r="AM14" i="1" s="1"/>
  <c r="Y14" i="1"/>
  <c r="AA14" i="1" s="1"/>
  <c r="CY14" i="1"/>
  <c r="DA14" i="1" s="1"/>
  <c r="BC14" i="1"/>
  <c r="BE14" i="1" s="1"/>
  <c r="AW14" i="1"/>
  <c r="AY14" i="1" s="1"/>
  <c r="CA14" i="1"/>
  <c r="CC14" i="1" s="1"/>
  <c r="M14" i="1"/>
  <c r="O14" i="1" s="1"/>
  <c r="CG15" i="6"/>
  <c r="CI15" i="6" s="1"/>
  <c r="CS15" i="6"/>
  <c r="CM15" i="6"/>
  <c r="CO15" i="6" s="1"/>
  <c r="AW15" i="6"/>
  <c r="AY15" i="6" s="1"/>
  <c r="CY15" i="6"/>
  <c r="DA15" i="6" s="1"/>
  <c r="BO15" i="6"/>
  <c r="BQ15" i="6" s="1"/>
  <c r="AQ15" i="6"/>
  <c r="AS15" i="6" s="1"/>
  <c r="AK15" i="6"/>
  <c r="AM15" i="6" s="1"/>
  <c r="CA15" i="6"/>
  <c r="CC15" i="6" s="1"/>
  <c r="BC15" i="6"/>
  <c r="BE15" i="6" s="1"/>
  <c r="M15" i="6"/>
  <c r="O15" i="6" s="1"/>
  <c r="BI15" i="6"/>
  <c r="BK15" i="6" s="1"/>
  <c r="Y15" i="6"/>
  <c r="AA15" i="6" s="1"/>
  <c r="S15" i="6"/>
  <c r="U15" i="6" s="1"/>
  <c r="BU15" i="6"/>
  <c r="BW15" i="6" s="1"/>
  <c r="AE15" i="6"/>
  <c r="AG15" i="6" s="1"/>
  <c r="A16" i="6"/>
  <c r="A15" i="1"/>
  <c r="CY15" i="1" l="1"/>
  <c r="DA15" i="1" s="1"/>
  <c r="CS15" i="1"/>
  <c r="CU15" i="1" s="1"/>
  <c r="CM15" i="1"/>
  <c r="CO15" i="1" s="1"/>
  <c r="CG15" i="1"/>
  <c r="CI15" i="1" s="1"/>
  <c r="CA15" i="1"/>
  <c r="CC15" i="1" s="1"/>
  <c r="BU15" i="1"/>
  <c r="BW15" i="1" s="1"/>
  <c r="BO15" i="1"/>
  <c r="BQ15" i="1" s="1"/>
  <c r="BI15" i="1"/>
  <c r="BK15" i="1" s="1"/>
  <c r="BC15" i="1"/>
  <c r="BE15" i="1" s="1"/>
  <c r="AW15" i="1"/>
  <c r="AY15" i="1" s="1"/>
  <c r="AQ15" i="1"/>
  <c r="AS15" i="1" s="1"/>
  <c r="AK15" i="1"/>
  <c r="AM15" i="1" s="1"/>
  <c r="AE15" i="1"/>
  <c r="AG15" i="1" s="1"/>
  <c r="Y15" i="1"/>
  <c r="AA15" i="1" s="1"/>
  <c r="S15" i="1"/>
  <c r="U15" i="1" s="1"/>
  <c r="M15" i="1"/>
  <c r="O15" i="1" s="1"/>
  <c r="CY16" i="6"/>
  <c r="DA16" i="6" s="1"/>
  <c r="BI16" i="6"/>
  <c r="BK16" i="6" s="1"/>
  <c r="CM16" i="6"/>
  <c r="CO16" i="6" s="1"/>
  <c r="CG16" i="6"/>
  <c r="CI16" i="6" s="1"/>
  <c r="CA16" i="6"/>
  <c r="CC16" i="6" s="1"/>
  <c r="BU16" i="6"/>
  <c r="BW16" i="6" s="1"/>
  <c r="CS16" i="6"/>
  <c r="AW16" i="6"/>
  <c r="AY16" i="6" s="1"/>
  <c r="AQ16" i="6"/>
  <c r="AS16" i="6" s="1"/>
  <c r="AK16" i="6"/>
  <c r="AM16" i="6" s="1"/>
  <c r="AE16" i="6"/>
  <c r="AG16" i="6" s="1"/>
  <c r="BC16" i="6"/>
  <c r="BE16" i="6" s="1"/>
  <c r="BO16" i="6"/>
  <c r="BQ16" i="6" s="1"/>
  <c r="Y16" i="6"/>
  <c r="AA16" i="6" s="1"/>
  <c r="M16" i="6"/>
  <c r="O16" i="6" s="1"/>
  <c r="S16" i="6"/>
  <c r="U16" i="6" s="1"/>
  <c r="A17" i="6"/>
  <c r="A16" i="1"/>
  <c r="CM16" i="1" l="1"/>
  <c r="CO16" i="1" s="1"/>
  <c r="BO16" i="1"/>
  <c r="BQ16" i="1" s="1"/>
  <c r="AK16" i="1"/>
  <c r="AM16" i="1" s="1"/>
  <c r="S16" i="1"/>
  <c r="U16" i="1" s="1"/>
  <c r="CA16" i="1"/>
  <c r="CC16" i="1" s="1"/>
  <c r="CS16" i="1"/>
  <c r="CU16" i="1" s="1"/>
  <c r="BU16" i="1"/>
  <c r="BW16" i="1" s="1"/>
  <c r="AW16" i="1"/>
  <c r="AY16" i="1" s="1"/>
  <c r="AQ16" i="1"/>
  <c r="AS16" i="1" s="1"/>
  <c r="AE16" i="1"/>
  <c r="AG16" i="1" s="1"/>
  <c r="Y16" i="1"/>
  <c r="AA16" i="1" s="1"/>
  <c r="CY16" i="1"/>
  <c r="DA16" i="1" s="1"/>
  <c r="CG16" i="1"/>
  <c r="CI16" i="1" s="1"/>
  <c r="BC16" i="1"/>
  <c r="BE16" i="1" s="1"/>
  <c r="BI16" i="1"/>
  <c r="BK16" i="1" s="1"/>
  <c r="M16" i="1"/>
  <c r="O16" i="1" s="1"/>
  <c r="CS17" i="6"/>
  <c r="CM17" i="6"/>
  <c r="CO17" i="6" s="1"/>
  <c r="BC17" i="6"/>
  <c r="BE17" i="6" s="1"/>
  <c r="CY17" i="6"/>
  <c r="DA17" i="6" s="1"/>
  <c r="AW17" i="6"/>
  <c r="AY17" i="6" s="1"/>
  <c r="S17" i="6"/>
  <c r="U17" i="6" s="1"/>
  <c r="CA17" i="6"/>
  <c r="CC17" i="6" s="1"/>
  <c r="CG17" i="6"/>
  <c r="CI17" i="6" s="1"/>
  <c r="BO17" i="6"/>
  <c r="BQ17" i="6" s="1"/>
  <c r="AQ17" i="6"/>
  <c r="AS17" i="6" s="1"/>
  <c r="BU17" i="6"/>
  <c r="BW17" i="6" s="1"/>
  <c r="BI17" i="6"/>
  <c r="BK17" i="6" s="1"/>
  <c r="AE17" i="6"/>
  <c r="AG17" i="6" s="1"/>
  <c r="Y17" i="6"/>
  <c r="AA17" i="6" s="1"/>
  <c r="AK17" i="6"/>
  <c r="AM17" i="6" s="1"/>
  <c r="M17" i="6"/>
  <c r="O17" i="6" s="1"/>
  <c r="A18" i="6"/>
  <c r="A17" i="1"/>
  <c r="CY17" i="1" l="1"/>
  <c r="DA17" i="1" s="1"/>
  <c r="CS17" i="1"/>
  <c r="CU17" i="1" s="1"/>
  <c r="CM17" i="1"/>
  <c r="CO17" i="1" s="1"/>
  <c r="CG17" i="1"/>
  <c r="CI17" i="1" s="1"/>
  <c r="CA17" i="1"/>
  <c r="CC17" i="1" s="1"/>
  <c r="BU17" i="1"/>
  <c r="BW17" i="1" s="1"/>
  <c r="BO17" i="1"/>
  <c r="BQ17" i="1" s="1"/>
  <c r="BI17" i="1"/>
  <c r="BK17" i="1" s="1"/>
  <c r="BC17" i="1"/>
  <c r="BE17" i="1" s="1"/>
  <c r="AW17" i="1"/>
  <c r="AY17" i="1" s="1"/>
  <c r="AQ17" i="1"/>
  <c r="AS17" i="1" s="1"/>
  <c r="AK17" i="1"/>
  <c r="AM17" i="1" s="1"/>
  <c r="AE17" i="1"/>
  <c r="AG17" i="1" s="1"/>
  <c r="Y17" i="1"/>
  <c r="AA17" i="1" s="1"/>
  <c r="S17" i="1"/>
  <c r="U17" i="1" s="1"/>
  <c r="M17" i="1"/>
  <c r="O17" i="1" s="1"/>
  <c r="CA18" i="6"/>
  <c r="CC18" i="6" s="1"/>
  <c r="BU18" i="6"/>
  <c r="BW18" i="6" s="1"/>
  <c r="BO18" i="6"/>
  <c r="BQ18" i="6" s="1"/>
  <c r="CS18" i="6"/>
  <c r="CG18" i="6"/>
  <c r="CI18" i="6" s="1"/>
  <c r="BI18" i="6"/>
  <c r="BK18" i="6" s="1"/>
  <c r="AE18" i="6"/>
  <c r="AG18" i="6" s="1"/>
  <c r="Y18" i="6"/>
  <c r="AA18" i="6" s="1"/>
  <c r="M18" i="6"/>
  <c r="O18" i="6" s="1"/>
  <c r="CY18" i="6"/>
  <c r="DA18" i="6" s="1"/>
  <c r="CM18" i="6"/>
  <c r="CO18" i="6" s="1"/>
  <c r="AQ18" i="6"/>
  <c r="AS18" i="6" s="1"/>
  <c r="AK18" i="6"/>
  <c r="AM18" i="6" s="1"/>
  <c r="AW18" i="6"/>
  <c r="AY18" i="6" s="1"/>
  <c r="BC18" i="6"/>
  <c r="BE18" i="6" s="1"/>
  <c r="S18" i="6"/>
  <c r="U18" i="6" s="1"/>
  <c r="A19" i="6"/>
  <c r="A18" i="1"/>
  <c r="CS18" i="1" l="1"/>
  <c r="CU18" i="1" s="1"/>
  <c r="BU18" i="1"/>
  <c r="BW18" i="1" s="1"/>
  <c r="CG18" i="1"/>
  <c r="CI18" i="1" s="1"/>
  <c r="CY18" i="1"/>
  <c r="DA18" i="1" s="1"/>
  <c r="CA18" i="1"/>
  <c r="CC18" i="1" s="1"/>
  <c r="BC18" i="1"/>
  <c r="BE18" i="1" s="1"/>
  <c r="CM18" i="1"/>
  <c r="CO18" i="1" s="1"/>
  <c r="AW18" i="1"/>
  <c r="AY18" i="1" s="1"/>
  <c r="AK18" i="1"/>
  <c r="AM18" i="1" s="1"/>
  <c r="Y18" i="1"/>
  <c r="AA18" i="1" s="1"/>
  <c r="BO18" i="1"/>
  <c r="BQ18" i="1" s="1"/>
  <c r="BI18" i="1"/>
  <c r="BK18" i="1" s="1"/>
  <c r="AQ18" i="1"/>
  <c r="AS18" i="1" s="1"/>
  <c r="AE18" i="1"/>
  <c r="AG18" i="1" s="1"/>
  <c r="S18" i="1"/>
  <c r="U18" i="1" s="1"/>
  <c r="M18" i="1"/>
  <c r="O18" i="1" s="1"/>
  <c r="CS19" i="6"/>
  <c r="CM19" i="6"/>
  <c r="CO19" i="6" s="1"/>
  <c r="BC19" i="6"/>
  <c r="BE19" i="6" s="1"/>
  <c r="CY19" i="6"/>
  <c r="DA19" i="6" s="1"/>
  <c r="BO19" i="6"/>
  <c r="BQ19" i="6" s="1"/>
  <c r="AW19" i="6"/>
  <c r="AY19" i="6" s="1"/>
  <c r="S19" i="6"/>
  <c r="U19" i="6" s="1"/>
  <c r="CG19" i="6"/>
  <c r="CI19" i="6" s="1"/>
  <c r="BU19" i="6"/>
  <c r="BW19" i="6" s="1"/>
  <c r="BI19" i="6"/>
  <c r="BK19" i="6" s="1"/>
  <c r="CA19" i="6"/>
  <c r="CC19" i="6" s="1"/>
  <c r="M19" i="6"/>
  <c r="O19" i="6" s="1"/>
  <c r="AK19" i="6"/>
  <c r="AM19" i="6" s="1"/>
  <c r="Y19" i="6"/>
  <c r="AA19" i="6" s="1"/>
  <c r="AQ19" i="6"/>
  <c r="AS19" i="6" s="1"/>
  <c r="AE19" i="6"/>
  <c r="AG19" i="6" s="1"/>
  <c r="A20" i="6"/>
  <c r="A19" i="1"/>
  <c r="CY19" i="1" l="1"/>
  <c r="DA19" i="1" s="1"/>
  <c r="CS19" i="1"/>
  <c r="CU19" i="1" s="1"/>
  <c r="CM19" i="1"/>
  <c r="CO19" i="1" s="1"/>
  <c r="CG19" i="1"/>
  <c r="CI19" i="1" s="1"/>
  <c r="CA19" i="1"/>
  <c r="CC19" i="1" s="1"/>
  <c r="BU19" i="1"/>
  <c r="BW19" i="1" s="1"/>
  <c r="BO19" i="1"/>
  <c r="BQ19" i="1" s="1"/>
  <c r="BI19" i="1"/>
  <c r="BK19" i="1" s="1"/>
  <c r="BC19" i="1"/>
  <c r="BE19" i="1" s="1"/>
  <c r="AW19" i="1"/>
  <c r="AY19" i="1" s="1"/>
  <c r="AQ19" i="1"/>
  <c r="AS19" i="1" s="1"/>
  <c r="AK19" i="1"/>
  <c r="AM19" i="1" s="1"/>
  <c r="AE19" i="1"/>
  <c r="AG19" i="1" s="1"/>
  <c r="Y19" i="1"/>
  <c r="AA19" i="1" s="1"/>
  <c r="S19" i="1"/>
  <c r="U19" i="1" s="1"/>
  <c r="M19" i="1"/>
  <c r="O19" i="1" s="1"/>
  <c r="CA20" i="6"/>
  <c r="CC20" i="6" s="1"/>
  <c r="BU20" i="6"/>
  <c r="BW20" i="6" s="1"/>
  <c r="BO20" i="6"/>
  <c r="BQ20" i="6" s="1"/>
  <c r="CG20" i="6"/>
  <c r="CI20" i="6" s="1"/>
  <c r="BI20" i="6"/>
  <c r="BK20" i="6" s="1"/>
  <c r="BC20" i="6"/>
  <c r="BE20" i="6" s="1"/>
  <c r="AE20" i="6"/>
  <c r="AG20" i="6" s="1"/>
  <c r="Y20" i="6"/>
  <c r="AA20" i="6" s="1"/>
  <c r="M20" i="6"/>
  <c r="O20" i="6" s="1"/>
  <c r="CS20" i="6"/>
  <c r="CY20" i="6"/>
  <c r="DA20" i="6" s="1"/>
  <c r="CM20" i="6"/>
  <c r="CO20" i="6" s="1"/>
  <c r="AW20" i="6"/>
  <c r="AY20" i="6" s="1"/>
  <c r="AQ20" i="6"/>
  <c r="AS20" i="6" s="1"/>
  <c r="AK20" i="6"/>
  <c r="AM20" i="6" s="1"/>
  <c r="S20" i="6"/>
  <c r="U20" i="6" s="1"/>
  <c r="A21" i="6"/>
  <c r="A20" i="1"/>
  <c r="CY20" i="1" l="1"/>
  <c r="DA20" i="1" s="1"/>
  <c r="CA20" i="1"/>
  <c r="CC20" i="1" s="1"/>
  <c r="BC20" i="1"/>
  <c r="BE20" i="1" s="1"/>
  <c r="BI20" i="1"/>
  <c r="BK20" i="1" s="1"/>
  <c r="CM20" i="1"/>
  <c r="CO20" i="1" s="1"/>
  <c r="CG20" i="1"/>
  <c r="CI20" i="1" s="1"/>
  <c r="S20" i="1"/>
  <c r="U20" i="1" s="1"/>
  <c r="BO20" i="1"/>
  <c r="BQ20" i="1" s="1"/>
  <c r="CS20" i="1"/>
  <c r="CU20" i="1" s="1"/>
  <c r="AW20" i="1"/>
  <c r="AY20" i="1" s="1"/>
  <c r="AK20" i="1"/>
  <c r="AM20" i="1" s="1"/>
  <c r="Y20" i="1"/>
  <c r="AA20" i="1" s="1"/>
  <c r="BU20" i="1"/>
  <c r="BW20" i="1" s="1"/>
  <c r="AQ20" i="1"/>
  <c r="AS20" i="1" s="1"/>
  <c r="AE20" i="1"/>
  <c r="AG20" i="1" s="1"/>
  <c r="M20" i="1"/>
  <c r="O20" i="1" s="1"/>
  <c r="CY21" i="6"/>
  <c r="DA21" i="6" s="1"/>
  <c r="BI21" i="6"/>
  <c r="BK21" i="6" s="1"/>
  <c r="CM21" i="6"/>
  <c r="CO21" i="6" s="1"/>
  <c r="BO21" i="6"/>
  <c r="BQ21" i="6" s="1"/>
  <c r="CG21" i="6"/>
  <c r="CI21" i="6" s="1"/>
  <c r="CS21" i="6"/>
  <c r="BU21" i="6"/>
  <c r="BW21" i="6" s="1"/>
  <c r="AW21" i="6"/>
  <c r="AY21" i="6" s="1"/>
  <c r="M21" i="6"/>
  <c r="O21" i="6" s="1"/>
  <c r="BC21" i="6"/>
  <c r="BE21" i="6" s="1"/>
  <c r="Y21" i="6"/>
  <c r="AA21" i="6" s="1"/>
  <c r="CA21" i="6"/>
  <c r="CC21" i="6" s="1"/>
  <c r="AQ21" i="6"/>
  <c r="AS21" i="6" s="1"/>
  <c r="AK21" i="6"/>
  <c r="AM21" i="6" s="1"/>
  <c r="AE21" i="6"/>
  <c r="AG21" i="6" s="1"/>
  <c r="S21" i="6"/>
  <c r="U21" i="6" s="1"/>
  <c r="A22" i="6"/>
  <c r="A21" i="1"/>
  <c r="CG21" i="1" l="1"/>
  <c r="CI21" i="1" s="1"/>
  <c r="BI21" i="1"/>
  <c r="BK21" i="1" s="1"/>
  <c r="S21" i="1"/>
  <c r="U21" i="1" s="1"/>
  <c r="AW21" i="1"/>
  <c r="AY21" i="1" s="1"/>
  <c r="AE21" i="1"/>
  <c r="AG21" i="1" s="1"/>
  <c r="CM21" i="1"/>
  <c r="CO21" i="1" s="1"/>
  <c r="BO21" i="1"/>
  <c r="BQ21" i="1" s="1"/>
  <c r="AQ21" i="1"/>
  <c r="AS21" i="1" s="1"/>
  <c r="AK21" i="1"/>
  <c r="AM21" i="1" s="1"/>
  <c r="Y21" i="1"/>
  <c r="AA21" i="1" s="1"/>
  <c r="CS21" i="1"/>
  <c r="CU21" i="1" s="1"/>
  <c r="BU21" i="1"/>
  <c r="BW21" i="1" s="1"/>
  <c r="CY21" i="1"/>
  <c r="DA21" i="1" s="1"/>
  <c r="BC21" i="1"/>
  <c r="BE21" i="1" s="1"/>
  <c r="CA21" i="1"/>
  <c r="CC21" i="1" s="1"/>
  <c r="M21" i="1"/>
  <c r="O21" i="1" s="1"/>
  <c r="CG22" i="6"/>
  <c r="CI22" i="6" s="1"/>
  <c r="AW22" i="6"/>
  <c r="AY22" i="6" s="1"/>
  <c r="CA22" i="6"/>
  <c r="CC22" i="6" s="1"/>
  <c r="BI22" i="6"/>
  <c r="BK22" i="6" s="1"/>
  <c r="BC22" i="6"/>
  <c r="BE22" i="6" s="1"/>
  <c r="AQ22" i="6"/>
  <c r="AS22" i="6" s="1"/>
  <c r="AK22" i="6"/>
  <c r="AM22" i="6" s="1"/>
  <c r="CS22" i="6"/>
  <c r="BU22" i="6"/>
  <c r="BW22" i="6" s="1"/>
  <c r="CM22" i="6"/>
  <c r="CO22" i="6" s="1"/>
  <c r="CY22" i="6"/>
  <c r="DA22" i="6" s="1"/>
  <c r="BO22" i="6"/>
  <c r="BQ22" i="6" s="1"/>
  <c r="AE22" i="6"/>
  <c r="AG22" i="6" s="1"/>
  <c r="S22" i="6"/>
  <c r="U22" i="6" s="1"/>
  <c r="Y22" i="6"/>
  <c r="AA22" i="6" s="1"/>
  <c r="M22" i="6"/>
  <c r="O22" i="6" s="1"/>
  <c r="A23" i="6"/>
  <c r="A22" i="1"/>
  <c r="CY22" i="1" l="1"/>
  <c r="DA22" i="1" s="1"/>
  <c r="CS22" i="1"/>
  <c r="CU22" i="1" s="1"/>
  <c r="CM22" i="1"/>
  <c r="CO22" i="1" s="1"/>
  <c r="CG22" i="1"/>
  <c r="CI22" i="1" s="1"/>
  <c r="CA22" i="1"/>
  <c r="CC22" i="1" s="1"/>
  <c r="BU22" i="1"/>
  <c r="BW22" i="1" s="1"/>
  <c r="BO22" i="1"/>
  <c r="BQ22" i="1" s="1"/>
  <c r="BI22" i="1"/>
  <c r="BK22" i="1" s="1"/>
  <c r="BC22" i="1"/>
  <c r="BE22" i="1" s="1"/>
  <c r="AW22" i="1"/>
  <c r="AY22" i="1" s="1"/>
  <c r="AQ22" i="1"/>
  <c r="AS22" i="1" s="1"/>
  <c r="AK22" i="1"/>
  <c r="AM22" i="1" s="1"/>
  <c r="AE22" i="1"/>
  <c r="AG22" i="1" s="1"/>
  <c r="Y22" i="1"/>
  <c r="AA22" i="1" s="1"/>
  <c r="S22" i="1"/>
  <c r="U22" i="1" s="1"/>
  <c r="M22" i="1"/>
  <c r="O22" i="1" s="1"/>
  <c r="CY23" i="6"/>
  <c r="DA23" i="6" s="1"/>
  <c r="BI23" i="6"/>
  <c r="BK23" i="6" s="1"/>
  <c r="CM23" i="6"/>
  <c r="CO23" i="6" s="1"/>
  <c r="BO23" i="6"/>
  <c r="BQ23" i="6" s="1"/>
  <c r="AW23" i="6"/>
  <c r="AY23" i="6" s="1"/>
  <c r="CG23" i="6"/>
  <c r="CI23" i="6" s="1"/>
  <c r="CA23" i="6"/>
  <c r="CC23" i="6" s="1"/>
  <c r="CS23" i="6"/>
  <c r="BC23" i="6"/>
  <c r="BE23" i="6" s="1"/>
  <c r="BU23" i="6"/>
  <c r="BW23" i="6" s="1"/>
  <c r="M23" i="6"/>
  <c r="O23" i="6" s="1"/>
  <c r="Y23" i="6"/>
  <c r="AA23" i="6" s="1"/>
  <c r="S23" i="6"/>
  <c r="U23" i="6" s="1"/>
  <c r="AQ23" i="6"/>
  <c r="AS23" i="6" s="1"/>
  <c r="AK23" i="6"/>
  <c r="AM23" i="6" s="1"/>
  <c r="AE23" i="6"/>
  <c r="AG23" i="6" s="1"/>
  <c r="A24" i="6"/>
  <c r="A23" i="1"/>
  <c r="CY23" i="1" l="1"/>
  <c r="DA23" i="1" s="1"/>
  <c r="CS23" i="1"/>
  <c r="CU23" i="1" s="1"/>
  <c r="CM23" i="1"/>
  <c r="CO23" i="1" s="1"/>
  <c r="CG23" i="1"/>
  <c r="CI23" i="1" s="1"/>
  <c r="CA23" i="1"/>
  <c r="CC23" i="1" s="1"/>
  <c r="BU23" i="1"/>
  <c r="BW23" i="1" s="1"/>
  <c r="BO23" i="1"/>
  <c r="BQ23" i="1" s="1"/>
  <c r="BI23" i="1"/>
  <c r="BK23" i="1" s="1"/>
  <c r="BC23" i="1"/>
  <c r="BE23" i="1" s="1"/>
  <c r="AW23" i="1"/>
  <c r="AY23" i="1" s="1"/>
  <c r="AQ23" i="1"/>
  <c r="AS23" i="1" s="1"/>
  <c r="AK23" i="1"/>
  <c r="AM23" i="1" s="1"/>
  <c r="AE23" i="1"/>
  <c r="AG23" i="1" s="1"/>
  <c r="Y23" i="1"/>
  <c r="AA23" i="1" s="1"/>
  <c r="S23" i="1"/>
  <c r="U23" i="1" s="1"/>
  <c r="M23" i="1"/>
  <c r="O23" i="1" s="1"/>
  <c r="CG24" i="6"/>
  <c r="CI24" i="6" s="1"/>
  <c r="CY24" i="6"/>
  <c r="DA24" i="6" s="1"/>
  <c r="AW24" i="6"/>
  <c r="AY24" i="6" s="1"/>
  <c r="CA24" i="6"/>
  <c r="CC24" i="6" s="1"/>
  <c r="BC24" i="6"/>
  <c r="BE24" i="6" s="1"/>
  <c r="AQ24" i="6"/>
  <c r="AS24" i="6" s="1"/>
  <c r="AK24" i="6"/>
  <c r="AM24" i="6" s="1"/>
  <c r="CS24" i="6"/>
  <c r="BU24" i="6"/>
  <c r="BW24" i="6" s="1"/>
  <c r="CM24" i="6"/>
  <c r="CO24" i="6" s="1"/>
  <c r="BI24" i="6"/>
  <c r="BK24" i="6" s="1"/>
  <c r="AE24" i="6"/>
  <c r="AG24" i="6" s="1"/>
  <c r="S24" i="6"/>
  <c r="U24" i="6" s="1"/>
  <c r="BO24" i="6"/>
  <c r="BQ24" i="6" s="1"/>
  <c r="Y24" i="6"/>
  <c r="AA24" i="6" s="1"/>
  <c r="M24" i="6"/>
  <c r="O24" i="6" s="1"/>
  <c r="A25" i="6"/>
  <c r="A24" i="1"/>
  <c r="CM24" i="1" l="1"/>
  <c r="CO24" i="1" s="1"/>
  <c r="BO24" i="1"/>
  <c r="BQ24" i="1" s="1"/>
  <c r="CY24" i="1"/>
  <c r="DA24" i="1" s="1"/>
  <c r="CS24" i="1"/>
  <c r="CU24" i="1" s="1"/>
  <c r="BU24" i="1"/>
  <c r="BW24" i="1" s="1"/>
  <c r="S24" i="1"/>
  <c r="U24" i="1" s="1"/>
  <c r="CA24" i="1"/>
  <c r="CC24" i="1" s="1"/>
  <c r="AK24" i="1"/>
  <c r="AM24" i="1" s="1"/>
  <c r="Y24" i="1"/>
  <c r="AA24" i="1" s="1"/>
  <c r="BI24" i="1"/>
  <c r="AQ24" i="1"/>
  <c r="AS24" i="1" s="1"/>
  <c r="AE24" i="1"/>
  <c r="AG24" i="1" s="1"/>
  <c r="BC24" i="1"/>
  <c r="BE24" i="1" s="1"/>
  <c r="CG24" i="1"/>
  <c r="CI24" i="1" s="1"/>
  <c r="AW24" i="1"/>
  <c r="AY24" i="1" s="1"/>
  <c r="M24" i="1"/>
  <c r="O24" i="1" s="1"/>
  <c r="CS25" i="6"/>
  <c r="CM25" i="6"/>
  <c r="CO25" i="6" s="1"/>
  <c r="BU25" i="6"/>
  <c r="BW25" i="6" s="1"/>
  <c r="BO25" i="6"/>
  <c r="BQ25" i="6" s="1"/>
  <c r="AW25" i="6"/>
  <c r="AY25" i="6" s="1"/>
  <c r="AE25" i="6"/>
  <c r="AG25" i="6" s="1"/>
  <c r="Y25" i="6"/>
  <c r="AA25" i="6" s="1"/>
  <c r="M25" i="6"/>
  <c r="O25" i="6" s="1"/>
  <c r="CA25" i="6"/>
  <c r="CC25" i="6" s="1"/>
  <c r="BC25" i="6"/>
  <c r="BE25" i="6" s="1"/>
  <c r="CY25" i="6"/>
  <c r="DA25" i="6" s="1"/>
  <c r="CG25" i="6"/>
  <c r="CI25" i="6" s="1"/>
  <c r="AQ25" i="6"/>
  <c r="AS25" i="6" s="1"/>
  <c r="AK25" i="6"/>
  <c r="AM25" i="6" s="1"/>
  <c r="S25" i="6"/>
  <c r="U25" i="6" s="1"/>
  <c r="BI25" i="6"/>
  <c r="BK25" i="6" s="1"/>
  <c r="A26" i="6"/>
  <c r="A25" i="1"/>
  <c r="CS25" i="1" l="1"/>
  <c r="CU25" i="1" s="1"/>
  <c r="BU25" i="1"/>
  <c r="BW25" i="1" s="1"/>
  <c r="S25" i="1"/>
  <c r="U25" i="1" s="1"/>
  <c r="BC25" i="1"/>
  <c r="BE25" i="1" s="1"/>
  <c r="CY25" i="1"/>
  <c r="DA25" i="1" s="1"/>
  <c r="CA25" i="1"/>
  <c r="CC25" i="1" s="1"/>
  <c r="CG25" i="1"/>
  <c r="CI25" i="1" s="1"/>
  <c r="BI25" i="1"/>
  <c r="BK25" i="1" s="1"/>
  <c r="AQ25" i="1"/>
  <c r="AS25" i="1" s="1"/>
  <c r="AE25" i="1"/>
  <c r="AG25" i="1" s="1"/>
  <c r="AW25" i="1"/>
  <c r="AY25" i="1" s="1"/>
  <c r="Y25" i="1"/>
  <c r="AA25" i="1" s="1"/>
  <c r="CM25" i="1"/>
  <c r="CO25" i="1" s="1"/>
  <c r="BO25" i="1"/>
  <c r="BQ25" i="1" s="1"/>
  <c r="AK25" i="1"/>
  <c r="AM25" i="1" s="1"/>
  <c r="M25" i="1"/>
  <c r="O25" i="1" s="1"/>
  <c r="CS26" i="6"/>
  <c r="CM26" i="6"/>
  <c r="CO26" i="6" s="1"/>
  <c r="CY26" i="6"/>
  <c r="DA26" i="6" s="1"/>
  <c r="BC26" i="6"/>
  <c r="BE26" i="6" s="1"/>
  <c r="CA26" i="6"/>
  <c r="CC26" i="6" s="1"/>
  <c r="S26" i="6"/>
  <c r="U26" i="6" s="1"/>
  <c r="BI26" i="6"/>
  <c r="BK26" i="6" s="1"/>
  <c r="CG26" i="6"/>
  <c r="CI26" i="6" s="1"/>
  <c r="BU26" i="6"/>
  <c r="BW26" i="6" s="1"/>
  <c r="BO26" i="6"/>
  <c r="BQ26" i="6" s="1"/>
  <c r="AQ26" i="6"/>
  <c r="AS26" i="6" s="1"/>
  <c r="AK26" i="6"/>
  <c r="AM26" i="6" s="1"/>
  <c r="AE26" i="6"/>
  <c r="AG26" i="6" s="1"/>
  <c r="AW26" i="6"/>
  <c r="AY26" i="6" s="1"/>
  <c r="Y26" i="6"/>
  <c r="AA26" i="6" s="1"/>
  <c r="M26" i="6"/>
  <c r="O26" i="6" s="1"/>
  <c r="A27" i="6"/>
  <c r="A26" i="1"/>
  <c r="CY26" i="1" l="1"/>
  <c r="DA26" i="1" s="1"/>
  <c r="CA26" i="1"/>
  <c r="CC26" i="1" s="1"/>
  <c r="BC26" i="1"/>
  <c r="BE26" i="1" s="1"/>
  <c r="AQ26" i="1"/>
  <c r="AS26" i="1" s="1"/>
  <c r="Y26" i="1"/>
  <c r="AA26" i="1" s="1"/>
  <c r="BO26" i="1"/>
  <c r="BQ26" i="1" s="1"/>
  <c r="CG26" i="1"/>
  <c r="CI26" i="1" s="1"/>
  <c r="BI26" i="1"/>
  <c r="BK26" i="1" s="1"/>
  <c r="AW26" i="1"/>
  <c r="AY26" i="1" s="1"/>
  <c r="AK26" i="1"/>
  <c r="AM26" i="1" s="1"/>
  <c r="AE26" i="1"/>
  <c r="AG26" i="1" s="1"/>
  <c r="CM26" i="1"/>
  <c r="CO26" i="1" s="1"/>
  <c r="S26" i="1"/>
  <c r="U26" i="1" s="1"/>
  <c r="BU26" i="1"/>
  <c r="BW26" i="1" s="1"/>
  <c r="CS26" i="1"/>
  <c r="CU26" i="1" s="1"/>
  <c r="M26" i="1"/>
  <c r="O26" i="1" s="1"/>
  <c r="BU27" i="6"/>
  <c r="BW27" i="6" s="1"/>
  <c r="BO27" i="6"/>
  <c r="BQ27" i="6" s="1"/>
  <c r="CY27" i="6"/>
  <c r="DA27" i="6" s="1"/>
  <c r="CS27" i="6"/>
  <c r="AW27" i="6"/>
  <c r="AY27" i="6" s="1"/>
  <c r="AE27" i="6"/>
  <c r="AG27" i="6" s="1"/>
  <c r="Y27" i="6"/>
  <c r="AA27" i="6" s="1"/>
  <c r="M27" i="6"/>
  <c r="O27" i="6" s="1"/>
  <c r="CM27" i="6"/>
  <c r="CO27" i="6" s="1"/>
  <c r="CG27" i="6"/>
  <c r="CI27" i="6" s="1"/>
  <c r="BI27" i="6"/>
  <c r="BK27" i="6" s="1"/>
  <c r="CA27" i="6"/>
  <c r="CC27" i="6" s="1"/>
  <c r="BC27" i="6"/>
  <c r="BE27" i="6" s="1"/>
  <c r="AK27" i="6"/>
  <c r="AM27" i="6" s="1"/>
  <c r="S27" i="6"/>
  <c r="U27" i="6" s="1"/>
  <c r="AQ27" i="6"/>
  <c r="AS27" i="6" s="1"/>
  <c r="A28" i="6"/>
  <c r="A27" i="1"/>
  <c r="CY27" i="1" l="1"/>
  <c r="DA27" i="1" s="1"/>
  <c r="CS27" i="1"/>
  <c r="CU27" i="1" s="1"/>
  <c r="CM27" i="1"/>
  <c r="CO27" i="1" s="1"/>
  <c r="CG27" i="1"/>
  <c r="CI27" i="1" s="1"/>
  <c r="CA27" i="1"/>
  <c r="CC27" i="1" s="1"/>
  <c r="BU27" i="1"/>
  <c r="BW27" i="1" s="1"/>
  <c r="BO27" i="1"/>
  <c r="BQ27" i="1" s="1"/>
  <c r="BI27" i="1"/>
  <c r="BK27" i="1" s="1"/>
  <c r="BC27" i="1"/>
  <c r="BE27" i="1" s="1"/>
  <c r="AW27" i="1"/>
  <c r="AY27" i="1" s="1"/>
  <c r="AQ27" i="1"/>
  <c r="AS27" i="1" s="1"/>
  <c r="AK27" i="1"/>
  <c r="AM27" i="1" s="1"/>
  <c r="AE27" i="1"/>
  <c r="AG27" i="1" s="1"/>
  <c r="Y27" i="1"/>
  <c r="AA27" i="1" s="1"/>
  <c r="S27" i="1"/>
  <c r="U27" i="1" s="1"/>
  <c r="M27" i="1"/>
  <c r="O27" i="1" s="1"/>
  <c r="CS28" i="6"/>
  <c r="CM28" i="6"/>
  <c r="CO28" i="6" s="1"/>
  <c r="CY28" i="6"/>
  <c r="DA28" i="6" s="1"/>
  <c r="BC28" i="6"/>
  <c r="BE28" i="6" s="1"/>
  <c r="CA28" i="6"/>
  <c r="CC28" i="6" s="1"/>
  <c r="S28" i="6"/>
  <c r="U28" i="6" s="1"/>
  <c r="CG28" i="6"/>
  <c r="CI28" i="6" s="1"/>
  <c r="BI28" i="6"/>
  <c r="BK28" i="6" s="1"/>
  <c r="BO28" i="6"/>
  <c r="BQ28" i="6" s="1"/>
  <c r="AQ28" i="6"/>
  <c r="AS28" i="6" s="1"/>
  <c r="AK28" i="6"/>
  <c r="AM28" i="6" s="1"/>
  <c r="AE28" i="6"/>
  <c r="AG28" i="6" s="1"/>
  <c r="BU28" i="6"/>
  <c r="BW28" i="6" s="1"/>
  <c r="AW28" i="6"/>
  <c r="AY28" i="6" s="1"/>
  <c r="Y28" i="6"/>
  <c r="AA28" i="6" s="1"/>
  <c r="M28" i="6"/>
  <c r="O28" i="6" s="1"/>
  <c r="A29" i="6"/>
  <c r="A28" i="1"/>
  <c r="CY28" i="1" l="1"/>
  <c r="DA28" i="1" s="1"/>
  <c r="CS28" i="1"/>
  <c r="CU28" i="1" s="1"/>
  <c r="CM28" i="1"/>
  <c r="CO28" i="1" s="1"/>
  <c r="CG28" i="1"/>
  <c r="CI28" i="1" s="1"/>
  <c r="CA28" i="1"/>
  <c r="CC28" i="1" s="1"/>
  <c r="BU28" i="1"/>
  <c r="BW28" i="1" s="1"/>
  <c r="BO28" i="1"/>
  <c r="BQ28" i="1" s="1"/>
  <c r="BI28" i="1"/>
  <c r="BK28" i="1" s="1"/>
  <c r="BC28" i="1"/>
  <c r="BE28" i="1" s="1"/>
  <c r="AW28" i="1"/>
  <c r="AY28" i="1" s="1"/>
  <c r="AQ28" i="1"/>
  <c r="AS28" i="1" s="1"/>
  <c r="AK28" i="1"/>
  <c r="AM28" i="1" s="1"/>
  <c r="AE28" i="1"/>
  <c r="AG28" i="1" s="1"/>
  <c r="Y28" i="1"/>
  <c r="AA28" i="1" s="1"/>
  <c r="S28" i="1"/>
  <c r="U28" i="1" s="1"/>
  <c r="M28" i="1"/>
  <c r="O28" i="1" s="1"/>
  <c r="CG29" i="6"/>
  <c r="CI29" i="6" s="1"/>
  <c r="CA29" i="6"/>
  <c r="CC29" i="6" s="1"/>
  <c r="AW29" i="6"/>
  <c r="AY29" i="6" s="1"/>
  <c r="CY29" i="6"/>
  <c r="DA29" i="6" s="1"/>
  <c r="CS29" i="6"/>
  <c r="BU29" i="6"/>
  <c r="BW29" i="6" s="1"/>
  <c r="AQ29" i="6"/>
  <c r="AS29" i="6" s="1"/>
  <c r="AK29" i="6"/>
  <c r="AM29" i="6" s="1"/>
  <c r="CM29" i="6"/>
  <c r="CO29" i="6" s="1"/>
  <c r="BO29" i="6"/>
  <c r="BQ29" i="6" s="1"/>
  <c r="BI29" i="6"/>
  <c r="BK29" i="6" s="1"/>
  <c r="BC29" i="6"/>
  <c r="BE29" i="6" s="1"/>
  <c r="Y29" i="6"/>
  <c r="AA29" i="6" s="1"/>
  <c r="M29" i="6"/>
  <c r="O29" i="6" s="1"/>
  <c r="S29" i="6"/>
  <c r="U29" i="6" s="1"/>
  <c r="AE29" i="6"/>
  <c r="AG29" i="6" s="1"/>
  <c r="A30" i="6"/>
  <c r="A29" i="1"/>
  <c r="CG29" i="1" l="1"/>
  <c r="CI29" i="1" s="1"/>
  <c r="BI29" i="1"/>
  <c r="BK29" i="1" s="1"/>
  <c r="S29" i="1"/>
  <c r="U29" i="1" s="1"/>
  <c r="CS29" i="1"/>
  <c r="CU29" i="1" s="1"/>
  <c r="CM29" i="1"/>
  <c r="CO29" i="1" s="1"/>
  <c r="BO29" i="1"/>
  <c r="BQ29" i="1" s="1"/>
  <c r="BU29" i="1"/>
  <c r="BW29" i="1" s="1"/>
  <c r="Y29" i="1"/>
  <c r="AA29" i="1" s="1"/>
  <c r="CY29" i="1"/>
  <c r="DA29" i="1" s="1"/>
  <c r="AQ29" i="1"/>
  <c r="AS29" i="1" s="1"/>
  <c r="AE29" i="1"/>
  <c r="AG29" i="1" s="1"/>
  <c r="CA29" i="1"/>
  <c r="CC29" i="1" s="1"/>
  <c r="BC29" i="1"/>
  <c r="BE29" i="1" s="1"/>
  <c r="AW29" i="1"/>
  <c r="AY29" i="1" s="1"/>
  <c r="AK29" i="1"/>
  <c r="AM29" i="1" s="1"/>
  <c r="M29" i="1"/>
  <c r="O29" i="1" s="1"/>
  <c r="CY30" i="6"/>
  <c r="DA30" i="6" s="1"/>
  <c r="CA30" i="6"/>
  <c r="CC30" i="6" s="1"/>
  <c r="BI30" i="6"/>
  <c r="BK30" i="6" s="1"/>
  <c r="BC30" i="6"/>
  <c r="BE30" i="6" s="1"/>
  <c r="CG30" i="6"/>
  <c r="CI30" i="6" s="1"/>
  <c r="CS30" i="6"/>
  <c r="BU30" i="6"/>
  <c r="BW30" i="6" s="1"/>
  <c r="CM30" i="6"/>
  <c r="CO30" i="6" s="1"/>
  <c r="AW30" i="6"/>
  <c r="AY30" i="6" s="1"/>
  <c r="AQ30" i="6"/>
  <c r="AS30" i="6" s="1"/>
  <c r="AK30" i="6"/>
  <c r="AM30" i="6" s="1"/>
  <c r="S30" i="6"/>
  <c r="U30" i="6" s="1"/>
  <c r="Y30" i="6"/>
  <c r="AA30" i="6" s="1"/>
  <c r="AE30" i="6"/>
  <c r="AG30" i="6" s="1"/>
  <c r="BO30" i="6"/>
  <c r="BQ30" i="6" s="1"/>
  <c r="M30" i="6"/>
  <c r="O30" i="6" s="1"/>
  <c r="A31" i="6"/>
  <c r="A30" i="1"/>
  <c r="CM30" i="1" l="1"/>
  <c r="CO30" i="1" s="1"/>
  <c r="BO30" i="1"/>
  <c r="BQ30" i="1" s="1"/>
  <c r="CA30" i="1"/>
  <c r="CC30" i="1" s="1"/>
  <c r="CS30" i="1"/>
  <c r="CU30" i="1" s="1"/>
  <c r="BU30" i="1"/>
  <c r="BW30" i="1" s="1"/>
  <c r="CY30" i="1"/>
  <c r="DA30" i="1" s="1"/>
  <c r="BC30" i="1"/>
  <c r="BE30" i="1" s="1"/>
  <c r="AW30" i="1"/>
  <c r="AY30" i="1" s="1"/>
  <c r="AK30" i="1"/>
  <c r="AM30" i="1" s="1"/>
  <c r="Y30" i="1"/>
  <c r="AA30" i="1" s="1"/>
  <c r="S30" i="1"/>
  <c r="U30" i="1" s="1"/>
  <c r="CG30" i="1"/>
  <c r="CI30" i="1" s="1"/>
  <c r="AE30" i="1"/>
  <c r="AG30" i="1" s="1"/>
  <c r="AQ30" i="1"/>
  <c r="AS30" i="1" s="1"/>
  <c r="BI30" i="1"/>
  <c r="BK30" i="1" s="1"/>
  <c r="M30" i="1"/>
  <c r="O30" i="1" s="1"/>
  <c r="CG31" i="6"/>
  <c r="CI31" i="6" s="1"/>
  <c r="AW31" i="6"/>
  <c r="AY31" i="6" s="1"/>
  <c r="CS31" i="6"/>
  <c r="BU31" i="6"/>
  <c r="BW31" i="6" s="1"/>
  <c r="AQ31" i="6"/>
  <c r="AS31" i="6" s="1"/>
  <c r="AK31" i="6"/>
  <c r="AM31" i="6" s="1"/>
  <c r="CM31" i="6"/>
  <c r="CO31" i="6" s="1"/>
  <c r="BO31" i="6"/>
  <c r="BQ31" i="6" s="1"/>
  <c r="CY31" i="6"/>
  <c r="DA31" i="6" s="1"/>
  <c r="CA31" i="6"/>
  <c r="CC31" i="6" s="1"/>
  <c r="BI31" i="6"/>
  <c r="BK31" i="6" s="1"/>
  <c r="Y31" i="6"/>
  <c r="AA31" i="6" s="1"/>
  <c r="S31" i="6"/>
  <c r="U31" i="6" s="1"/>
  <c r="BC31" i="6"/>
  <c r="BE31" i="6" s="1"/>
  <c r="AE31" i="6"/>
  <c r="AG31" i="6" s="1"/>
  <c r="M31" i="6"/>
  <c r="O31" i="6" s="1"/>
  <c r="A32" i="6"/>
  <c r="A31" i="1"/>
  <c r="CY31" i="1" l="1"/>
  <c r="DA31" i="1" s="1"/>
  <c r="CS31" i="1"/>
  <c r="CU31" i="1" s="1"/>
  <c r="CM31" i="1"/>
  <c r="CO31" i="1" s="1"/>
  <c r="CG31" i="1"/>
  <c r="CI31" i="1" s="1"/>
  <c r="CA31" i="1"/>
  <c r="CC31" i="1" s="1"/>
  <c r="BU31" i="1"/>
  <c r="BW31" i="1" s="1"/>
  <c r="BO31" i="1"/>
  <c r="BQ31" i="1" s="1"/>
  <c r="BI31" i="1"/>
  <c r="BK31" i="1" s="1"/>
  <c r="BC31" i="1"/>
  <c r="BE31" i="1" s="1"/>
  <c r="AW31" i="1"/>
  <c r="AY31" i="1" s="1"/>
  <c r="AQ31" i="1"/>
  <c r="AS31" i="1" s="1"/>
  <c r="AK31" i="1"/>
  <c r="AM31" i="1" s="1"/>
  <c r="AE31" i="1"/>
  <c r="AG31" i="1" s="1"/>
  <c r="Y31" i="1"/>
  <c r="AA31" i="1" s="1"/>
  <c r="S31" i="1"/>
  <c r="U31" i="1" s="1"/>
  <c r="M31" i="1"/>
  <c r="O31" i="1" s="1"/>
  <c r="CY32" i="6"/>
  <c r="DA32" i="6" s="1"/>
  <c r="CA32" i="6"/>
  <c r="CC32" i="6" s="1"/>
  <c r="BI32" i="6"/>
  <c r="BK32" i="6" s="1"/>
  <c r="BC32" i="6"/>
  <c r="BE32" i="6" s="1"/>
  <c r="CS32" i="6"/>
  <c r="CG32" i="6"/>
  <c r="CI32" i="6" s="1"/>
  <c r="BU32" i="6"/>
  <c r="BW32" i="6" s="1"/>
  <c r="CM32" i="6"/>
  <c r="CO32" i="6" s="1"/>
  <c r="AW32" i="6"/>
  <c r="AY32" i="6" s="1"/>
  <c r="AQ32" i="6"/>
  <c r="AS32" i="6" s="1"/>
  <c r="S32" i="6"/>
  <c r="U32" i="6" s="1"/>
  <c r="AK32" i="6"/>
  <c r="AM32" i="6" s="1"/>
  <c r="AE32" i="6"/>
  <c r="AG32" i="6" s="1"/>
  <c r="Y32" i="6"/>
  <c r="AA32" i="6" s="1"/>
  <c r="BO32" i="6"/>
  <c r="BQ32" i="6" s="1"/>
  <c r="M32" i="6"/>
  <c r="O32" i="6" s="1"/>
  <c r="A33" i="6"/>
  <c r="A32" i="1"/>
  <c r="CS32" i="1" l="1"/>
  <c r="CU32" i="1" s="1"/>
  <c r="BU32" i="1"/>
  <c r="BW32" i="1" s="1"/>
  <c r="AK32" i="1"/>
  <c r="AM32" i="1" s="1"/>
  <c r="CG32" i="1"/>
  <c r="CI32" i="1" s="1"/>
  <c r="CY32" i="1"/>
  <c r="DA32" i="1" s="1"/>
  <c r="CA32" i="1"/>
  <c r="CC32" i="1" s="1"/>
  <c r="BC32" i="1"/>
  <c r="BE32" i="1" s="1"/>
  <c r="AW32" i="1"/>
  <c r="AY32" i="1" s="1"/>
  <c r="AQ32" i="1"/>
  <c r="AS32" i="1" s="1"/>
  <c r="AE32" i="1"/>
  <c r="AG32" i="1" s="1"/>
  <c r="Y32" i="1"/>
  <c r="AA32" i="1" s="1"/>
  <c r="S32" i="1"/>
  <c r="U32" i="1" s="1"/>
  <c r="BO32" i="1"/>
  <c r="BQ32" i="1" s="1"/>
  <c r="CM32" i="1"/>
  <c r="CO32" i="1" s="1"/>
  <c r="BI32" i="1"/>
  <c r="BK32" i="1" s="1"/>
  <c r="M32" i="1"/>
  <c r="O32" i="1" s="1"/>
  <c r="CS33" i="6"/>
  <c r="CM33" i="6"/>
  <c r="CO33" i="6" s="1"/>
  <c r="CG33" i="6"/>
  <c r="CI33" i="6" s="1"/>
  <c r="BC33" i="6"/>
  <c r="BE33" i="6" s="1"/>
  <c r="BO33" i="6"/>
  <c r="BQ33" i="6" s="1"/>
  <c r="S33" i="6"/>
  <c r="U33" i="6" s="1"/>
  <c r="CY33" i="6"/>
  <c r="DA33" i="6" s="1"/>
  <c r="CA33" i="6"/>
  <c r="CC33" i="6" s="1"/>
  <c r="BU33" i="6"/>
  <c r="BW33" i="6" s="1"/>
  <c r="AW33" i="6"/>
  <c r="AY33" i="6" s="1"/>
  <c r="M33" i="6"/>
  <c r="O33" i="6" s="1"/>
  <c r="Y33" i="6"/>
  <c r="AA33" i="6" s="1"/>
  <c r="BI33" i="6"/>
  <c r="BK33" i="6" s="1"/>
  <c r="AK33" i="6"/>
  <c r="AM33" i="6" s="1"/>
  <c r="AQ33" i="6"/>
  <c r="AS33" i="6" s="1"/>
  <c r="AE33" i="6"/>
  <c r="AG33" i="6" s="1"/>
  <c r="A34" i="6"/>
  <c r="A33" i="1"/>
  <c r="CY33" i="1" l="1"/>
  <c r="DA33" i="1" s="1"/>
  <c r="CS33" i="1"/>
  <c r="CU33" i="1" s="1"/>
  <c r="CM33" i="1"/>
  <c r="CO33" i="1" s="1"/>
  <c r="CG33" i="1"/>
  <c r="CI33" i="1" s="1"/>
  <c r="CA33" i="1"/>
  <c r="CC33" i="1" s="1"/>
  <c r="BU33" i="1"/>
  <c r="BW33" i="1" s="1"/>
  <c r="BO33" i="1"/>
  <c r="BQ33" i="1" s="1"/>
  <c r="BI33" i="1"/>
  <c r="BK33" i="1" s="1"/>
  <c r="BC33" i="1"/>
  <c r="BE33" i="1" s="1"/>
  <c r="AW33" i="1"/>
  <c r="AY33" i="1" s="1"/>
  <c r="AQ33" i="1"/>
  <c r="AS33" i="1" s="1"/>
  <c r="AK33" i="1"/>
  <c r="AM33" i="1" s="1"/>
  <c r="AE33" i="1"/>
  <c r="AG33" i="1" s="1"/>
  <c r="Y33" i="1"/>
  <c r="AA33" i="1" s="1"/>
  <c r="S33" i="1"/>
  <c r="U33" i="1" s="1"/>
  <c r="M33" i="1"/>
  <c r="O33" i="1" s="1"/>
  <c r="CY34" i="6"/>
  <c r="DA34" i="6" s="1"/>
  <c r="BU34" i="6"/>
  <c r="BW34" i="6" s="1"/>
  <c r="BO34" i="6"/>
  <c r="BQ34" i="6" s="1"/>
  <c r="BC34" i="6"/>
  <c r="BE34" i="6" s="1"/>
  <c r="AQ34" i="6"/>
  <c r="AS34" i="6" s="1"/>
  <c r="AE34" i="6"/>
  <c r="AG34" i="6" s="1"/>
  <c r="Y34" i="6"/>
  <c r="AA34" i="6" s="1"/>
  <c r="M34" i="6"/>
  <c r="O34" i="6" s="1"/>
  <c r="BI34" i="6"/>
  <c r="BK34" i="6" s="1"/>
  <c r="CA34" i="6"/>
  <c r="CC34" i="6" s="1"/>
  <c r="CS34" i="6"/>
  <c r="AW34" i="6"/>
  <c r="AY34" i="6" s="1"/>
  <c r="S34" i="6"/>
  <c r="U34" i="6" s="1"/>
  <c r="CG34" i="6"/>
  <c r="CI34" i="6" s="1"/>
  <c r="CM34" i="6"/>
  <c r="CO34" i="6" s="1"/>
  <c r="AK34" i="6"/>
  <c r="AM34" i="6" s="1"/>
  <c r="A35" i="6"/>
  <c r="A34" i="1"/>
  <c r="CY34" i="1" l="1"/>
  <c r="DA34" i="1" s="1"/>
  <c r="CA34" i="1"/>
  <c r="CC34" i="1" s="1"/>
  <c r="BC34" i="1"/>
  <c r="BE34" i="1" s="1"/>
  <c r="CG34" i="1"/>
  <c r="CI34" i="1" s="1"/>
  <c r="BI34" i="1"/>
  <c r="BK34" i="1" s="1"/>
  <c r="CM34" i="1"/>
  <c r="CO34" i="1" s="1"/>
  <c r="BO34" i="1"/>
  <c r="BQ34" i="1" s="1"/>
  <c r="BU34" i="1"/>
  <c r="BW34" i="1" s="1"/>
  <c r="CS34" i="1"/>
  <c r="CU34" i="1" s="1"/>
  <c r="AW34" i="1"/>
  <c r="AY34" i="1" s="1"/>
  <c r="AK34" i="1"/>
  <c r="AM34" i="1" s="1"/>
  <c r="Y34" i="1"/>
  <c r="AA34" i="1" s="1"/>
  <c r="S34" i="1"/>
  <c r="U34" i="1" s="1"/>
  <c r="AQ34" i="1"/>
  <c r="AS34" i="1" s="1"/>
  <c r="AE34" i="1"/>
  <c r="AG34" i="1" s="1"/>
  <c r="M34" i="1"/>
  <c r="O34" i="1" s="1"/>
  <c r="CS35" i="6"/>
  <c r="CM35" i="6"/>
  <c r="CO35" i="6" s="1"/>
  <c r="CG35" i="6"/>
  <c r="CI35" i="6" s="1"/>
  <c r="BC35" i="6"/>
  <c r="BE35" i="6" s="1"/>
  <c r="AQ35" i="6"/>
  <c r="AS35" i="6" s="1"/>
  <c r="BU35" i="6"/>
  <c r="BW35" i="6" s="1"/>
  <c r="S35" i="6"/>
  <c r="U35" i="6" s="1"/>
  <c r="BO35" i="6"/>
  <c r="BQ35" i="6" s="1"/>
  <c r="CY35" i="6"/>
  <c r="DA35" i="6" s="1"/>
  <c r="CA35" i="6"/>
  <c r="CC35" i="6" s="1"/>
  <c r="Y35" i="6"/>
  <c r="AA35" i="6" s="1"/>
  <c r="AK35" i="6"/>
  <c r="AM35" i="6" s="1"/>
  <c r="AE35" i="6"/>
  <c r="AG35" i="6" s="1"/>
  <c r="AW35" i="6"/>
  <c r="AY35" i="6" s="1"/>
  <c r="M35" i="6"/>
  <c r="O35" i="6" s="1"/>
  <c r="BI35" i="6"/>
  <c r="BK35" i="6" s="1"/>
  <c r="A36" i="6"/>
  <c r="A35" i="1"/>
  <c r="CY35" i="1" l="1"/>
  <c r="DA35" i="1" s="1"/>
  <c r="CS35" i="1"/>
  <c r="CU35" i="1" s="1"/>
  <c r="CM35" i="1"/>
  <c r="CO35" i="1" s="1"/>
  <c r="CG35" i="1"/>
  <c r="CI35" i="1" s="1"/>
  <c r="CA35" i="1"/>
  <c r="CC35" i="1" s="1"/>
  <c r="BU35" i="1"/>
  <c r="BW35" i="1" s="1"/>
  <c r="BO35" i="1"/>
  <c r="BQ35" i="1" s="1"/>
  <c r="BI35" i="1"/>
  <c r="BK35" i="1" s="1"/>
  <c r="BC35" i="1"/>
  <c r="BE35" i="1" s="1"/>
  <c r="AW35" i="1"/>
  <c r="AY35" i="1" s="1"/>
  <c r="AQ35" i="1"/>
  <c r="AS35" i="1" s="1"/>
  <c r="AK35" i="1"/>
  <c r="AM35" i="1" s="1"/>
  <c r="AE35" i="1"/>
  <c r="AG35" i="1" s="1"/>
  <c r="Y35" i="1"/>
  <c r="AA35" i="1" s="1"/>
  <c r="S35" i="1"/>
  <c r="U35" i="1" s="1"/>
  <c r="M35" i="1"/>
  <c r="O35" i="1" s="1"/>
  <c r="CY36" i="6"/>
  <c r="DA36" i="6" s="1"/>
  <c r="CS36" i="6"/>
  <c r="CM36" i="6"/>
  <c r="CO36" i="6" s="1"/>
  <c r="BU36" i="6"/>
  <c r="BW36" i="6" s="1"/>
  <c r="BO36" i="6"/>
  <c r="BQ36" i="6" s="1"/>
  <c r="CG36" i="6"/>
  <c r="CI36" i="6" s="1"/>
  <c r="AE36" i="6"/>
  <c r="AG36" i="6" s="1"/>
  <c r="Y36" i="6"/>
  <c r="AA36" i="6" s="1"/>
  <c r="M36" i="6"/>
  <c r="O36" i="6" s="1"/>
  <c r="BI36" i="6"/>
  <c r="BK36" i="6" s="1"/>
  <c r="CA36" i="6"/>
  <c r="CC36" i="6" s="1"/>
  <c r="AW36" i="6"/>
  <c r="AY36" i="6" s="1"/>
  <c r="BC36" i="6"/>
  <c r="BE36" i="6" s="1"/>
  <c r="AQ36" i="6"/>
  <c r="AS36" i="6" s="1"/>
  <c r="AK36" i="6"/>
  <c r="AM36" i="6" s="1"/>
  <c r="S36" i="6"/>
  <c r="U36" i="6" s="1"/>
  <c r="A37" i="6"/>
  <c r="A36" i="1"/>
  <c r="CG36" i="1" l="1"/>
  <c r="CI36" i="1" s="1"/>
  <c r="BI36" i="1"/>
  <c r="BK36" i="1" s="1"/>
  <c r="S36" i="1"/>
  <c r="U36" i="1" s="1"/>
  <c r="BU36" i="1"/>
  <c r="BW36" i="1" s="1"/>
  <c r="CM36" i="1"/>
  <c r="CO36" i="1" s="1"/>
  <c r="BO36" i="1"/>
  <c r="BQ36" i="1" s="1"/>
  <c r="CS36" i="1"/>
  <c r="CU36" i="1" s="1"/>
  <c r="CA36" i="1"/>
  <c r="CC36" i="1" s="1"/>
  <c r="AQ36" i="1"/>
  <c r="AS36" i="1" s="1"/>
  <c r="AE36" i="1"/>
  <c r="AG36" i="1" s="1"/>
  <c r="AW36" i="1"/>
  <c r="AY36" i="1" s="1"/>
  <c r="AK36" i="1"/>
  <c r="AM36" i="1" s="1"/>
  <c r="BC36" i="1"/>
  <c r="BE36" i="1" s="1"/>
  <c r="CY36" i="1"/>
  <c r="DA36" i="1" s="1"/>
  <c r="Y36" i="1"/>
  <c r="AA36" i="1" s="1"/>
  <c r="M36" i="1"/>
  <c r="O36" i="1" s="1"/>
  <c r="CY37" i="6"/>
  <c r="DA37" i="6" s="1"/>
  <c r="CA37" i="6"/>
  <c r="CC37" i="6" s="1"/>
  <c r="BI37" i="6"/>
  <c r="BK37" i="6" s="1"/>
  <c r="BU37" i="6"/>
  <c r="BW37" i="6" s="1"/>
  <c r="AW37" i="6"/>
  <c r="AY37" i="6" s="1"/>
  <c r="BO37" i="6"/>
  <c r="BQ37" i="6" s="1"/>
  <c r="CS37" i="6"/>
  <c r="CG37" i="6"/>
  <c r="CI37" i="6" s="1"/>
  <c r="BC37" i="6"/>
  <c r="BE37" i="6" s="1"/>
  <c r="AQ37" i="6"/>
  <c r="AS37" i="6" s="1"/>
  <c r="Y37" i="6"/>
  <c r="AA37" i="6" s="1"/>
  <c r="AK37" i="6"/>
  <c r="AM37" i="6" s="1"/>
  <c r="AE37" i="6"/>
  <c r="AG37" i="6" s="1"/>
  <c r="CM37" i="6"/>
  <c r="CO37" i="6" s="1"/>
  <c r="M37" i="6"/>
  <c r="O37" i="6" s="1"/>
  <c r="S37" i="6"/>
  <c r="U37" i="6" s="1"/>
  <c r="A38" i="6"/>
  <c r="A37" i="1"/>
  <c r="CM37" i="1" l="1"/>
  <c r="CO37" i="1" s="1"/>
  <c r="BO37" i="1"/>
  <c r="BQ37" i="1" s="1"/>
  <c r="S37" i="1"/>
  <c r="U37" i="1" s="1"/>
  <c r="AW37" i="1"/>
  <c r="AY37" i="1" s="1"/>
  <c r="AE37" i="1"/>
  <c r="AG37" i="1" s="1"/>
  <c r="CS37" i="1"/>
  <c r="CU37" i="1" s="1"/>
  <c r="BU37" i="1"/>
  <c r="BW37" i="1" s="1"/>
  <c r="AQ37" i="1"/>
  <c r="AS37" i="1" s="1"/>
  <c r="AK37" i="1"/>
  <c r="AM37" i="1" s="1"/>
  <c r="Y37" i="1"/>
  <c r="AA37" i="1" s="1"/>
  <c r="CY37" i="1"/>
  <c r="DA37" i="1" s="1"/>
  <c r="CA37" i="1"/>
  <c r="CC37" i="1" s="1"/>
  <c r="BC37" i="1"/>
  <c r="BE37" i="1" s="1"/>
  <c r="CG37" i="1"/>
  <c r="CI37" i="1" s="1"/>
  <c r="BI37" i="1"/>
  <c r="BK37" i="1" s="1"/>
  <c r="M37" i="1"/>
  <c r="O37" i="1" s="1"/>
  <c r="CG38" i="6"/>
  <c r="CI38" i="6" s="1"/>
  <c r="CY38" i="6"/>
  <c r="DA38" i="6" s="1"/>
  <c r="CS38" i="6"/>
  <c r="CM38" i="6"/>
  <c r="CO38" i="6" s="1"/>
  <c r="AW38" i="6"/>
  <c r="AY38" i="6" s="1"/>
  <c r="AK38" i="6"/>
  <c r="AM38" i="6" s="1"/>
  <c r="BI38" i="6"/>
  <c r="BK38" i="6" s="1"/>
  <c r="CA38" i="6"/>
  <c r="CC38" i="6" s="1"/>
  <c r="BO38" i="6"/>
  <c r="BQ38" i="6" s="1"/>
  <c r="BU38" i="6"/>
  <c r="BW38" i="6" s="1"/>
  <c r="AQ38" i="6"/>
  <c r="AS38" i="6" s="1"/>
  <c r="BC38" i="6"/>
  <c r="BE38" i="6" s="1"/>
  <c r="AE38" i="6"/>
  <c r="AG38" i="6" s="1"/>
  <c r="S38" i="6"/>
  <c r="U38" i="6" s="1"/>
  <c r="Y38" i="6"/>
  <c r="AA38" i="6" s="1"/>
  <c r="M38" i="6"/>
  <c r="O38" i="6" s="1"/>
  <c r="A39" i="6"/>
  <c r="A38" i="1"/>
  <c r="CY38" i="1" l="1"/>
  <c r="DA38" i="1" s="1"/>
  <c r="CS38" i="1"/>
  <c r="CU38" i="1" s="1"/>
  <c r="CM38" i="1"/>
  <c r="CO38" i="1" s="1"/>
  <c r="CG38" i="1"/>
  <c r="CI38" i="1" s="1"/>
  <c r="CA38" i="1"/>
  <c r="CC38" i="1" s="1"/>
  <c r="BU38" i="1"/>
  <c r="BW38" i="1" s="1"/>
  <c r="BO38" i="1"/>
  <c r="BQ38" i="1" s="1"/>
  <c r="BI38" i="1"/>
  <c r="BK38" i="1" s="1"/>
  <c r="BC38" i="1"/>
  <c r="BE38" i="1" s="1"/>
  <c r="AW38" i="1"/>
  <c r="AY38" i="1" s="1"/>
  <c r="AQ38" i="1"/>
  <c r="AS38" i="1" s="1"/>
  <c r="AK38" i="1"/>
  <c r="AM38" i="1" s="1"/>
  <c r="AE38" i="1"/>
  <c r="AG38" i="1" s="1"/>
  <c r="Y38" i="1"/>
  <c r="AA38" i="1" s="1"/>
  <c r="S38" i="1"/>
  <c r="U38" i="1" s="1"/>
  <c r="M38" i="1"/>
  <c r="O38" i="1" s="1"/>
  <c r="CY39" i="6"/>
  <c r="DA39" i="6" s="1"/>
  <c r="CA39" i="6"/>
  <c r="CC39" i="6" s="1"/>
  <c r="CG39" i="6"/>
  <c r="CI39" i="6" s="1"/>
  <c r="BI39" i="6"/>
  <c r="BK39" i="6" s="1"/>
  <c r="CM39" i="6"/>
  <c r="CO39" i="6" s="1"/>
  <c r="BU39" i="6"/>
  <c r="BW39" i="6" s="1"/>
  <c r="BO39" i="6"/>
  <c r="BQ39" i="6" s="1"/>
  <c r="AW39" i="6"/>
  <c r="AY39" i="6" s="1"/>
  <c r="BC39" i="6"/>
  <c r="BE39" i="6" s="1"/>
  <c r="AQ39" i="6"/>
  <c r="AS39" i="6" s="1"/>
  <c r="Y39" i="6"/>
  <c r="AA39" i="6" s="1"/>
  <c r="AK39" i="6"/>
  <c r="AM39" i="6" s="1"/>
  <c r="S39" i="6"/>
  <c r="U39" i="6" s="1"/>
  <c r="CS39" i="6"/>
  <c r="M39" i="6"/>
  <c r="O39" i="6" s="1"/>
  <c r="AE39" i="6"/>
  <c r="AG39" i="6" s="1"/>
  <c r="A40" i="6"/>
  <c r="A39" i="1"/>
  <c r="CY39" i="1" l="1"/>
  <c r="DA39" i="1" s="1"/>
  <c r="CS39" i="1"/>
  <c r="CU39" i="1" s="1"/>
  <c r="CM39" i="1"/>
  <c r="CO39" i="1" s="1"/>
  <c r="CG39" i="1"/>
  <c r="CI39" i="1" s="1"/>
  <c r="CA39" i="1"/>
  <c r="CC39" i="1" s="1"/>
  <c r="BU39" i="1"/>
  <c r="BW39" i="1" s="1"/>
  <c r="BO39" i="1"/>
  <c r="BQ39" i="1" s="1"/>
  <c r="BI39" i="1"/>
  <c r="BK39" i="1" s="1"/>
  <c r="BC39" i="1"/>
  <c r="BE39" i="1" s="1"/>
  <c r="AW39" i="1"/>
  <c r="AY39" i="1" s="1"/>
  <c r="AQ39" i="1"/>
  <c r="AS39" i="1" s="1"/>
  <c r="AK39" i="1"/>
  <c r="AM39" i="1" s="1"/>
  <c r="AE39" i="1"/>
  <c r="AG39" i="1" s="1"/>
  <c r="Y39" i="1"/>
  <c r="AA39" i="1" s="1"/>
  <c r="S39" i="1"/>
  <c r="U39" i="1" s="1"/>
  <c r="M39" i="1"/>
  <c r="O39" i="1" s="1"/>
  <c r="CG40" i="6"/>
  <c r="CI40" i="6" s="1"/>
  <c r="CS40" i="6"/>
  <c r="CM40" i="6"/>
  <c r="CO40" i="6" s="1"/>
  <c r="CA40" i="6"/>
  <c r="CC40" i="6" s="1"/>
  <c r="AW40" i="6"/>
  <c r="AY40" i="6" s="1"/>
  <c r="CY40" i="6"/>
  <c r="DA40" i="6" s="1"/>
  <c r="AK40" i="6"/>
  <c r="AM40" i="6" s="1"/>
  <c r="BO40" i="6"/>
  <c r="BQ40" i="6" s="1"/>
  <c r="BI40" i="6"/>
  <c r="BK40" i="6" s="1"/>
  <c r="BU40" i="6"/>
  <c r="BW40" i="6" s="1"/>
  <c r="BC40" i="6"/>
  <c r="BE40" i="6" s="1"/>
  <c r="AQ40" i="6"/>
  <c r="AS40" i="6" s="1"/>
  <c r="AE40" i="6"/>
  <c r="AG40" i="6" s="1"/>
  <c r="S40" i="6"/>
  <c r="U40" i="6" s="1"/>
  <c r="Y40" i="6"/>
  <c r="AA40" i="6" s="1"/>
  <c r="M40" i="6"/>
  <c r="O40" i="6" s="1"/>
  <c r="A40" i="1"/>
  <c r="CS40" i="1" l="1"/>
  <c r="CU40" i="1" s="1"/>
  <c r="BU40" i="1"/>
  <c r="BW40" i="1" s="1"/>
  <c r="BC40" i="1"/>
  <c r="BE40" i="1" s="1"/>
  <c r="CY40" i="1"/>
  <c r="DA40" i="1" s="1"/>
  <c r="CA40" i="1"/>
  <c r="CC40" i="1" s="1"/>
  <c r="S40" i="1"/>
  <c r="U40" i="1" s="1"/>
  <c r="CG40" i="1"/>
  <c r="CI40" i="1" s="1"/>
  <c r="BI40" i="1"/>
  <c r="BK40" i="1" s="1"/>
  <c r="Y40" i="1"/>
  <c r="AA40" i="1" s="1"/>
  <c r="BO40" i="1"/>
  <c r="BQ40" i="1" s="1"/>
  <c r="AQ40" i="1"/>
  <c r="AS40" i="1" s="1"/>
  <c r="CM40" i="1"/>
  <c r="CO40" i="1" s="1"/>
  <c r="AW40" i="1"/>
  <c r="AY40" i="1" s="1"/>
  <c r="AK40" i="1"/>
  <c r="AM40" i="1" s="1"/>
  <c r="AE40" i="1"/>
  <c r="AG40" i="1" s="1"/>
  <c r="M40" i="1"/>
  <c r="O40" i="1" s="1"/>
  <c r="A41" i="1"/>
  <c r="CY41" i="1" l="1"/>
  <c r="DA41" i="1" s="1"/>
  <c r="CA41" i="1"/>
  <c r="CC41" i="1" s="1"/>
  <c r="BC41" i="1"/>
  <c r="BE41" i="1" s="1"/>
  <c r="S41" i="1"/>
  <c r="U41" i="1" s="1"/>
  <c r="CM41" i="1"/>
  <c r="CO41" i="1" s="1"/>
  <c r="CG41" i="1"/>
  <c r="CI41" i="1" s="1"/>
  <c r="BI41" i="1"/>
  <c r="BK41" i="1" s="1"/>
  <c r="BO41" i="1"/>
  <c r="BQ41" i="1" s="1"/>
  <c r="AW41" i="1"/>
  <c r="AY41" i="1" s="1"/>
  <c r="AK41" i="1"/>
  <c r="AM41" i="1" s="1"/>
  <c r="Y41" i="1"/>
  <c r="AA41" i="1" s="1"/>
  <c r="AQ41" i="1"/>
  <c r="AS41" i="1" s="1"/>
  <c r="BU41" i="1"/>
  <c r="BW41" i="1" s="1"/>
  <c r="CS41" i="1"/>
  <c r="CU41" i="1" s="1"/>
  <c r="AE41" i="1"/>
  <c r="AG41" i="1" s="1"/>
  <c r="M41" i="1"/>
  <c r="O41" i="1" s="1"/>
  <c r="A42" i="1"/>
  <c r="CG42" i="1" l="1"/>
  <c r="CI42" i="1" s="1"/>
  <c r="BI42" i="1"/>
  <c r="BK42" i="1" s="1"/>
  <c r="AQ42" i="1"/>
  <c r="AS42" i="1" s="1"/>
  <c r="AK42" i="1"/>
  <c r="AM42" i="1" s="1"/>
  <c r="Y42" i="1"/>
  <c r="AA42" i="1" s="1"/>
  <c r="CS42" i="1"/>
  <c r="CU42" i="1" s="1"/>
  <c r="CM42" i="1"/>
  <c r="CO42" i="1" s="1"/>
  <c r="BO42" i="1"/>
  <c r="BQ42" i="1" s="1"/>
  <c r="AW42" i="1"/>
  <c r="AY42" i="1" s="1"/>
  <c r="AE42" i="1"/>
  <c r="AG42" i="1" s="1"/>
  <c r="BU42" i="1"/>
  <c r="BW42" i="1" s="1"/>
  <c r="CA42" i="1"/>
  <c r="CC42" i="1" s="1"/>
  <c r="CY42" i="1"/>
  <c r="DA42" i="1" s="1"/>
  <c r="BC42" i="1"/>
  <c r="BE42" i="1" s="1"/>
  <c r="S42" i="1"/>
  <c r="U42" i="1" s="1"/>
  <c r="M42" i="1"/>
  <c r="O42" i="1" s="1"/>
  <c r="A43" i="1"/>
  <c r="CY43" i="1" l="1"/>
  <c r="DA43" i="1" s="1"/>
  <c r="CS43" i="1"/>
  <c r="CU43" i="1" s="1"/>
  <c r="CM43" i="1"/>
  <c r="CO43" i="1" s="1"/>
  <c r="CG43" i="1"/>
  <c r="CI43" i="1" s="1"/>
  <c r="CA43" i="1"/>
  <c r="CC43" i="1" s="1"/>
  <c r="BU43" i="1"/>
  <c r="BW43" i="1" s="1"/>
  <c r="BO43" i="1"/>
  <c r="BQ43" i="1" s="1"/>
  <c r="BI43" i="1"/>
  <c r="BK43" i="1" s="1"/>
  <c r="BC43" i="1"/>
  <c r="BE43" i="1" s="1"/>
  <c r="AW43" i="1"/>
  <c r="AY43" i="1" s="1"/>
  <c r="AQ43" i="1"/>
  <c r="AS43" i="1" s="1"/>
  <c r="AK43" i="1"/>
  <c r="AM43" i="1" s="1"/>
  <c r="AE43" i="1"/>
  <c r="AG43" i="1" s="1"/>
  <c r="Y43" i="1"/>
  <c r="AA43" i="1" s="1"/>
  <c r="S43" i="1"/>
  <c r="U43" i="1" s="1"/>
  <c r="M43" i="1"/>
  <c r="O43" i="1" s="1"/>
  <c r="A44" i="1"/>
  <c r="CY44" i="1" l="1"/>
  <c r="DA44" i="1" s="1"/>
  <c r="CS44" i="1"/>
  <c r="CU44" i="1" s="1"/>
  <c r="CM44" i="1"/>
  <c r="CO44" i="1" s="1"/>
  <c r="CG44" i="1"/>
  <c r="CI44" i="1" s="1"/>
  <c r="CA44" i="1"/>
  <c r="CC44" i="1" s="1"/>
  <c r="BU44" i="1"/>
  <c r="BW44" i="1" s="1"/>
  <c r="BO44" i="1"/>
  <c r="BQ44" i="1" s="1"/>
  <c r="BI44" i="1"/>
  <c r="BK44" i="1" s="1"/>
  <c r="BC44" i="1"/>
  <c r="BE44" i="1" s="1"/>
  <c r="AW44" i="1"/>
  <c r="AY44" i="1" s="1"/>
  <c r="AQ44" i="1"/>
  <c r="AS44" i="1" s="1"/>
  <c r="AK44" i="1"/>
  <c r="AM44" i="1" s="1"/>
  <c r="AE44" i="1"/>
  <c r="AG44" i="1" s="1"/>
  <c r="Y44" i="1"/>
  <c r="AA44" i="1" s="1"/>
  <c r="S44" i="1"/>
  <c r="U44" i="1" s="1"/>
  <c r="M44" i="1"/>
  <c r="O44" i="1" s="1"/>
  <c r="A45" i="1"/>
  <c r="CM45" i="1" l="1"/>
  <c r="CO45" i="1" s="1"/>
  <c r="BO45" i="1"/>
  <c r="BQ45" i="1" s="1"/>
  <c r="S45" i="1"/>
  <c r="U45" i="1" s="1"/>
  <c r="CY45" i="1"/>
  <c r="DA45" i="1" s="1"/>
  <c r="CA45" i="1"/>
  <c r="CC45" i="1" s="1"/>
  <c r="CS45" i="1"/>
  <c r="CU45" i="1" s="1"/>
  <c r="BU45" i="1"/>
  <c r="BW45" i="1" s="1"/>
  <c r="CG45" i="1"/>
  <c r="CI45" i="1" s="1"/>
  <c r="BC45" i="1"/>
  <c r="BE45" i="1" s="1"/>
  <c r="BI45" i="1"/>
  <c r="BK45" i="1" s="1"/>
  <c r="AW45" i="1"/>
  <c r="AY45" i="1" s="1"/>
  <c r="AQ45" i="1"/>
  <c r="AS45" i="1" s="1"/>
  <c r="AE45" i="1"/>
  <c r="AG45" i="1" s="1"/>
  <c r="AK45" i="1"/>
  <c r="AM45" i="1" s="1"/>
  <c r="Y45" i="1"/>
  <c r="AA45" i="1" s="1"/>
  <c r="M45" i="1"/>
  <c r="O45" i="1" s="1"/>
  <c r="A46" i="1"/>
  <c r="CS46" i="1" l="1"/>
  <c r="CU46" i="1" s="1"/>
  <c r="BU46" i="1"/>
  <c r="BW46" i="1" s="1"/>
  <c r="CY46" i="1"/>
  <c r="DA46" i="1" s="1"/>
  <c r="CA46" i="1"/>
  <c r="CC46" i="1" s="1"/>
  <c r="BC46" i="1"/>
  <c r="BE46" i="1" s="1"/>
  <c r="CG46" i="1"/>
  <c r="CI46" i="1" s="1"/>
  <c r="CM46" i="1"/>
  <c r="CO46" i="1" s="1"/>
  <c r="AQ46" i="1"/>
  <c r="AS46" i="1" s="1"/>
  <c r="AE46" i="1"/>
  <c r="AG46" i="1" s="1"/>
  <c r="S46" i="1"/>
  <c r="U46" i="1" s="1"/>
  <c r="BO46" i="1"/>
  <c r="BQ46" i="1" s="1"/>
  <c r="BI46" i="1"/>
  <c r="BK46" i="1" s="1"/>
  <c r="AK46" i="1"/>
  <c r="AM46" i="1" s="1"/>
  <c r="Y46" i="1"/>
  <c r="AA46" i="1" s="1"/>
  <c r="AW46" i="1"/>
  <c r="AY46" i="1" s="1"/>
  <c r="M46" i="1"/>
  <c r="O46" i="1" s="1"/>
  <c r="A47" i="1"/>
  <c r="CY47" i="1" l="1"/>
  <c r="DA47" i="1" s="1"/>
  <c r="CS47" i="1"/>
  <c r="CU47" i="1" s="1"/>
  <c r="CM47" i="1"/>
  <c r="CO47" i="1" s="1"/>
  <c r="CG47" i="1"/>
  <c r="CI47" i="1" s="1"/>
  <c r="CA47" i="1"/>
  <c r="CC47" i="1" s="1"/>
  <c r="BU47" i="1"/>
  <c r="BW47" i="1" s="1"/>
  <c r="BO47" i="1"/>
  <c r="BQ47" i="1" s="1"/>
  <c r="BI47" i="1"/>
  <c r="BK47" i="1" s="1"/>
  <c r="BC47" i="1"/>
  <c r="BE47" i="1" s="1"/>
  <c r="AW47" i="1"/>
  <c r="AY47" i="1" s="1"/>
  <c r="AQ47" i="1"/>
  <c r="AS47" i="1" s="1"/>
  <c r="AK47" i="1"/>
  <c r="AM47" i="1" s="1"/>
  <c r="AE47" i="1"/>
  <c r="AG47" i="1" s="1"/>
  <c r="Y47" i="1"/>
  <c r="AA47" i="1" s="1"/>
  <c r="S47" i="1"/>
  <c r="U47" i="1" s="1"/>
  <c r="M47" i="1"/>
  <c r="O47" i="1" s="1"/>
  <c r="A48" i="1"/>
  <c r="CY48" i="1" l="1"/>
  <c r="DA48" i="1" s="1"/>
  <c r="CA48" i="1"/>
  <c r="CC48" i="1" s="1"/>
  <c r="BC48" i="1"/>
  <c r="BE48" i="1" s="1"/>
  <c r="S48" i="1"/>
  <c r="U48" i="1" s="1"/>
  <c r="BO48" i="1"/>
  <c r="BQ48" i="1" s="1"/>
  <c r="CG48" i="1"/>
  <c r="CI48" i="1" s="1"/>
  <c r="BI48" i="1"/>
  <c r="BK48" i="1" s="1"/>
  <c r="AW48" i="1"/>
  <c r="AY48" i="1" s="1"/>
  <c r="AQ48" i="1"/>
  <c r="AS48" i="1" s="1"/>
  <c r="AK48" i="1"/>
  <c r="AM48" i="1" s="1"/>
  <c r="AE48" i="1"/>
  <c r="AG48" i="1" s="1"/>
  <c r="Y48" i="1"/>
  <c r="AA48" i="1" s="1"/>
  <c r="CM48" i="1"/>
  <c r="CO48" i="1" s="1"/>
  <c r="CS48" i="1"/>
  <c r="CU48" i="1" s="1"/>
  <c r="BU48" i="1"/>
  <c r="BW48" i="1" s="1"/>
  <c r="M48" i="1"/>
  <c r="O48" i="1" s="1"/>
  <c r="A49" i="1"/>
  <c r="CY49" i="1" l="1"/>
  <c r="DA49" i="1" s="1"/>
  <c r="CS49" i="1"/>
  <c r="CU49" i="1" s="1"/>
  <c r="CM49" i="1"/>
  <c r="CO49" i="1" s="1"/>
  <c r="CG49" i="1"/>
  <c r="CI49" i="1" s="1"/>
  <c r="CA49" i="1"/>
  <c r="CC49" i="1" s="1"/>
  <c r="BU49" i="1"/>
  <c r="BW49" i="1" s="1"/>
  <c r="BO49" i="1"/>
  <c r="BQ49" i="1" s="1"/>
  <c r="BI49" i="1"/>
  <c r="BK49" i="1" s="1"/>
  <c r="BC49" i="1"/>
  <c r="BE49" i="1" s="1"/>
  <c r="AW49" i="1"/>
  <c r="AY49" i="1" s="1"/>
  <c r="AQ49" i="1"/>
  <c r="AS49" i="1" s="1"/>
  <c r="AK49" i="1"/>
  <c r="AM49" i="1" s="1"/>
  <c r="AE49" i="1"/>
  <c r="AG49" i="1" s="1"/>
  <c r="Y49" i="1"/>
  <c r="AA49" i="1" s="1"/>
  <c r="S49" i="1"/>
  <c r="U49" i="1" s="1"/>
  <c r="M49" i="1"/>
  <c r="O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Clark</author>
  </authors>
  <commentList>
    <comment ref="S2" authorId="0" shapeId="0" xr:uid="{4EC29E04-CCD9-4ED5-A27B-3592E6BEA8AF}">
      <text>
        <r>
          <rPr>
            <b/>
            <sz val="9"/>
            <color indexed="81"/>
            <rFont val="Tahoma"/>
            <charset val="1"/>
          </rPr>
          <t>Timothy Clark:</t>
        </r>
        <r>
          <rPr>
            <sz val="9"/>
            <color indexed="81"/>
            <rFont val="Tahoma"/>
            <charset val="1"/>
          </rPr>
          <t xml:space="preserve">
peach = large chamber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Clark</author>
  </authors>
  <commentList>
    <comment ref="S2" authorId="0" shapeId="0" xr:uid="{B2FB43FF-0621-4C14-8948-D9C7CCD04646}">
      <text>
        <r>
          <rPr>
            <b/>
            <sz val="9"/>
            <color indexed="81"/>
            <rFont val="Tahoma"/>
            <charset val="1"/>
          </rPr>
          <t>Timothy Clark:</t>
        </r>
        <r>
          <rPr>
            <sz val="9"/>
            <color indexed="81"/>
            <rFont val="Tahoma"/>
            <charset val="1"/>
          </rPr>
          <t xml:space="preserve">
peach = large chamber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Clark</author>
  </authors>
  <commentList>
    <comment ref="S2" authorId="0" shapeId="0" xr:uid="{A60B18E1-0CCA-43E3-994D-105728A796D9}">
      <text>
        <r>
          <rPr>
            <b/>
            <sz val="9"/>
            <color indexed="81"/>
            <rFont val="Tahoma"/>
            <charset val="1"/>
          </rPr>
          <t>Timothy Clark:</t>
        </r>
        <r>
          <rPr>
            <sz val="9"/>
            <color indexed="81"/>
            <rFont val="Tahoma"/>
            <charset val="1"/>
          </rPr>
          <t xml:space="preserve">
peach = large chamber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Clark</author>
  </authors>
  <commentList>
    <comment ref="S2" authorId="0" shapeId="0" xr:uid="{4249618F-A0DB-4EC7-8C64-02CE7E1BBF53}">
      <text>
        <r>
          <rPr>
            <b/>
            <sz val="9"/>
            <color indexed="81"/>
            <rFont val="Tahoma"/>
            <charset val="1"/>
          </rPr>
          <t>Timothy Clark:</t>
        </r>
        <r>
          <rPr>
            <sz val="9"/>
            <color indexed="81"/>
            <rFont val="Tahoma"/>
            <charset val="1"/>
          </rPr>
          <t xml:space="preserve">
peach = large chamber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Clark</author>
  </authors>
  <commentList>
    <comment ref="S2" authorId="0" shapeId="0" xr:uid="{8A17E1EA-A77F-4F86-9C49-1B1C328D7D0C}">
      <text>
        <r>
          <rPr>
            <b/>
            <sz val="9"/>
            <color indexed="81"/>
            <rFont val="Tahoma"/>
            <charset val="1"/>
          </rPr>
          <t>Timothy Clark:</t>
        </r>
        <r>
          <rPr>
            <sz val="9"/>
            <color indexed="81"/>
            <rFont val="Tahoma"/>
            <charset val="1"/>
          </rPr>
          <t xml:space="preserve">
peach = large chamber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Clark</author>
  </authors>
  <commentList>
    <comment ref="S2" authorId="0" shapeId="0" xr:uid="{9E301705-2BCA-48BE-A128-4FCDA5D97087}">
      <text>
        <r>
          <rPr>
            <b/>
            <sz val="9"/>
            <color indexed="81"/>
            <rFont val="Tahoma"/>
            <charset val="1"/>
          </rPr>
          <t>Timothy Clark:</t>
        </r>
        <r>
          <rPr>
            <sz val="9"/>
            <color indexed="81"/>
            <rFont val="Tahoma"/>
            <charset val="1"/>
          </rPr>
          <t xml:space="preserve">
peach = large chamber</t>
        </r>
      </text>
    </comment>
  </commentList>
</comments>
</file>

<file path=xl/sharedStrings.xml><?xml version="1.0" encoding="utf-8"?>
<sst xmlns="http://schemas.openxmlformats.org/spreadsheetml/2006/main" count="1491" uniqueCount="118">
  <si>
    <t>NA</t>
  </si>
  <si>
    <t>smr</t>
  </si>
  <si>
    <t>75c</t>
  </si>
  <si>
    <t>50c</t>
  </si>
  <si>
    <t>100c</t>
  </si>
  <si>
    <t>26nov</t>
  </si>
  <si>
    <t>27nov</t>
  </si>
  <si>
    <t>24nov</t>
  </si>
  <si>
    <t>22nov</t>
  </si>
  <si>
    <t>21nov</t>
  </si>
  <si>
    <t>cycle</t>
  </si>
  <si>
    <t>phase</t>
  </si>
  <si>
    <t>25nov</t>
  </si>
  <si>
    <t>Date</t>
  </si>
  <si>
    <t>Time</t>
  </si>
  <si>
    <t>start_date</t>
  </si>
  <si>
    <t>A_Temp</t>
  </si>
  <si>
    <t>B_Temp</t>
  </si>
  <si>
    <t>C_Temp</t>
  </si>
  <si>
    <t>D_Temp</t>
  </si>
  <si>
    <t>A1_o2</t>
  </si>
  <si>
    <t>A1_mo2</t>
  </si>
  <si>
    <t>A1_n</t>
  </si>
  <si>
    <t>A2_o2</t>
  </si>
  <si>
    <t>A2_mo2</t>
  </si>
  <si>
    <t>A2_n</t>
  </si>
  <si>
    <t>A3_mo2</t>
  </si>
  <si>
    <t>A3_n</t>
  </si>
  <si>
    <t>A4_n</t>
  </si>
  <si>
    <t>B1_n</t>
  </si>
  <si>
    <t>B2_n</t>
  </si>
  <si>
    <t>B3_n</t>
  </si>
  <si>
    <t>B4_n</t>
  </si>
  <si>
    <t>C1_n</t>
  </si>
  <si>
    <t>C2_n</t>
  </si>
  <si>
    <t>C3_n</t>
  </si>
  <si>
    <t>C4_n</t>
  </si>
  <si>
    <t>D1_n</t>
  </si>
  <si>
    <t>D2_n</t>
  </si>
  <si>
    <t>D3_n</t>
  </si>
  <si>
    <t>D4_n</t>
  </si>
  <si>
    <t>A4_o2</t>
  </si>
  <si>
    <t>B1_o2</t>
  </si>
  <si>
    <t>B2_o2</t>
  </si>
  <si>
    <t>B3_o2</t>
  </si>
  <si>
    <t>B4_o2</t>
  </si>
  <si>
    <t>C1_o2</t>
  </si>
  <si>
    <t>C2_o2</t>
  </si>
  <si>
    <t>C3_o2</t>
  </si>
  <si>
    <t>C4_o2</t>
  </si>
  <si>
    <t>D1_o2</t>
  </si>
  <si>
    <t>D2_o2</t>
  </si>
  <si>
    <t>D3_o2</t>
  </si>
  <si>
    <t>D4_o2</t>
  </si>
  <si>
    <t>A4_mo2</t>
  </si>
  <si>
    <t>B1_mo2</t>
  </si>
  <si>
    <t>B2_mo2</t>
  </si>
  <si>
    <t>B3_mo2</t>
  </si>
  <si>
    <t>B4_mo2</t>
  </si>
  <si>
    <t>C1_mo2</t>
  </si>
  <si>
    <t>C2_mo2</t>
  </si>
  <si>
    <t>C3_mo2</t>
  </si>
  <si>
    <t>C4_mo2</t>
  </si>
  <si>
    <t>D1_mo2</t>
  </si>
  <si>
    <t>D2_mo2</t>
  </si>
  <si>
    <t>D3_mo2</t>
  </si>
  <si>
    <t>D4_mo2</t>
  </si>
  <si>
    <t>A3_o2</t>
  </si>
  <si>
    <t>order</t>
  </si>
  <si>
    <t>Excel_Time</t>
  </si>
  <si>
    <t>A1_bground</t>
  </si>
  <si>
    <t>A2_bground</t>
  </si>
  <si>
    <t>A1_mo2corr</t>
  </si>
  <si>
    <t>A3_bground</t>
  </si>
  <si>
    <t>A4_bground</t>
  </si>
  <si>
    <t>B1_bground</t>
  </si>
  <si>
    <t>B2_bground</t>
  </si>
  <si>
    <t>B3_bground</t>
  </si>
  <si>
    <t>B4_bground</t>
  </si>
  <si>
    <t>C1_bground</t>
  </si>
  <si>
    <t>C2_bground</t>
  </si>
  <si>
    <t>C3_bground</t>
  </si>
  <si>
    <t>C4_bground</t>
  </si>
  <si>
    <t>D1_bground</t>
  </si>
  <si>
    <t>D2_bground</t>
  </si>
  <si>
    <t>D3_bground</t>
  </si>
  <si>
    <t>D4_bground</t>
  </si>
  <si>
    <t>A2_mo2corr</t>
  </si>
  <si>
    <t>A3_mo2corr</t>
  </si>
  <si>
    <t>A4_mo2corr</t>
  </si>
  <si>
    <t>A1_leak</t>
  </si>
  <si>
    <t>A2_leak</t>
  </si>
  <si>
    <t>A3_leak</t>
  </si>
  <si>
    <t>A4_leak</t>
  </si>
  <si>
    <t>B1_leak</t>
  </si>
  <si>
    <t>B1_mo2corr</t>
  </si>
  <si>
    <t>B2_leak</t>
  </si>
  <si>
    <t>B2_mo2corr</t>
  </si>
  <si>
    <t>B3_leak</t>
  </si>
  <si>
    <t>B3_mo2corr</t>
  </si>
  <si>
    <t>B4_leak</t>
  </si>
  <si>
    <t>B4_mo2corr</t>
  </si>
  <si>
    <t>C1_leak</t>
  </si>
  <si>
    <t>C1_mo2corr</t>
  </si>
  <si>
    <t>C2_leak</t>
  </si>
  <si>
    <t>C2_mo2corr</t>
  </si>
  <si>
    <t>C3_leak</t>
  </si>
  <si>
    <t>C3_mo2corr</t>
  </si>
  <si>
    <t>C4_leak</t>
  </si>
  <si>
    <t>C4_mo2corr</t>
  </si>
  <si>
    <t>D1_leak</t>
  </si>
  <si>
    <t>D1_mo2corr</t>
  </si>
  <si>
    <t>D2_leak</t>
  </si>
  <si>
    <t>D2_mo2corr</t>
  </si>
  <si>
    <t>D3_leak</t>
  </si>
  <si>
    <t>D3_mo2corr</t>
  </si>
  <si>
    <t>D4_leak</t>
  </si>
  <si>
    <t>D4_mo2corr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</si>
</sst>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4D4D4C"/>
      <name val="Lucida San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0" borderId="0" xfId="0" quotePrefix="1"/>
    <xf numFmtId="0" fontId="1" fillId="0" borderId="0" xfId="0" applyFont="1"/>
    <xf numFmtId="14" fontId="0" fillId="0" borderId="0" xfId="0" applyNumberFormat="1"/>
    <xf numFmtId="0" fontId="0" fillId="4" borderId="0" xfId="0" applyFill="1"/>
    <xf numFmtId="22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arktim\Dropbox\Timothy%20Clark\2017%20Deakin%20University\Galaxias%20CTmax%20&amp;%20Pcrit\MO2%20data.xlsx" TargetMode="External"/><Relationship Id="rId1" Type="http://schemas.openxmlformats.org/officeDocument/2006/relationships/externalLinkPath" Target="/Users/clarktim/Dropbox/Timothy%20Clark/2017%20Deakin%20University/Galaxias%20CTmax%20&amp;%20Pcrit/MO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9Nov"/>
      <sheetName val="21Nov"/>
      <sheetName val="22Nov"/>
    </sheetNames>
    <sheetDataSet>
      <sheetData sheetId="0"/>
      <sheetData sheetId="1">
        <row r="7">
          <cell r="F7">
            <v>8.6540397588999998</v>
          </cell>
          <cell r="J7">
            <v>8.9906422970000008</v>
          </cell>
          <cell r="V7">
            <v>9.2807314089999995</v>
          </cell>
          <cell r="AL7">
            <v>8.8592660182999996</v>
          </cell>
          <cell r="AS7">
            <v>0.55279675439999987</v>
          </cell>
          <cell r="AU7">
            <v>0.39181665600000004</v>
          </cell>
          <cell r="AZ7">
            <v>0.24117441480000004</v>
          </cell>
          <cell r="BF7">
            <v>0.64161397079999993</v>
          </cell>
        </row>
        <row r="8">
          <cell r="F8">
            <v>8.8350385233999997</v>
          </cell>
          <cell r="J8">
            <v>8.9996331124999998</v>
          </cell>
          <cell r="V8">
            <v>9.5350925889999996</v>
          </cell>
          <cell r="AL8">
            <v>9.1117966206999998</v>
          </cell>
          <cell r="AS8">
            <v>0.36697660560000001</v>
          </cell>
          <cell r="AU8">
            <v>0.36535015440000002</v>
          </cell>
          <cell r="AZ8">
            <v>0.12876716159999999</v>
          </cell>
          <cell r="BF8">
            <v>0.3710845908</v>
          </cell>
        </row>
        <row r="9">
          <cell r="F9">
            <v>9.0783847238999993</v>
          </cell>
          <cell r="J9">
            <v>9.3042809003000002</v>
          </cell>
          <cell r="V9">
            <v>9.5971406367000007</v>
          </cell>
          <cell r="AL9">
            <v>9.4572913547000006</v>
          </cell>
          <cell r="AS9">
            <v>0.32116225679999999</v>
          </cell>
          <cell r="AU9">
            <v>0.17252983440000003</v>
          </cell>
          <cell r="AZ9">
            <v>0.12603678119999998</v>
          </cell>
          <cell r="BF9">
            <v>0.30693152160000003</v>
          </cell>
        </row>
        <row r="10">
          <cell r="F10">
            <v>9.1323768055999999</v>
          </cell>
          <cell r="J10">
            <v>9.5131844058000006</v>
          </cell>
          <cell r="V10">
            <v>9.5954430897999998</v>
          </cell>
          <cell r="AL10">
            <v>9.6468663249999995</v>
          </cell>
          <cell r="AS10">
            <v>0.33917067360000003</v>
          </cell>
          <cell r="AU10">
            <v>0.155421684</v>
          </cell>
          <cell r="AZ10">
            <v>0.14490847799999998</v>
          </cell>
          <cell r="BF10">
            <v>0.27499032000000001</v>
          </cell>
        </row>
        <row r="11">
          <cell r="F11">
            <v>9.3730714219000006</v>
          </cell>
          <cell r="J11">
            <v>9.7175314562999997</v>
          </cell>
          <cell r="V11">
            <v>9.6424371548999996</v>
          </cell>
          <cell r="AL11">
            <v>9.7280735629000006</v>
          </cell>
          <cell r="AS11">
            <v>0.22083078600000003</v>
          </cell>
          <cell r="AU11">
            <v>0.1158052896</v>
          </cell>
          <cell r="AZ11">
            <v>0.1219092732</v>
          </cell>
          <cell r="BF11">
            <v>0.25552973160000003</v>
          </cell>
        </row>
        <row r="12">
          <cell r="F12">
            <v>9.4977844455000007</v>
          </cell>
          <cell r="J12">
            <v>9.5362276253000005</v>
          </cell>
          <cell r="V12">
            <v>9.6703219989000004</v>
          </cell>
          <cell r="AL12">
            <v>9.7851375890999996</v>
          </cell>
          <cell r="AS12">
            <v>0.19262251800000002</v>
          </cell>
          <cell r="AU12">
            <v>0.16669520999999998</v>
          </cell>
          <cell r="AZ12">
            <v>0.11887357680000001</v>
          </cell>
          <cell r="BF12">
            <v>0.24691483079999998</v>
          </cell>
        </row>
        <row r="13">
          <cell r="F13">
            <v>9.4973018399000004</v>
          </cell>
          <cell r="J13">
            <v>9.6630229915000001</v>
          </cell>
          <cell r="V13">
            <v>9.5997444400000003</v>
          </cell>
          <cell r="AL13">
            <v>9.7562966665000008</v>
          </cell>
          <cell r="AS13">
            <v>0.1854663228</v>
          </cell>
          <cell r="AU13">
            <v>0.12756189599999998</v>
          </cell>
          <cell r="AZ13">
            <v>0.12178754280000001</v>
          </cell>
          <cell r="BF13">
            <v>0.2666235132</v>
          </cell>
        </row>
        <row r="14">
          <cell r="F14">
            <v>9.5487653751000003</v>
          </cell>
          <cell r="J14">
            <v>9.6498605868999991</v>
          </cell>
          <cell r="V14">
            <v>9.6990528534999996</v>
          </cell>
          <cell r="AL14">
            <v>9.7826211514000008</v>
          </cell>
          <cell r="AS14">
            <v>0.19540006200000001</v>
          </cell>
          <cell r="AU14">
            <v>0.18809398080000003</v>
          </cell>
          <cell r="AZ14">
            <v>0.11814743160000001</v>
          </cell>
          <cell r="BF14">
            <v>0.2447449884</v>
          </cell>
        </row>
        <row r="15">
          <cell r="F15">
            <v>9.5319175785999999</v>
          </cell>
          <cell r="J15">
            <v>9.6718837704999991</v>
          </cell>
          <cell r="V15">
            <v>9.6505944909999997</v>
          </cell>
          <cell r="AL15">
            <v>9.8617044613000004</v>
          </cell>
          <cell r="AS15">
            <v>0.20853629280000002</v>
          </cell>
          <cell r="AU15">
            <v>0.13133193480000002</v>
          </cell>
          <cell r="AZ15">
            <v>0.12173166720000002</v>
          </cell>
          <cell r="BF15">
            <v>0.25263251639999995</v>
          </cell>
        </row>
        <row r="16">
          <cell r="F16">
            <v>9.5016251227000001</v>
          </cell>
          <cell r="J16">
            <v>9.6761731225999998</v>
          </cell>
          <cell r="V16">
            <v>9.6730163049000009</v>
          </cell>
          <cell r="AL16">
            <v>9.8560438966999993</v>
          </cell>
          <cell r="AS16">
            <v>0.20535613560000002</v>
          </cell>
          <cell r="AU16">
            <v>0.1331479116</v>
          </cell>
          <cell r="AZ16">
            <v>0.13405629600000002</v>
          </cell>
          <cell r="BF16">
            <v>0.22905051840000004</v>
          </cell>
        </row>
        <row r="17">
          <cell r="F17">
            <v>9.4370555413999995</v>
          </cell>
          <cell r="J17">
            <v>9.7064701550999999</v>
          </cell>
          <cell r="V17">
            <v>9.6842222113999998</v>
          </cell>
          <cell r="AL17">
            <v>9.9132139284999994</v>
          </cell>
          <cell r="AS17">
            <v>0.25912212480000002</v>
          </cell>
          <cell r="AU17">
            <v>0.12562212959999999</v>
          </cell>
          <cell r="AZ17">
            <v>0.11769896159999998</v>
          </cell>
          <cell r="BF17">
            <v>0.22834643040000002</v>
          </cell>
        </row>
        <row r="18">
          <cell r="F18">
            <v>9.4871149262000003</v>
          </cell>
          <cell r="J18">
            <v>9.6432145536</v>
          </cell>
          <cell r="V18">
            <v>9.6467225650999993</v>
          </cell>
          <cell r="AL18">
            <v>9.8652375175000007</v>
          </cell>
          <cell r="AS18">
            <v>0.18883347120000002</v>
          </cell>
          <cell r="AU18">
            <v>0.12765879720000001</v>
          </cell>
          <cell r="AZ18">
            <v>0.1368576396</v>
          </cell>
          <cell r="BF18">
            <v>0.24154503120000001</v>
          </cell>
        </row>
        <row r="19">
          <cell r="F19">
            <v>9.5114496298999995</v>
          </cell>
          <cell r="J19">
            <v>9.6686193126000006</v>
          </cell>
          <cell r="V19">
            <v>9.6448532138999994</v>
          </cell>
          <cell r="AL19">
            <v>9.8391146318999994</v>
          </cell>
          <cell r="AS19">
            <v>0.1791848124</v>
          </cell>
          <cell r="AU19">
            <v>0.12957559559999998</v>
          </cell>
          <cell r="AZ19">
            <v>0.13382332920000001</v>
          </cell>
          <cell r="BF19">
            <v>0.24170180759999998</v>
          </cell>
        </row>
        <row r="20">
          <cell r="F20">
            <v>9.4540553228000004</v>
          </cell>
          <cell r="J20">
            <v>9.7272127705999996</v>
          </cell>
          <cell r="V20">
            <v>9.6441347616000002</v>
          </cell>
          <cell r="AL20">
            <v>9.8382787196999999</v>
          </cell>
          <cell r="AS20">
            <v>0.15416268119999998</v>
          </cell>
          <cell r="AU20">
            <v>0.11712092039999999</v>
          </cell>
          <cell r="AZ20">
            <v>0.125657136</v>
          </cell>
          <cell r="BF20">
            <v>0.22929667200000006</v>
          </cell>
        </row>
        <row r="21">
          <cell r="F21">
            <v>9.4281368476999994</v>
          </cell>
          <cell r="J21">
            <v>9.6796872153999995</v>
          </cell>
          <cell r="V21">
            <v>9.6508655068000007</v>
          </cell>
          <cell r="AL21">
            <v>9.8473290805999998</v>
          </cell>
          <cell r="AS21">
            <v>0.1760547888</v>
          </cell>
          <cell r="AU21">
            <v>0.1219342212</v>
          </cell>
          <cell r="AZ21">
            <v>0.118385982</v>
          </cell>
          <cell r="BF21">
            <v>0.25300067760000006</v>
          </cell>
        </row>
        <row r="22">
          <cell r="F22">
            <v>9.5175071478</v>
          </cell>
          <cell r="J22">
            <v>9.7093817403999996</v>
          </cell>
          <cell r="V22">
            <v>9.6593078544999997</v>
          </cell>
          <cell r="AL22">
            <v>9.8971482004000002</v>
          </cell>
          <cell r="AS22">
            <v>0.19462568399999999</v>
          </cell>
          <cell r="AU22">
            <v>0.15132704399999999</v>
          </cell>
          <cell r="AZ22">
            <v>0.12789089280000002</v>
          </cell>
          <cell r="BF22">
            <v>0.22704097680000002</v>
          </cell>
        </row>
        <row r="23">
          <cell r="F23">
            <v>9.4825695156999998</v>
          </cell>
          <cell r="J23">
            <v>9.7536698263999995</v>
          </cell>
          <cell r="V23">
            <v>9.6598808799999993</v>
          </cell>
          <cell r="AL23">
            <v>9.8999249935000009</v>
          </cell>
          <cell r="AS23">
            <v>0.2030698296</v>
          </cell>
          <cell r="AU23">
            <v>0.12674221559999999</v>
          </cell>
          <cell r="AZ23">
            <v>0.13067683199999999</v>
          </cell>
          <cell r="BF23">
            <v>0.23598020160000002</v>
          </cell>
        </row>
        <row r="24">
          <cell r="F24">
            <v>9.1468226057000006</v>
          </cell>
          <cell r="J24">
            <v>9.5401821345000002</v>
          </cell>
          <cell r="V24">
            <v>9.5733926974999992</v>
          </cell>
          <cell r="AL24">
            <v>9.8411663988000004</v>
          </cell>
          <cell r="AS24">
            <v>0.3159673308</v>
          </cell>
          <cell r="AU24">
            <v>0.19366542359999997</v>
          </cell>
          <cell r="AZ24">
            <v>0.15446744279999999</v>
          </cell>
          <cell r="BF24">
            <v>0.23718986280000004</v>
          </cell>
        </row>
        <row r="25">
          <cell r="F25">
            <v>9.3175752181</v>
          </cell>
          <cell r="J25">
            <v>9.4634349650999994</v>
          </cell>
          <cell r="V25">
            <v>9.6102563958000005</v>
          </cell>
          <cell r="AL25">
            <v>9.5417988747999996</v>
          </cell>
          <cell r="AS25">
            <v>0.2965966344</v>
          </cell>
          <cell r="AU25">
            <v>0.25568480519999998</v>
          </cell>
          <cell r="AZ25">
            <v>0.1582502724</v>
          </cell>
          <cell r="BF25">
            <v>0.3211947288</v>
          </cell>
        </row>
        <row r="26">
          <cell r="F26">
            <v>8.7386624189000006</v>
          </cell>
          <cell r="J26">
            <v>9.4460798750000006</v>
          </cell>
          <cell r="V26">
            <v>9.5941372557999998</v>
          </cell>
          <cell r="AL26">
            <v>9.5411681328999993</v>
          </cell>
          <cell r="AS26">
            <v>0.13490029079999999</v>
          </cell>
          <cell r="AU26">
            <v>0.212734962</v>
          </cell>
          <cell r="AZ26">
            <v>0.16284220919999998</v>
          </cell>
          <cell r="BF26">
            <v>0.31004459639999998</v>
          </cell>
        </row>
        <row r="27">
          <cell r="F27">
            <v>9.2120182951</v>
          </cell>
          <cell r="J27">
            <v>9.4517725572</v>
          </cell>
          <cell r="V27">
            <v>9.6452672314000001</v>
          </cell>
          <cell r="AL27">
            <v>9.7617243242999994</v>
          </cell>
          <cell r="AS27">
            <v>0.32909354280000003</v>
          </cell>
          <cell r="AU27">
            <v>8.7129939599999998E-2</v>
          </cell>
          <cell r="AZ27">
            <v>0.1295825256</v>
          </cell>
          <cell r="BF27">
            <v>0.25225291080000001</v>
          </cell>
        </row>
        <row r="28">
          <cell r="F28">
            <v>9.2207662023000001</v>
          </cell>
          <cell r="J28">
            <v>9.6594524384000007</v>
          </cell>
          <cell r="V28">
            <v>9.5836458666999995</v>
          </cell>
          <cell r="AL28">
            <v>9.8052903273999998</v>
          </cell>
          <cell r="AS28">
            <v>0.15379495560000003</v>
          </cell>
          <cell r="AU28">
            <v>0.13250369880000001</v>
          </cell>
          <cell r="AZ28">
            <v>0.14117914799999998</v>
          </cell>
          <cell r="BF28">
            <v>0.24819038639999999</v>
          </cell>
        </row>
        <row r="29">
          <cell r="F29">
            <v>9.3835666364055559</v>
          </cell>
          <cell r="J29">
            <v>9.6313265054111117</v>
          </cell>
          <cell r="V29">
            <v>9.6406585379833363</v>
          </cell>
          <cell r="AL29">
            <v>9.7978484698999999</v>
          </cell>
          <cell r="AS29">
            <v>0.14761930919999999</v>
          </cell>
          <cell r="AU29">
            <v>0.1066853832</v>
          </cell>
          <cell r="AZ29">
            <v>0.1180774584</v>
          </cell>
          <cell r="BF29">
            <v>0.22814597520000002</v>
          </cell>
        </row>
        <row r="30">
          <cell r="F30">
            <v>6.7407786223999997</v>
          </cell>
          <cell r="J30">
            <v>7.0862710009000001</v>
          </cell>
          <cell r="V30">
            <v>7.0205670335999999</v>
          </cell>
          <cell r="AL30">
            <v>6.2453728310000001</v>
          </cell>
          <cell r="AS30">
            <v>0.19964328119999997</v>
          </cell>
          <cell r="AU30">
            <v>0.1095273828</v>
          </cell>
          <cell r="AZ30">
            <v>0.11517663959999998</v>
          </cell>
          <cell r="BF30">
            <v>0.2601602784</v>
          </cell>
        </row>
        <row r="31">
          <cell r="F31">
            <v>6.0093907769000001</v>
          </cell>
          <cell r="J31">
            <v>6.7232251758999997</v>
          </cell>
          <cell r="V31">
            <v>6.6251932222000001</v>
          </cell>
          <cell r="AL31">
            <v>5.3455730414999998</v>
          </cell>
          <cell r="AS31">
            <v>0.17731462319999999</v>
          </cell>
          <cell r="AU31">
            <v>9.1513976400000002E-2</v>
          </cell>
          <cell r="AZ31">
            <v>0.10851298919999999</v>
          </cell>
          <cell r="BF31">
            <v>0.22713229440000002</v>
          </cell>
        </row>
        <row r="32">
          <cell r="F32">
            <v>4.4306583246000004</v>
          </cell>
          <cell r="J32">
            <v>4.7289983392000003</v>
          </cell>
          <cell r="V32">
            <v>4.7500575104999996</v>
          </cell>
          <cell r="AL32">
            <v>4.2431833227000002</v>
          </cell>
          <cell r="AS32">
            <v>0.17813192760000002</v>
          </cell>
          <cell r="AU32">
            <v>7.4903003999999995E-2</v>
          </cell>
          <cell r="AZ32">
            <v>8.4875313600000002E-2</v>
          </cell>
          <cell r="BF32">
            <v>0.16888105079999999</v>
          </cell>
        </row>
        <row r="33">
          <cell r="F33">
            <v>4.1631933252</v>
          </cell>
          <cell r="J33">
            <v>4.6011250059000002</v>
          </cell>
          <cell r="V33">
            <v>4.6413049817000003</v>
          </cell>
          <cell r="AL33">
            <v>3.9483741660999998</v>
          </cell>
          <cell r="AS33">
            <v>0.17937825839999999</v>
          </cell>
          <cell r="AU33">
            <v>8.9540668800000001E-2</v>
          </cell>
          <cell r="AZ33">
            <v>6.6045790800000004E-2</v>
          </cell>
          <cell r="BF33">
            <v>0.19583075159999999</v>
          </cell>
        </row>
        <row r="34">
          <cell r="F34">
            <v>3.8950316509</v>
          </cell>
          <cell r="J34">
            <v>4.4644383350999997</v>
          </cell>
          <cell r="V34">
            <v>4.5059983292999997</v>
          </cell>
          <cell r="AL34">
            <v>3.6290441672</v>
          </cell>
          <cell r="AS34">
            <v>0.20136346560000001</v>
          </cell>
          <cell r="AU34">
            <v>8.6782528799999994E-2</v>
          </cell>
          <cell r="AZ34">
            <v>8.3064682800000011E-2</v>
          </cell>
          <cell r="BF34">
            <v>0.25310145959999997</v>
          </cell>
        </row>
        <row r="35">
          <cell r="F35">
            <v>3.6471783339999999</v>
          </cell>
          <cell r="J35">
            <v>4.3278783400999998</v>
          </cell>
          <cell r="V35">
            <v>4.3944308321000003</v>
          </cell>
          <cell r="AL35">
            <v>3.2885733425999999</v>
          </cell>
          <cell r="AS35">
            <v>0.160297038</v>
          </cell>
          <cell r="AU35">
            <v>7.7866509600000008E-2</v>
          </cell>
          <cell r="AZ35">
            <v>7.4833347600000003E-2</v>
          </cell>
          <cell r="BF35">
            <v>0.25015351679999998</v>
          </cell>
        </row>
        <row r="36">
          <cell r="F36">
            <v>3.3484708349000001</v>
          </cell>
          <cell r="J36">
            <v>4.1935933352000001</v>
          </cell>
          <cell r="V36">
            <v>4.2716625133999999</v>
          </cell>
          <cell r="AL36">
            <v>2.9364466686999999</v>
          </cell>
          <cell r="AS36">
            <v>0.24708875399999999</v>
          </cell>
          <cell r="AU36">
            <v>9.4537555199999984E-2</v>
          </cell>
          <cell r="AZ36">
            <v>9.0907264799999998E-2</v>
          </cell>
          <cell r="BF36">
            <v>0.23483833560000003</v>
          </cell>
        </row>
        <row r="37">
          <cell r="F37">
            <v>3.0744258224999998</v>
          </cell>
          <cell r="J37">
            <v>4.0573983133000002</v>
          </cell>
          <cell r="V37">
            <v>4.132676665</v>
          </cell>
          <cell r="AL37">
            <v>2.5772800128000002</v>
          </cell>
          <cell r="AS37">
            <v>0.18821238479999999</v>
          </cell>
          <cell r="AU37">
            <v>0.10325913840000002</v>
          </cell>
          <cell r="AZ37">
            <v>9.8338442400000003E-2</v>
          </cell>
          <cell r="BF37">
            <v>0.2234492568</v>
          </cell>
        </row>
        <row r="38">
          <cell r="F38">
            <v>2.7536533296000001</v>
          </cell>
          <cell r="J38">
            <v>3.9040524919999999</v>
          </cell>
          <cell r="V38">
            <v>3.9947933078000002</v>
          </cell>
          <cell r="AL38">
            <v>2.2129941621999998</v>
          </cell>
          <cell r="AS38">
            <v>0.15933127319999998</v>
          </cell>
          <cell r="AU38">
            <v>0.10142280720000001</v>
          </cell>
          <cell r="AZ38">
            <v>9.7145254799999983E-2</v>
          </cell>
          <cell r="BF38">
            <v>0.25926349679999999</v>
          </cell>
        </row>
        <row r="39">
          <cell r="F39">
            <v>2.5012599985000001</v>
          </cell>
          <cell r="J39">
            <v>3.7789816637999998</v>
          </cell>
          <cell r="V39">
            <v>3.8480025053000002</v>
          </cell>
          <cell r="AL39">
            <v>1.8481299887</v>
          </cell>
          <cell r="AS39">
            <v>0.16521472440000001</v>
          </cell>
          <cell r="AU39">
            <v>8.5514220000000002E-2</v>
          </cell>
          <cell r="AZ39">
            <v>8.9806582799999993E-2</v>
          </cell>
          <cell r="BF39">
            <v>0.21882837240000003</v>
          </cell>
        </row>
        <row r="40">
          <cell r="F40">
            <v>2.2358824889000002</v>
          </cell>
          <cell r="J40">
            <v>3.6537008206000001</v>
          </cell>
          <cell r="V40">
            <v>3.7110225141000002</v>
          </cell>
          <cell r="AL40">
            <v>1.5467875014000001</v>
          </cell>
          <cell r="AS40">
            <v>0.1785466188</v>
          </cell>
          <cell r="AU40">
            <v>8.3049159600000005E-2</v>
          </cell>
          <cell r="AZ40">
            <v>8.6775400799999999E-2</v>
          </cell>
          <cell r="BF40">
            <v>0.1323496944</v>
          </cell>
        </row>
        <row r="41">
          <cell r="F41">
            <v>1.995508346</v>
          </cell>
          <cell r="J41">
            <v>3.5076891699999999</v>
          </cell>
          <cell r="V41">
            <v>3.5856800020000001</v>
          </cell>
          <cell r="AL41">
            <v>1.227019166</v>
          </cell>
          <cell r="AS41">
            <v>0.1009068192</v>
          </cell>
          <cell r="AU41">
            <v>8.8327364399999997E-2</v>
          </cell>
          <cell r="AZ41">
            <v>9.2485562399999999E-2</v>
          </cell>
          <cell r="BF41">
            <v>0.24189731279999999</v>
          </cell>
        </row>
        <row r="42">
          <cell r="F42">
            <v>1.6650475085000001</v>
          </cell>
          <cell r="J42">
            <v>3.3645833253999999</v>
          </cell>
          <cell r="V42">
            <v>3.4526749929</v>
          </cell>
          <cell r="AL42">
            <v>0.9108734181</v>
          </cell>
          <cell r="AS42">
            <v>0.2504870676</v>
          </cell>
          <cell r="AU42">
            <v>8.9916156000000011E-2</v>
          </cell>
          <cell r="AZ42">
            <v>9.1643309999999992E-2</v>
          </cell>
          <cell r="BF42">
            <v>0.17918742600000001</v>
          </cell>
        </row>
        <row r="43">
          <cell r="F43">
            <v>1.3400450011</v>
          </cell>
          <cell r="J43">
            <v>3.2115666547999999</v>
          </cell>
          <cell r="V43">
            <v>3.3106591561999998</v>
          </cell>
          <cell r="AS43">
            <v>0.16706055959999999</v>
          </cell>
          <cell r="AU43"/>
          <cell r="AZ43">
            <v>0.10223080560000002</v>
          </cell>
          <cell r="BF43">
            <v>2.9744613756000007</v>
          </cell>
        </row>
        <row r="44">
          <cell r="F44">
            <v>1.1447899948</v>
          </cell>
          <cell r="J44">
            <v>3.1018616557000001</v>
          </cell>
          <cell r="V44">
            <v>3.1449333309999998</v>
          </cell>
          <cell r="AS44">
            <v>7.1094038400000004E-2</v>
          </cell>
          <cell r="AU44">
            <v>9.5308131599999998E-2</v>
          </cell>
          <cell r="AZ44">
            <v>0.12077548559999998</v>
          </cell>
          <cell r="BF44">
            <v>0.10434188159999999</v>
          </cell>
        </row>
        <row r="45">
          <cell r="J45">
            <v>2.9591099958</v>
          </cell>
          <cell r="V45">
            <v>2.9837925037000002</v>
          </cell>
          <cell r="AS45">
            <v>3.1436520191999997</v>
          </cell>
          <cell r="AU45">
            <v>9.6499933199999999E-2</v>
          </cell>
          <cell r="AZ45">
            <v>9.9543430800000013E-2</v>
          </cell>
          <cell r="BF45">
            <v>2.5031635200000003E-2</v>
          </cell>
        </row>
        <row r="46">
          <cell r="J46">
            <v>2.8272999961999998</v>
          </cell>
          <cell r="V46">
            <v>2.852927496</v>
          </cell>
          <cell r="AS46">
            <v>5.9543391600000002E-2</v>
          </cell>
          <cell r="AU46">
            <v>0.1024169256</v>
          </cell>
          <cell r="AZ46">
            <v>8.4027437999999996E-2</v>
          </cell>
          <cell r="BF46">
            <v>1.0801652399999999E-2</v>
          </cell>
        </row>
        <row r="47">
          <cell r="J47">
            <v>2.6821033339000002</v>
          </cell>
          <cell r="V47">
            <v>2.7274416724999999</v>
          </cell>
          <cell r="AS47">
            <v>2.98030788E-2</v>
          </cell>
          <cell r="AU47">
            <v>0.109796544</v>
          </cell>
          <cell r="AZ47">
            <v>7.5444573600000009E-2</v>
          </cell>
          <cell r="BF47">
            <v>6.2662208399999988E-2</v>
          </cell>
        </row>
        <row r="48">
          <cell r="J48">
            <v>2.5371175031000002</v>
          </cell>
          <cell r="V48">
            <v>2.5970916509999999</v>
          </cell>
          <cell r="AS48">
            <v>3.7821959999999999E-4</v>
          </cell>
          <cell r="AU48">
            <v>9.8570379599999994E-2</v>
          </cell>
          <cell r="AZ48">
            <v>9.224542799999999E-2</v>
          </cell>
          <cell r="BF48">
            <v>5.5632931199999992E-2</v>
          </cell>
        </row>
        <row r="49">
          <cell r="J49">
            <v>2.373404179</v>
          </cell>
          <cell r="V49">
            <v>2.4538683374999999</v>
          </cell>
          <cell r="AS49">
            <v>2.4530893200000001E-2</v>
          </cell>
          <cell r="AU49">
            <v>0.10639003319999998</v>
          </cell>
          <cell r="AZ49">
            <v>8.7740294400000002E-2</v>
          </cell>
          <cell r="BF49">
            <v>8.9277209999999996E-2</v>
          </cell>
        </row>
        <row r="50">
          <cell r="J50">
            <v>2.2228441615999999</v>
          </cell>
          <cell r="V50">
            <v>2.3316166619000001</v>
          </cell>
          <cell r="AS50">
            <v>8.4550751999999986E-3</v>
          </cell>
          <cell r="AU50">
            <v>0.11918134799999999</v>
          </cell>
          <cell r="AZ50">
            <v>7.1535578400000008E-2</v>
          </cell>
          <cell r="BF50">
            <v>3.08582604E-2</v>
          </cell>
        </row>
        <row r="51">
          <cell r="J51">
            <v>2.0523250033</v>
          </cell>
          <cell r="V51">
            <v>2.2107808271999998</v>
          </cell>
          <cell r="AS51">
            <v>3.8021108400000003E-2</v>
          </cell>
          <cell r="AU51">
            <v>0.10545052320000001</v>
          </cell>
          <cell r="AZ51">
            <v>9.0587772000000011E-2</v>
          </cell>
          <cell r="BF51">
            <v>4.2693710400000001E-2</v>
          </cell>
        </row>
        <row r="52">
          <cell r="J52">
            <v>1.883251665</v>
          </cell>
          <cell r="V52">
            <v>2.0709783375000002</v>
          </cell>
          <cell r="AS52">
            <v>2.5770967200000001E-2</v>
          </cell>
          <cell r="AU52">
            <v>0.1068401268</v>
          </cell>
          <cell r="AZ52">
            <v>9.4232476800000006E-2</v>
          </cell>
          <cell r="BF52">
            <v>5.38640388E-2</v>
          </cell>
        </row>
        <row r="53">
          <cell r="J53">
            <v>1.7549741765</v>
          </cell>
          <cell r="V53">
            <v>1.9294350017999999</v>
          </cell>
          <cell r="AS53">
            <v>4.6619535600000005E-2</v>
          </cell>
          <cell r="AU53">
            <v>7.6643503200000004E-2</v>
          </cell>
          <cell r="AZ53">
            <v>9.4708468800000001E-2</v>
          </cell>
          <cell r="BF53">
            <v>2.7997873199999999E-2</v>
          </cell>
        </row>
        <row r="54">
          <cell r="J54">
            <v>1.6281533331</v>
          </cell>
          <cell r="V54">
            <v>1.7956891724999999</v>
          </cell>
          <cell r="AS54">
            <v>5.6924604E-3</v>
          </cell>
          <cell r="AU54">
            <v>0.1031288544</v>
          </cell>
          <cell r="AZ54">
            <v>8.143264800000001E-2</v>
          </cell>
          <cell r="BF54">
            <v>1.4639922E-2</v>
          </cell>
        </row>
        <row r="55">
          <cell r="J55">
            <v>1.4993275025999999</v>
          </cell>
          <cell r="V55">
            <v>1.6798149982999999</v>
          </cell>
          <cell r="AS55">
            <v>2.5938792E-3</v>
          </cell>
          <cell r="AU55">
            <v>8.5829792400000007E-2</v>
          </cell>
          <cell r="AZ55">
            <v>6.9880575599999994E-2</v>
          </cell>
          <cell r="BF55">
            <v>4.0927431600000001E-2</v>
          </cell>
        </row>
        <row r="56">
          <cell r="J56">
            <v>1.379338336</v>
          </cell>
          <cell r="V56">
            <v>1.5778408279</v>
          </cell>
          <cell r="AS56">
            <v>0.16602921720000002</v>
          </cell>
          <cell r="AU56">
            <v>6.8802505199999989E-2</v>
          </cell>
          <cell r="AZ56">
            <v>7.20603576E-2</v>
          </cell>
          <cell r="BF56">
            <v>5.2873801199999994E-2</v>
          </cell>
        </row>
        <row r="57">
          <cell r="J57">
            <v>1.2682416668000001</v>
          </cell>
          <cell r="V57">
            <v>1.4638608297</v>
          </cell>
          <cell r="AS57">
            <v>7.7991012000000002E-3</v>
          </cell>
          <cell r="AU57">
            <v>5.5065819600000003E-2</v>
          </cell>
          <cell r="AZ57">
            <v>7.4519953199999989E-2</v>
          </cell>
          <cell r="BF57">
            <v>1.8607327199999999E-2</v>
          </cell>
        </row>
        <row r="58">
          <cell r="J58">
            <v>1.1870116681</v>
          </cell>
          <cell r="V58">
            <v>1.3699941625000001</v>
          </cell>
          <cell r="AS58">
            <v>4.7013357600000007E-2</v>
          </cell>
          <cell r="AU58">
            <v>6.0192197999999995E-2</v>
          </cell>
          <cell r="AZ58">
            <v>4.59265752E-2</v>
          </cell>
          <cell r="BF58">
            <v>0.23971139280000003</v>
          </cell>
        </row>
        <row r="59">
          <cell r="J59">
            <v>1.0869541635</v>
          </cell>
          <cell r="V59">
            <v>1.2773166685999999</v>
          </cell>
          <cell r="AS59">
            <v>3.2105422799999998E-2</v>
          </cell>
          <cell r="AU59">
            <v>7.0029511200000005E-2</v>
          </cell>
          <cell r="AZ59">
            <v>5.6181787200000007E-2</v>
          </cell>
          <cell r="BF59">
            <v>4.1086306800000007E-2</v>
          </cell>
        </row>
        <row r="60">
          <cell r="V60">
            <v>1.1925158332000001</v>
          </cell>
          <cell r="AS60">
            <v>2.2182177600000002E-2</v>
          </cell>
          <cell r="AU60">
            <v>1.3851905364000001</v>
          </cell>
          <cell r="AZ60">
            <v>4.8455945999999993E-2</v>
          </cell>
          <cell r="BF60">
            <v>3.5607528000000006E-2</v>
          </cell>
        </row>
        <row r="61">
          <cell r="V61">
            <v>1.1186549991000001</v>
          </cell>
          <cell r="AS61">
            <v>3.4337793600000006E-2</v>
          </cell>
          <cell r="AU61">
            <v>0.32990411519999996</v>
          </cell>
          <cell r="AZ61">
            <v>4.1923054799999998E-2</v>
          </cell>
          <cell r="BF61">
            <v>7.3324191599999991E-2</v>
          </cell>
        </row>
        <row r="62">
          <cell r="V62">
            <v>1.0631775001999999</v>
          </cell>
          <cell r="AS62">
            <v>5.4576720000000002E-4</v>
          </cell>
          <cell r="AU62">
            <v>1.6881479999999999E-4</v>
          </cell>
          <cell r="AZ62">
            <v>2.5391797199999996E-2</v>
          </cell>
          <cell r="BF62">
            <v>8.7749244000000001E-3</v>
          </cell>
        </row>
        <row r="63">
          <cell r="V63">
            <v>1.0306709090999999</v>
          </cell>
          <cell r="AS63">
            <v>3.3272276400000002E-2</v>
          </cell>
          <cell r="AU63">
            <v>3.4482452399999995E-2</v>
          </cell>
          <cell r="AZ63">
            <v>2.9682179999999999E-2</v>
          </cell>
          <cell r="BF63">
            <v>4.2424232399999998E-2</v>
          </cell>
        </row>
        <row r="64">
          <cell r="AS64">
            <v>6.5747087999999997E-3</v>
          </cell>
          <cell r="AU64">
            <v>5.5578996E-3</v>
          </cell>
          <cell r="AZ64">
            <v>1.0123749108</v>
          </cell>
          <cell r="BF64">
            <v>4.7167163999999998E-2</v>
          </cell>
        </row>
        <row r="65">
          <cell r="AS65">
            <v>0.28939351319999995</v>
          </cell>
          <cell r="AU65">
            <v>0.27999065160000003</v>
          </cell>
          <cell r="AZ65">
            <v>0.11292842879999999</v>
          </cell>
          <cell r="BF65">
            <v>3.3530072399999999E-2</v>
          </cell>
        </row>
        <row r="66">
          <cell r="AS66">
            <v>4.9949657999999994E-2</v>
          </cell>
          <cell r="AU66">
            <v>4.7741878800000005E-2</v>
          </cell>
          <cell r="AZ66">
            <v>8.2430726400000001E-2</v>
          </cell>
          <cell r="BF66">
            <v>0.3315272796</v>
          </cell>
        </row>
        <row r="67">
          <cell r="AS67">
            <v>6.7437730799999998E-2</v>
          </cell>
          <cell r="AU67">
            <v>1.3689165599999999E-2</v>
          </cell>
          <cell r="AZ67">
            <v>2.8701802800000002E-2</v>
          </cell>
          <cell r="BF67">
            <v>4.35805524E-2</v>
          </cell>
        </row>
        <row r="68">
          <cell r="AS68">
            <v>2.9832343199999996E-2</v>
          </cell>
          <cell r="AU68">
            <v>3.2860594800000004E-2</v>
          </cell>
          <cell r="AZ68">
            <v>2.2078702800000002E-2</v>
          </cell>
          <cell r="BF68">
            <v>5.6536801199999993E-2</v>
          </cell>
        </row>
        <row r="69">
          <cell r="AS69">
            <v>1.9489100400000001E-2</v>
          </cell>
          <cell r="AU69">
            <v>5.3579988000000004E-3</v>
          </cell>
          <cell r="AZ69">
            <v>1.0855706400000002E-2</v>
          </cell>
          <cell r="BF69">
            <v>3.3520528800000005E-2</v>
          </cell>
        </row>
        <row r="70">
          <cell r="AS70">
            <v>1.9512900000000003E-3</v>
          </cell>
          <cell r="AU70">
            <v>3.5414002799999997E-2</v>
          </cell>
          <cell r="AZ70">
            <v>2.6000449200000001E-2</v>
          </cell>
          <cell r="BF70">
            <v>3.0813868800000001E-2</v>
          </cell>
        </row>
        <row r="71">
          <cell r="AS71">
            <v>7.9003980000000012E-3</v>
          </cell>
          <cell r="AU71">
            <v>6.7042799999999993E-4</v>
          </cell>
          <cell r="AZ71">
            <v>4.9282596000000001E-3</v>
          </cell>
          <cell r="BF71">
            <v>5.3132706000000002E-2</v>
          </cell>
        </row>
        <row r="72">
          <cell r="AS72">
            <v>0.70472714400000003</v>
          </cell>
          <cell r="AU72">
            <v>1.5883362000000002E-2</v>
          </cell>
          <cell r="AZ72">
            <v>1.9932897599999999E-2</v>
          </cell>
          <cell r="BF72">
            <v>2.7649511999999999E-3</v>
          </cell>
        </row>
        <row r="73">
          <cell r="AS73">
            <v>0.44193425760000005</v>
          </cell>
          <cell r="AU73">
            <v>0.157900446</v>
          </cell>
          <cell r="AZ73">
            <v>9.0620639999999999E-3</v>
          </cell>
          <cell r="BF73">
            <v>4.5612666000000003E-2</v>
          </cell>
        </row>
        <row r="74">
          <cell r="AS74">
            <v>2.9394406799999995E-2</v>
          </cell>
          <cell r="AU74">
            <v>7.7846868000000001E-3</v>
          </cell>
          <cell r="AZ74">
            <v>2.6443177200000001E-2</v>
          </cell>
          <cell r="BF74">
            <v>0.38728285200000001</v>
          </cell>
        </row>
        <row r="75">
          <cell r="AS75">
            <v>3.4410380400000003E-2</v>
          </cell>
          <cell r="AU75">
            <v>2.8648897199999999E-2</v>
          </cell>
          <cell r="AZ75">
            <v>3.2507164800000002E-2</v>
          </cell>
          <cell r="BF75">
            <v>9.1870138799999987E-2</v>
          </cell>
        </row>
        <row r="76">
          <cell r="AS76">
            <v>3.3118271999999999E-3</v>
          </cell>
          <cell r="AU76">
            <v>1.2906392400000001E-2</v>
          </cell>
          <cell r="AZ76">
            <v>1.2096968400000001E-2</v>
          </cell>
          <cell r="BF76">
            <v>1.2563971199999999E-2</v>
          </cell>
        </row>
      </sheetData>
      <sheetData sheetId="2">
        <row r="7">
          <cell r="F7">
            <v>8.8555818645999995</v>
          </cell>
          <cell r="J7">
            <v>9.2944674114999994</v>
          </cell>
          <cell r="V7">
            <v>9.1396907051999996</v>
          </cell>
          <cell r="AD7">
            <v>9.0614944013999992</v>
          </cell>
          <cell r="AL7">
            <v>9.5788856063000001</v>
          </cell>
          <cell r="AS7">
            <v>0.32208947316000003</v>
          </cell>
          <cell r="AU7">
            <v>0.25173617039999996</v>
          </cell>
          <cell r="AZ7">
            <v>0.20430507240000001</v>
          </cell>
          <cell r="BC7">
            <v>0.31047263280000004</v>
          </cell>
          <cell r="BF7">
            <v>0.23812818479999998</v>
          </cell>
        </row>
        <row r="8">
          <cell r="F8">
            <v>9.4867166917999999</v>
          </cell>
          <cell r="J8">
            <v>9.4683248313000004</v>
          </cell>
          <cell r="V8">
            <v>8.9538507868000003</v>
          </cell>
          <cell r="AD8">
            <v>9.4799379858999995</v>
          </cell>
          <cell r="AL8">
            <v>9.9463519199999997</v>
          </cell>
          <cell r="AS8">
            <v>0.229801963104</v>
          </cell>
          <cell r="AU8">
            <v>0.173758464</v>
          </cell>
          <cell r="AZ8">
            <v>0.30460383360000004</v>
          </cell>
          <cell r="BC8">
            <v>0.2624314968</v>
          </cell>
          <cell r="BF8">
            <v>0.20044363679999999</v>
          </cell>
        </row>
        <row r="9">
          <cell r="F9">
            <v>9.5458956965000006</v>
          </cell>
          <cell r="J9">
            <v>9.6846633300999994</v>
          </cell>
          <cell r="V9">
            <v>9.4604528791</v>
          </cell>
          <cell r="AD9">
            <v>9.7447309321999995</v>
          </cell>
          <cell r="AL9">
            <v>9.9492891880999998</v>
          </cell>
          <cell r="AS9">
            <v>0.12995390944800003</v>
          </cell>
          <cell r="AU9">
            <v>0.12999424679999999</v>
          </cell>
          <cell r="AZ9">
            <v>0.17574424560000002</v>
          </cell>
          <cell r="BC9">
            <v>0.21707741879999998</v>
          </cell>
          <cell r="BF9">
            <v>0.21009906719999999</v>
          </cell>
        </row>
        <row r="10">
          <cell r="F10">
            <v>9.6502173776000006</v>
          </cell>
          <cell r="J10">
            <v>9.6910561375000004</v>
          </cell>
          <cell r="V10">
            <v>9.4759807689999995</v>
          </cell>
          <cell r="AD10">
            <v>9.8304409773000003</v>
          </cell>
          <cell r="AL10">
            <v>9.9905641596999999</v>
          </cell>
          <cell r="AS10">
            <v>0.13726458561600002</v>
          </cell>
          <cell r="AU10">
            <v>0.13558580640000001</v>
          </cell>
          <cell r="AZ10">
            <v>0.22944810239999996</v>
          </cell>
          <cell r="BC10">
            <v>0.20414045519999999</v>
          </cell>
          <cell r="BF10">
            <v>0.17805585600000001</v>
          </cell>
        </row>
        <row r="11">
          <cell r="F11">
            <v>9.6176299547999999</v>
          </cell>
          <cell r="J11">
            <v>9.7912351702000002</v>
          </cell>
          <cell r="V11">
            <v>9.5068348836999998</v>
          </cell>
          <cell r="AD11">
            <v>9.8852360895999993</v>
          </cell>
          <cell r="AL11">
            <v>10.108314826200001</v>
          </cell>
          <cell r="AS11">
            <v>7.286949828E-2</v>
          </cell>
          <cell r="AU11">
            <v>0.10863654120000001</v>
          </cell>
          <cell r="AZ11">
            <v>0.17336250360000002</v>
          </cell>
          <cell r="BC11">
            <v>0.14359712399999999</v>
          </cell>
          <cell r="BF11">
            <v>0.1632727008</v>
          </cell>
        </row>
        <row r="12">
          <cell r="F12">
            <v>9.6603890542999995</v>
          </cell>
          <cell r="J12">
            <v>9.7429544468000007</v>
          </cell>
          <cell r="V12">
            <v>9.5592226132999993</v>
          </cell>
          <cell r="AD12">
            <v>9.9041202263999999</v>
          </cell>
          <cell r="AL12">
            <v>10.070502065599999</v>
          </cell>
          <cell r="AS12">
            <v>0.12251869344000002</v>
          </cell>
          <cell r="AU12">
            <v>0.11022073919999999</v>
          </cell>
          <cell r="AZ12">
            <v>0.14963382720000001</v>
          </cell>
          <cell r="BC12">
            <v>0.18201945959999999</v>
          </cell>
          <cell r="BF12">
            <v>0.15673026600000001</v>
          </cell>
        </row>
        <row r="13">
          <cell r="F13">
            <v>9.6471896768000001</v>
          </cell>
          <cell r="J13">
            <v>9.7606915760999993</v>
          </cell>
          <cell r="V13">
            <v>9.5656294296999995</v>
          </cell>
          <cell r="AD13">
            <v>9.9464014628000008</v>
          </cell>
          <cell r="AL13">
            <v>10.010912877699999</v>
          </cell>
          <cell r="AS13">
            <v>0.13545193075199999</v>
          </cell>
          <cell r="AU13">
            <v>0.1151848764</v>
          </cell>
          <cell r="AZ13">
            <v>0.14934593519999997</v>
          </cell>
          <cell r="BC13">
            <v>0.16916799239999997</v>
          </cell>
          <cell r="BF13">
            <v>0.14472033840000001</v>
          </cell>
        </row>
        <row r="14">
          <cell r="F14">
            <v>9.7360877385000002</v>
          </cell>
          <cell r="J14">
            <v>9.8128584724000003</v>
          </cell>
          <cell r="V14">
            <v>9.6886800750000006</v>
          </cell>
          <cell r="AD14">
            <v>10.000978805300001</v>
          </cell>
          <cell r="AL14">
            <v>10.162178387100001</v>
          </cell>
          <cell r="AS14">
            <v>0.12589653650399998</v>
          </cell>
          <cell r="AU14">
            <v>0.1129654548</v>
          </cell>
          <cell r="AZ14">
            <v>0.1371882204</v>
          </cell>
          <cell r="BC14">
            <v>0.17208615600000002</v>
          </cell>
          <cell r="BF14">
            <v>0.1699758324</v>
          </cell>
        </row>
        <row r="15">
          <cell r="F15">
            <v>9.5727476336000006</v>
          </cell>
          <cell r="J15">
            <v>9.6707701966999995</v>
          </cell>
          <cell r="V15">
            <v>9.5529011545000007</v>
          </cell>
          <cell r="AD15">
            <v>9.7994196527999993</v>
          </cell>
          <cell r="AL15">
            <v>9.8951398645000008</v>
          </cell>
          <cell r="AS15">
            <v>0.11557796061600001</v>
          </cell>
          <cell r="AU15">
            <v>0.1096479648</v>
          </cell>
          <cell r="AZ15">
            <v>0.11677089600000001</v>
          </cell>
          <cell r="BC15">
            <v>0.2065615596</v>
          </cell>
          <cell r="BF15">
            <v>0.16633437479999999</v>
          </cell>
        </row>
        <row r="16">
          <cell r="F16">
            <v>9.6704853991000004</v>
          </cell>
          <cell r="J16">
            <v>9.7543667842000001</v>
          </cell>
          <cell r="V16">
            <v>9.6360704151000007</v>
          </cell>
          <cell r="AD16">
            <v>9.7885631749000002</v>
          </cell>
          <cell r="AL16">
            <v>10.046876987399999</v>
          </cell>
          <cell r="AS16">
            <v>0.12078507635999999</v>
          </cell>
          <cell r="AU16">
            <v>0.10840464359999999</v>
          </cell>
          <cell r="AZ16">
            <v>0.11734984799999999</v>
          </cell>
          <cell r="BC16">
            <v>0.13954580639999997</v>
          </cell>
          <cell r="BF16">
            <v>0.16449277679999999</v>
          </cell>
        </row>
        <row r="17">
          <cell r="F17">
            <v>9.6238736963000004</v>
          </cell>
          <cell r="J17">
            <v>9.7787515094999993</v>
          </cell>
          <cell r="V17">
            <v>9.6676582681000003</v>
          </cell>
          <cell r="AD17">
            <v>9.7227439844999992</v>
          </cell>
          <cell r="AL17">
            <v>10.032837218799999</v>
          </cell>
          <cell r="AS17">
            <v>0.112720896648</v>
          </cell>
          <cell r="AU17">
            <v>0.1002486276</v>
          </cell>
          <cell r="AZ17">
            <v>0.1202000184</v>
          </cell>
          <cell r="BC17">
            <v>0.12682961279999999</v>
          </cell>
          <cell r="BF17">
            <v>0.1867426704</v>
          </cell>
        </row>
        <row r="18">
          <cell r="F18">
            <v>9.6165053556999993</v>
          </cell>
          <cell r="J18">
            <v>9.7802744892</v>
          </cell>
          <cell r="V18">
            <v>9.6882716510000009</v>
          </cell>
          <cell r="AD18">
            <v>9.8819751503000006</v>
          </cell>
          <cell r="AL18">
            <v>10.094791131699999</v>
          </cell>
          <cell r="AS18">
            <v>0.125173530216</v>
          </cell>
          <cell r="AU18">
            <v>0.11061701639999999</v>
          </cell>
          <cell r="AZ18">
            <v>0.11358543240000001</v>
          </cell>
          <cell r="BC18">
            <v>0.11065186439999999</v>
          </cell>
          <cell r="BF18">
            <v>0.15188805720000001</v>
          </cell>
        </row>
        <row r="19">
          <cell r="F19">
            <v>9.1720193319999996</v>
          </cell>
          <cell r="J19">
            <v>9.7432758561000004</v>
          </cell>
          <cell r="V19">
            <v>9.6800882734000009</v>
          </cell>
          <cell r="AD19">
            <v>9.8044731107</v>
          </cell>
          <cell r="AL19">
            <v>10.0577162249</v>
          </cell>
          <cell r="AS19">
            <v>9.4376440800000003E-2</v>
          </cell>
          <cell r="AU19">
            <v>0.12550400280000001</v>
          </cell>
          <cell r="AZ19">
            <v>0.11144220120000002</v>
          </cell>
          <cell r="BC19">
            <v>0.16495043400000001</v>
          </cell>
          <cell r="BF19">
            <v>0.16771752359999997</v>
          </cell>
        </row>
        <row r="20">
          <cell r="F20">
            <v>9.4394506745999998</v>
          </cell>
          <cell r="J20">
            <v>9.7637645767999999</v>
          </cell>
          <cell r="V20">
            <v>9.6644399365000009</v>
          </cell>
          <cell r="AD20">
            <v>9.8380100628000005</v>
          </cell>
          <cell r="AL20">
            <v>10.023555911200001</v>
          </cell>
          <cell r="AS20">
            <v>2.2197313368000002E-2</v>
          </cell>
          <cell r="AU20">
            <v>0.10900319759999999</v>
          </cell>
          <cell r="AZ20">
            <v>0.11469387600000001</v>
          </cell>
          <cell r="BC20">
            <v>0.13427235360000001</v>
          </cell>
          <cell r="BF20">
            <v>0.18700719839999999</v>
          </cell>
        </row>
        <row r="21">
          <cell r="F21">
            <v>9.4901000225000001</v>
          </cell>
          <cell r="J21">
            <v>9.6492639997000005</v>
          </cell>
          <cell r="V21">
            <v>9.6172499945999999</v>
          </cell>
          <cell r="AD21">
            <v>9.7542064659999994</v>
          </cell>
          <cell r="AL21">
            <v>9.9567196947000003</v>
          </cell>
          <cell r="AS21">
            <v>0.228630463344</v>
          </cell>
          <cell r="AU21">
            <v>0.16026318000000001</v>
          </cell>
          <cell r="AZ21">
            <v>0.14737904279999997</v>
          </cell>
          <cell r="BC21">
            <v>0.28208580840000003</v>
          </cell>
          <cell r="BF21">
            <v>0.17977532759999998</v>
          </cell>
        </row>
        <row r="22">
          <cell r="F22">
            <v>9.4826980958</v>
          </cell>
          <cell r="J22">
            <v>9.6810799964999994</v>
          </cell>
          <cell r="V22">
            <v>9.6039619188999996</v>
          </cell>
          <cell r="AD22">
            <v>9.6583238345000009</v>
          </cell>
          <cell r="AL22">
            <v>9.9006538611000003</v>
          </cell>
          <cell r="AS22">
            <v>0.12556200448799998</v>
          </cell>
          <cell r="AU22">
            <v>0.12455209800000003</v>
          </cell>
          <cell r="AZ22">
            <v>0.12053396519999998</v>
          </cell>
          <cell r="BC22">
            <v>0.18017627760000002</v>
          </cell>
          <cell r="BF22">
            <v>0.16935526079999999</v>
          </cell>
        </row>
        <row r="23">
          <cell r="F23">
            <v>9.6265308559000005</v>
          </cell>
          <cell r="J23">
            <v>9.3648386840000004</v>
          </cell>
          <cell r="V23">
            <v>9.6573445238000009</v>
          </cell>
          <cell r="AD23">
            <v>9.7264433503000003</v>
          </cell>
          <cell r="AL23">
            <v>9.9888253956999993</v>
          </cell>
          <cell r="AS23">
            <v>0.13946121331200001</v>
          </cell>
          <cell r="AU23">
            <v>0.31384211759999997</v>
          </cell>
          <cell r="AZ23">
            <v>0.1117625652</v>
          </cell>
          <cell r="BC23">
            <v>0.21263212079999999</v>
          </cell>
          <cell r="BF23">
            <v>0.15339364920000001</v>
          </cell>
        </row>
        <row r="24">
          <cell r="F24">
            <v>9.6139724311000005</v>
          </cell>
          <cell r="J24">
            <v>9.7041838675999994</v>
          </cell>
          <cell r="V24">
            <v>9.6350488211999998</v>
          </cell>
          <cell r="AD24">
            <v>9.8085606153999993</v>
          </cell>
          <cell r="AL24">
            <v>9.6393728368999998</v>
          </cell>
          <cell r="AS24">
            <v>0.12413711116800001</v>
          </cell>
          <cell r="AU24">
            <v>0.13046976360000001</v>
          </cell>
          <cell r="AZ24">
            <v>0.107884458</v>
          </cell>
          <cell r="BC24">
            <v>0.17320901400000002</v>
          </cell>
          <cell r="BF24">
            <v>0.1888919208</v>
          </cell>
        </row>
        <row r="25">
          <cell r="F25">
            <v>9.5655423050923094</v>
          </cell>
          <cell r="J25">
            <v>9.7082364965846146</v>
          </cell>
          <cell r="V25">
            <v>9.6320436211615394</v>
          </cell>
          <cell r="AD25">
            <v>9.8180169151307677</v>
          </cell>
          <cell r="AL25">
            <v>9.9907755736384622</v>
          </cell>
          <cell r="AS25">
            <v>6.3147750816000006E-2</v>
          </cell>
          <cell r="AU25">
            <v>0.10576327079999999</v>
          </cell>
          <cell r="AZ25">
            <v>0.1103630748</v>
          </cell>
          <cell r="BC25">
            <v>0.12391794360000001</v>
          </cell>
          <cell r="BF25">
            <v>0.15000068160000002</v>
          </cell>
        </row>
        <row r="26">
          <cell r="F26">
            <v>9.5730732678999999</v>
          </cell>
          <cell r="J26">
            <v>9.6688099860999994</v>
          </cell>
          <cell r="V26">
            <v>9.5440692026999994</v>
          </cell>
          <cell r="AD26">
            <v>8.9017183145000001</v>
          </cell>
          <cell r="AL26">
            <v>9.9564566929999998</v>
          </cell>
          <cell r="AS26">
            <v>0.15068296562400002</v>
          </cell>
          <cell r="AU26">
            <v>0.16477373879999999</v>
          </cell>
          <cell r="AZ26">
            <v>0.19714555079999999</v>
          </cell>
          <cell r="BC26">
            <v>0.26545293719999996</v>
          </cell>
          <cell r="BF26">
            <v>0.15631070400000002</v>
          </cell>
        </row>
        <row r="27">
          <cell r="F27">
            <v>9.2979475418999993</v>
          </cell>
          <cell r="J27">
            <v>9.4792058228999991</v>
          </cell>
          <cell r="V27">
            <v>9.3187825123000003</v>
          </cell>
          <cell r="AD27">
            <v>8.4266149758999997</v>
          </cell>
          <cell r="AL27">
            <v>9.6884866556000002</v>
          </cell>
          <cell r="AS27">
            <v>0.23975517211200001</v>
          </cell>
          <cell r="AU27">
            <v>8.349699599999999E-2</v>
          </cell>
          <cell r="AZ27">
            <v>0.1192663296</v>
          </cell>
          <cell r="BC27">
            <v>0.3323075976</v>
          </cell>
          <cell r="BF27">
            <v>0.1900734264</v>
          </cell>
        </row>
        <row r="28">
          <cell r="F28">
            <v>8.9262533664999992</v>
          </cell>
          <cell r="J28">
            <v>9.3200466473999999</v>
          </cell>
          <cell r="V28">
            <v>9.1407191752999992</v>
          </cell>
          <cell r="AD28">
            <v>8.0244949976999997</v>
          </cell>
          <cell r="AL28">
            <v>9.4418258508000008</v>
          </cell>
          <cell r="AS28">
            <v>0.25241813546399999</v>
          </cell>
          <cell r="AU28">
            <v>0.13079559239999999</v>
          </cell>
          <cell r="AZ28">
            <v>9.71921808E-2</v>
          </cell>
          <cell r="BC28">
            <v>0.21901073039999999</v>
          </cell>
          <cell r="BF28">
            <v>0.1532723148</v>
          </cell>
        </row>
        <row r="29">
          <cell r="F29">
            <v>8.6738666932000008</v>
          </cell>
          <cell r="J29">
            <v>8.9789441744000005</v>
          </cell>
          <cell r="V29">
            <v>8.9765033325000001</v>
          </cell>
          <cell r="AD29">
            <v>7.7454408447</v>
          </cell>
          <cell r="AL29">
            <v>9.2166491428999997</v>
          </cell>
          <cell r="AS29">
            <v>0.150158435328</v>
          </cell>
          <cell r="AU29"/>
          <cell r="AZ29">
            <v>0.12081096719999999</v>
          </cell>
          <cell r="BC29">
            <v>0.23347082879999997</v>
          </cell>
          <cell r="BF29">
            <v>0.16082411400000002</v>
          </cell>
        </row>
        <row r="30">
          <cell r="F30">
            <v>8.4220449766000005</v>
          </cell>
          <cell r="J30">
            <v>8.5139408349999997</v>
          </cell>
          <cell r="V30">
            <v>8.6825350046000001</v>
          </cell>
          <cell r="AD30">
            <v>7.4333766420999998</v>
          </cell>
          <cell r="AL30">
            <v>8.9471249819000001</v>
          </cell>
          <cell r="AS30">
            <v>0.163083194928</v>
          </cell>
          <cell r="AU30"/>
          <cell r="AZ30">
            <v>0.24335217720000002</v>
          </cell>
          <cell r="BC30">
            <v>0.14748540839999999</v>
          </cell>
          <cell r="BF30">
            <v>0.17512157520000002</v>
          </cell>
        </row>
        <row r="31">
          <cell r="F31">
            <v>8.2385124841999993</v>
          </cell>
          <cell r="J31">
            <v>8.7937108198999994</v>
          </cell>
          <cell r="V31">
            <v>8.3986808141000004</v>
          </cell>
          <cell r="AD31">
            <v>7.1485741655000004</v>
          </cell>
          <cell r="AL31">
            <v>8.6879207610999991</v>
          </cell>
          <cell r="AS31">
            <v>9.2761474176000003E-2</v>
          </cell>
          <cell r="AU31">
            <v>0.11661867360000001</v>
          </cell>
          <cell r="AZ31">
            <v>0.11871149399999997</v>
          </cell>
          <cell r="BC31">
            <v>0.11378295719999999</v>
          </cell>
          <cell r="BF31">
            <v>0.17723779919999999</v>
          </cell>
        </row>
        <row r="32">
          <cell r="F32">
            <v>8.0512716492000003</v>
          </cell>
          <cell r="J32">
            <v>8.6501408339000001</v>
          </cell>
          <cell r="V32">
            <v>8.2189216932000004</v>
          </cell>
          <cell r="AD32">
            <v>6.9543741703000004</v>
          </cell>
          <cell r="AL32">
            <v>8.4460350115999994</v>
          </cell>
          <cell r="AS32">
            <v>0.170697905856</v>
          </cell>
          <cell r="AU32">
            <v>0.11719243800000002</v>
          </cell>
          <cell r="AZ32">
            <v>0.14011022519999999</v>
          </cell>
          <cell r="BC32">
            <v>0.17346823559999999</v>
          </cell>
          <cell r="BF32">
            <v>0.156023406</v>
          </cell>
        </row>
        <row r="33">
          <cell r="F33">
            <v>7.7945117036999996</v>
          </cell>
          <cell r="J33">
            <v>8.1973716617000001</v>
          </cell>
          <cell r="V33">
            <v>8.0245441675000002</v>
          </cell>
          <cell r="AD33">
            <v>6.7024541577000001</v>
          </cell>
          <cell r="AL33">
            <v>8.2734540780000003</v>
          </cell>
          <cell r="AS33">
            <v>0.12506444532</v>
          </cell>
          <cell r="AU33"/>
          <cell r="AZ33">
            <v>0.13124192400000001</v>
          </cell>
          <cell r="BC33">
            <v>0.17053641</v>
          </cell>
          <cell r="BF33">
            <v>0.11623043520000001</v>
          </cell>
        </row>
        <row r="34">
          <cell r="F34">
            <v>7.6144016345000001</v>
          </cell>
          <cell r="J34">
            <v>7.9105849623999998</v>
          </cell>
          <cell r="V34">
            <v>7.8266125202000003</v>
          </cell>
          <cell r="AD34">
            <v>6.4264083345999996</v>
          </cell>
          <cell r="AL34">
            <v>8.0388683200000006</v>
          </cell>
          <cell r="AS34">
            <v>0.119733765048</v>
          </cell>
          <cell r="AU34">
            <v>2.8023573599999994E-2</v>
          </cell>
          <cell r="AZ34">
            <v>0.1572786072</v>
          </cell>
          <cell r="BC34">
            <v>0.16231327200000001</v>
          </cell>
          <cell r="BF34">
            <v>0.1536808284</v>
          </cell>
        </row>
        <row r="35">
          <cell r="F35">
            <v>7.4455500046000003</v>
          </cell>
          <cell r="J35">
            <v>8.1373266616999995</v>
          </cell>
          <cell r="V35">
            <v>7.6229408064999999</v>
          </cell>
          <cell r="AD35">
            <v>6.1649383346000004</v>
          </cell>
          <cell r="AL35">
            <v>7.8118716517999998</v>
          </cell>
          <cell r="AS35">
            <v>0.11169092966400002</v>
          </cell>
          <cell r="AU35">
            <v>7.8528661199999988E-2</v>
          </cell>
          <cell r="AZ35">
            <v>0.11649710159999999</v>
          </cell>
          <cell r="BC35">
            <v>0.16640197200000001</v>
          </cell>
          <cell r="BF35">
            <v>0.15381317159999999</v>
          </cell>
        </row>
        <row r="36">
          <cell r="F36">
            <v>7.2264533161999998</v>
          </cell>
          <cell r="J36">
            <v>7.9766724984000001</v>
          </cell>
          <cell r="V36">
            <v>7.4575250069000001</v>
          </cell>
          <cell r="AD36">
            <v>5.9119033455999999</v>
          </cell>
          <cell r="AL36">
            <v>7.5747383475000003</v>
          </cell>
          <cell r="AS36">
            <v>0.22596883689600003</v>
          </cell>
          <cell r="AU36">
            <v>0.1160765496</v>
          </cell>
          <cell r="AZ36">
            <v>0.1094528952</v>
          </cell>
          <cell r="BC36">
            <v>0.1885582908</v>
          </cell>
          <cell r="BF36">
            <v>0.15253191359999999</v>
          </cell>
        </row>
        <row r="37">
          <cell r="F37">
            <v>7.0718391339000002</v>
          </cell>
          <cell r="J37">
            <v>7.4562674760999998</v>
          </cell>
          <cell r="V37">
            <v>7.2760483543000003</v>
          </cell>
          <cell r="AD37">
            <v>5.6265816529999997</v>
          </cell>
          <cell r="AL37">
            <v>7.3535633405</v>
          </cell>
          <cell r="AS37">
            <v>0.12238203722400001</v>
          </cell>
          <cell r="AU37"/>
          <cell r="AZ37">
            <v>0.1178485308</v>
          </cell>
          <cell r="BC37">
            <v>0.1193454504</v>
          </cell>
          <cell r="BF37">
            <v>0.14505139440000001</v>
          </cell>
        </row>
        <row r="38">
          <cell r="F38">
            <v>6.8595191080999998</v>
          </cell>
          <cell r="J38">
            <v>7.1547507962000001</v>
          </cell>
          <cell r="V38">
            <v>7.1015933473999997</v>
          </cell>
          <cell r="AD38">
            <v>5.3736274997000004</v>
          </cell>
          <cell r="AL38">
            <v>7.1572399456999998</v>
          </cell>
          <cell r="AS38">
            <v>0.13183899998399998</v>
          </cell>
          <cell r="AU38">
            <v>0.15580588319999999</v>
          </cell>
          <cell r="AZ38">
            <v>0.12650073480000001</v>
          </cell>
          <cell r="BC38">
            <v>0.20038431600000001</v>
          </cell>
          <cell r="BF38">
            <v>0.1015897212</v>
          </cell>
        </row>
        <row r="39">
          <cell r="F39">
            <v>5.6241100429999999</v>
          </cell>
          <cell r="J39">
            <v>6.9651041864999996</v>
          </cell>
          <cell r="V39">
            <v>6.8727316380000003</v>
          </cell>
          <cell r="AD39">
            <v>5.0890583316000004</v>
          </cell>
          <cell r="AL39">
            <v>6.9597258766000003</v>
          </cell>
          <cell r="AS39"/>
          <cell r="AU39">
            <v>0.10190715480000001</v>
          </cell>
          <cell r="AZ39">
            <v>0.21687953759999995</v>
          </cell>
          <cell r="BC39">
            <v>0.24267157199999997</v>
          </cell>
          <cell r="BF39">
            <v>0.14948940600000002</v>
          </cell>
        </row>
        <row r="40">
          <cell r="F40">
            <v>6.1714091778000002</v>
          </cell>
          <cell r="J40">
            <v>6.8136499642999997</v>
          </cell>
          <cell r="V40">
            <v>6.4180299877999998</v>
          </cell>
          <cell r="AD40">
            <v>4.8938025077000002</v>
          </cell>
          <cell r="AL40">
            <v>6.7335591674000002</v>
          </cell>
          <cell r="AS40"/>
          <cell r="AU40">
            <v>0.13980867119999998</v>
          </cell>
          <cell r="AZ40">
            <v>0.33535624320000001</v>
          </cell>
          <cell r="BC40">
            <v>0.15137808840000003</v>
          </cell>
          <cell r="BF40">
            <v>0.17012639160000001</v>
          </cell>
        </row>
        <row r="41">
          <cell r="F41">
            <v>6.3011199792000001</v>
          </cell>
          <cell r="J41">
            <v>6.6049182971000002</v>
          </cell>
          <cell r="V41">
            <v>5.9387450139000002</v>
          </cell>
          <cell r="AD41">
            <v>4.6531399965000002</v>
          </cell>
          <cell r="AL41">
            <v>6.4885800282000003</v>
          </cell>
          <cell r="AS41">
            <v>0.18606743819999999</v>
          </cell>
          <cell r="AU41">
            <v>8.2737190799999999E-2</v>
          </cell>
          <cell r="AZ41">
            <v>0.29414246399999999</v>
          </cell>
          <cell r="BC41">
            <v>0.1448331192</v>
          </cell>
          <cell r="BF41">
            <v>0.15384295079999999</v>
          </cell>
        </row>
        <row r="42">
          <cell r="F42">
            <v>6.0187791824000003</v>
          </cell>
          <cell r="J42">
            <v>6.5085491855999997</v>
          </cell>
          <cell r="V42">
            <v>5.5000366568999999</v>
          </cell>
          <cell r="AD42">
            <v>4.3322108408000002</v>
          </cell>
          <cell r="AL42">
            <v>6.2623774925999998</v>
          </cell>
          <cell r="AS42">
            <v>0.11410383600000001</v>
          </cell>
          <cell r="AU42">
            <v>4.5444801600000001E-2</v>
          </cell>
          <cell r="AZ42">
            <v>0.29047910760000001</v>
          </cell>
          <cell r="BC42">
            <v>0.1166170104</v>
          </cell>
          <cell r="BF42">
            <v>0.14715403560000001</v>
          </cell>
        </row>
        <row r="43">
          <cell r="F43">
            <v>5.8408341646000004</v>
          </cell>
          <cell r="J43">
            <v>6.3807683109999997</v>
          </cell>
          <cell r="V43">
            <v>5.0630966703000002</v>
          </cell>
          <cell r="AD43">
            <v>4.1818074782999997</v>
          </cell>
          <cell r="AL43">
            <v>6.0651158333000001</v>
          </cell>
          <cell r="AS43">
            <v>0.11560710419999999</v>
          </cell>
          <cell r="AU43">
            <v>8.1495453600000003E-2</v>
          </cell>
          <cell r="AZ43">
            <v>0.28068507720000002</v>
          </cell>
          <cell r="BC43">
            <v>0.146503566</v>
          </cell>
          <cell r="BF43">
            <v>0.126156294</v>
          </cell>
        </row>
        <row r="44">
          <cell r="F44">
            <v>5.6588616728999996</v>
          </cell>
          <cell r="J44">
            <v>6.2476541717999998</v>
          </cell>
          <cell r="V44">
            <v>4.6611841837999997</v>
          </cell>
          <cell r="AD44">
            <v>3.9107050080999999</v>
          </cell>
          <cell r="AL44">
            <v>5.8491433382000002</v>
          </cell>
          <cell r="AS44">
            <v>8.49819978E-2</v>
          </cell>
          <cell r="AU44">
            <v>0.11027182320000001</v>
          </cell>
          <cell r="AZ44">
            <v>0.25659754559999998</v>
          </cell>
          <cell r="BC44">
            <v>0.16975506239999999</v>
          </cell>
          <cell r="BF44">
            <v>0.14825408399999998</v>
          </cell>
        </row>
        <row r="45">
          <cell r="F45">
            <v>5.4931616902</v>
          </cell>
          <cell r="J45">
            <v>6.0426325082999996</v>
          </cell>
          <cell r="V45">
            <v>4.2975849985999997</v>
          </cell>
          <cell r="AD45">
            <v>3.6332183361000001</v>
          </cell>
          <cell r="AL45">
            <v>5.6280949949999997</v>
          </cell>
          <cell r="AS45">
            <v>0.11018492100000001</v>
          </cell>
          <cell r="AU45">
            <v>0.22890926520000002</v>
          </cell>
          <cell r="AZ45">
            <v>0.20129171040000002</v>
          </cell>
          <cell r="BC45">
            <v>0.14349459959999999</v>
          </cell>
          <cell r="BF45">
            <v>0.1486319472</v>
          </cell>
        </row>
        <row r="46">
          <cell r="F46">
            <v>5.1043716589999999</v>
          </cell>
          <cell r="J46">
            <v>6.4589075326999996</v>
          </cell>
          <cell r="V46">
            <v>4.0159924844999999</v>
          </cell>
          <cell r="AD46">
            <v>3.3957316697</v>
          </cell>
          <cell r="AL46">
            <v>5.3956891616</v>
          </cell>
          <cell r="AS46">
            <v>0.22709196719999999</v>
          </cell>
          <cell r="AU46">
            <v>6.8769043200000005E-2</v>
          </cell>
          <cell r="AZ46">
            <v>0.16177787999999999</v>
          </cell>
          <cell r="BC46">
            <v>0.1606344696</v>
          </cell>
          <cell r="BF46">
            <v>0.14776997399999997</v>
          </cell>
        </row>
        <row r="47">
          <cell r="F47">
            <v>4.6399241785000003</v>
          </cell>
          <cell r="J47">
            <v>6.1308633169000002</v>
          </cell>
          <cell r="V47">
            <v>3.8068774780000001</v>
          </cell>
          <cell r="AD47">
            <v>3.1571941614000001</v>
          </cell>
          <cell r="AL47">
            <v>5.1759016832000002</v>
          </cell>
          <cell r="AS47"/>
          <cell r="AU47"/>
          <cell r="AZ47">
            <v>0.14313031919999999</v>
          </cell>
          <cell r="BC47">
            <v>9.2251368E-2</v>
          </cell>
          <cell r="BF47">
            <v>0.13307081039999999</v>
          </cell>
        </row>
        <row r="48">
          <cell r="F48">
            <v>4.9306700031000004</v>
          </cell>
          <cell r="J48">
            <v>5.7433016618000003</v>
          </cell>
          <cell r="V48">
            <v>3.5566783169999998</v>
          </cell>
          <cell r="AD48">
            <v>2.9381849984000001</v>
          </cell>
          <cell r="AL48">
            <v>4.9890099922999998</v>
          </cell>
          <cell r="AS48">
            <v>0.12212408879999996</v>
          </cell>
          <cell r="AU48">
            <v>0.11246526720000001</v>
          </cell>
          <cell r="AZ48">
            <v>0.18769940639999999</v>
          </cell>
          <cell r="BC48">
            <v>0.1647304164</v>
          </cell>
          <cell r="BF48">
            <v>0.12361860720000001</v>
          </cell>
        </row>
        <row r="49">
          <cell r="F49">
            <v>4.7322549979000001</v>
          </cell>
          <cell r="J49">
            <v>5.6029875039999997</v>
          </cell>
          <cell r="V49">
            <v>3.2911041796</v>
          </cell>
          <cell r="AD49">
            <v>2.690353322</v>
          </cell>
          <cell r="AL49">
            <v>4.7733291863999998</v>
          </cell>
          <cell r="AS49">
            <v>0.1184583204</v>
          </cell>
          <cell r="AU49">
            <v>8.8327760399999997E-2</v>
          </cell>
          <cell r="AZ49">
            <v>0.1761410772</v>
          </cell>
          <cell r="BC49">
            <v>0.16742634479999999</v>
          </cell>
          <cell r="BF49">
            <v>0.15083046</v>
          </cell>
        </row>
        <row r="50">
          <cell r="F50">
            <v>4.5627966761999996</v>
          </cell>
          <cell r="J50">
            <v>5.7556608239999996</v>
          </cell>
          <cell r="V50">
            <v>3.0465583324000001</v>
          </cell>
          <cell r="AD50">
            <v>2.4091741740999999</v>
          </cell>
          <cell r="AL50">
            <v>4.5534941673000002</v>
          </cell>
          <cell r="AS50">
            <v>0.1059236892</v>
          </cell>
          <cell r="AU50">
            <v>0.23745736079999999</v>
          </cell>
          <cell r="AZ50">
            <v>0.12590380440000001</v>
          </cell>
          <cell r="BC50">
            <v>0.20563127640000003</v>
          </cell>
          <cell r="BF50">
            <v>0.16174703160000001</v>
          </cell>
        </row>
        <row r="51">
          <cell r="F51">
            <v>4.4224791606</v>
          </cell>
          <cell r="J51">
            <v>5.7666099984999999</v>
          </cell>
          <cell r="V51">
            <v>2.8282700001999999</v>
          </cell>
          <cell r="AD51">
            <v>2.1745499928999998</v>
          </cell>
          <cell r="AL51">
            <v>4.3195191542</v>
          </cell>
          <cell r="AS51">
            <v>0.1166242644</v>
          </cell>
          <cell r="AU51">
            <v>0.10450527120000001</v>
          </cell>
          <cell r="AZ51">
            <v>0.1419400224</v>
          </cell>
          <cell r="BC51">
            <v>0.14978632680000001</v>
          </cell>
          <cell r="BF51">
            <v>0.16279809480000001</v>
          </cell>
        </row>
        <row r="52">
          <cell r="F52">
            <v>4.2596283436000002</v>
          </cell>
          <cell r="J52">
            <v>5.6127958297999996</v>
          </cell>
          <cell r="V52">
            <v>2.6131166656999998</v>
          </cell>
          <cell r="AD52">
            <v>1.9594891687</v>
          </cell>
          <cell r="AL52">
            <v>4.0944758335999998</v>
          </cell>
          <cell r="AS52">
            <v>0.11721122279999997</v>
          </cell>
          <cell r="AU52">
            <v>0.10595843279999999</v>
          </cell>
          <cell r="AZ52">
            <v>0.13689826919999998</v>
          </cell>
          <cell r="BC52">
            <v>0.1300478256</v>
          </cell>
          <cell r="BF52">
            <v>0.13511856600000002</v>
          </cell>
        </row>
        <row r="53">
          <cell r="F53">
            <v>4.0709141731000003</v>
          </cell>
          <cell r="J53">
            <v>5.4459283351999996</v>
          </cell>
          <cell r="V53">
            <v>2.4587583323</v>
          </cell>
          <cell r="AD53">
            <v>1.7010866631999999</v>
          </cell>
          <cell r="AL53">
            <v>3.9023674846</v>
          </cell>
          <cell r="AS53">
            <v>0.10477211220000002</v>
          </cell>
          <cell r="AU53">
            <v>0.16033877640000002</v>
          </cell>
          <cell r="AZ53">
            <v>8.2271574000000014E-2</v>
          </cell>
          <cell r="BC53">
            <v>0.25966706039999998</v>
          </cell>
          <cell r="BF53">
            <v>0.1067082192</v>
          </cell>
        </row>
        <row r="54">
          <cell r="F54">
            <v>3.9012716650999999</v>
          </cell>
          <cell r="J54">
            <v>5.1477725188000001</v>
          </cell>
          <cell r="V54">
            <v>2.3351316570999998</v>
          </cell>
          <cell r="AD54">
            <v>1.4130283336</v>
          </cell>
          <cell r="AL54">
            <v>3.7117633363000002</v>
          </cell>
          <cell r="AS54">
            <v>0.1149020964</v>
          </cell>
          <cell r="AU54">
            <v>0.14464882080000002</v>
          </cell>
          <cell r="AZ54">
            <v>9.0910195199999988E-2</v>
          </cell>
          <cell r="BC54">
            <v>0.20263221000000001</v>
          </cell>
          <cell r="BF54">
            <v>0.13182756840000001</v>
          </cell>
        </row>
        <row r="55">
          <cell r="F55">
            <v>3.7110524853000002</v>
          </cell>
          <cell r="J55">
            <v>5.1260100086999998</v>
          </cell>
          <cell r="V55">
            <v>2.2088608325000001</v>
          </cell>
          <cell r="AD55">
            <v>1.2171983351</v>
          </cell>
          <cell r="AL55">
            <v>3.5063841661000001</v>
          </cell>
          <cell r="AS55">
            <v>0.11947154939999999</v>
          </cell>
          <cell r="AU55">
            <v>1.8100763999999998E-2</v>
          </cell>
          <cell r="AZ55">
            <v>7.0129263600000005E-2</v>
          </cell>
          <cell r="BC55">
            <v>0.12791267279999999</v>
          </cell>
          <cell r="BF55">
            <v>0.12841638479999998</v>
          </cell>
        </row>
        <row r="56">
          <cell r="F56">
            <v>2.7784383496</v>
          </cell>
          <cell r="J56">
            <v>5.0104708353999996</v>
          </cell>
          <cell r="V56">
            <v>2.0552974988999999</v>
          </cell>
          <cell r="AD56">
            <v>0.99919399769999995</v>
          </cell>
          <cell r="AL56">
            <v>3.2940583069999998</v>
          </cell>
          <cell r="AS56">
            <v>9.8574461999999988E-2</v>
          </cell>
          <cell r="AU56">
            <v>7.6503002400000006E-2</v>
          </cell>
          <cell r="AZ56">
            <v>0.12429778679999998</v>
          </cell>
          <cell r="BC56">
            <v>0.1514396268</v>
          </cell>
          <cell r="BF56">
            <v>0.13836042000000001</v>
          </cell>
        </row>
        <row r="57">
          <cell r="F57">
            <v>3.0106224895000002</v>
          </cell>
          <cell r="J57">
            <v>4.8900766850000004</v>
          </cell>
          <cell r="V57">
            <v>1.8955074945999999</v>
          </cell>
          <cell r="AL57">
            <v>3.0906983235999999</v>
          </cell>
          <cell r="AS57"/>
          <cell r="AU57">
            <v>8.5358354400000003E-2</v>
          </cell>
          <cell r="AZ57">
            <v>7.4883877200000004E-2</v>
          </cell>
          <cell r="BC57">
            <v>1.9436286672000003</v>
          </cell>
          <cell r="BF57">
            <v>0.12693997800000001</v>
          </cell>
        </row>
        <row r="58">
          <cell r="F58">
            <v>2.3148375043999998</v>
          </cell>
          <cell r="J58">
            <v>4.7220558246</v>
          </cell>
          <cell r="V58">
            <v>1.7745916675</v>
          </cell>
          <cell r="AL58">
            <v>2.9009291609000001</v>
          </cell>
          <cell r="AS58"/>
          <cell r="AU58">
            <v>0.14578585559999999</v>
          </cell>
          <cell r="AZ58">
            <v>7.6531435199999998E-2</v>
          </cell>
          <cell r="BC58">
            <v>1.9802415600000001E-2</v>
          </cell>
          <cell r="BF58">
            <v>0.12075976439999998</v>
          </cell>
        </row>
        <row r="59">
          <cell r="F59">
            <v>2.7343241710999999</v>
          </cell>
          <cell r="J59">
            <v>4.4523558299000001</v>
          </cell>
          <cell r="V59">
            <v>1.6617833326</v>
          </cell>
          <cell r="AL59">
            <v>2.7021941682000001</v>
          </cell>
          <cell r="AS59">
            <v>0.11575456200000001</v>
          </cell>
          <cell r="AU59">
            <v>0.15121945079999999</v>
          </cell>
          <cell r="AZ59">
            <v>7.4289996000000011E-2</v>
          </cell>
          <cell r="BC59">
            <v>4.0280248800000001E-2</v>
          </cell>
          <cell r="BF59">
            <v>0.14087985120000002</v>
          </cell>
        </row>
        <row r="60">
          <cell r="F60">
            <v>2.8813783308000001</v>
          </cell>
          <cell r="J60">
            <v>4.2056591391999998</v>
          </cell>
          <cell r="V60">
            <v>1.5614091673999999</v>
          </cell>
          <cell r="AL60">
            <v>2.4779416581000002</v>
          </cell>
          <cell r="AS60">
            <v>9.4524796799999991E-2</v>
          </cell>
          <cell r="AU60">
            <v>0.20843677799999999</v>
          </cell>
          <cell r="AZ60">
            <v>4.2761584800000002E-2</v>
          </cell>
          <cell r="BC60">
            <v>0.37968515639999995</v>
          </cell>
          <cell r="BF60">
            <v>0.17096488200000001</v>
          </cell>
        </row>
        <row r="61">
          <cell r="F61">
            <v>2.7290083387999999</v>
          </cell>
          <cell r="J61">
            <v>3.9930641731000001</v>
          </cell>
          <cell r="V61">
            <v>1.5174391656999999</v>
          </cell>
          <cell r="AL61">
            <v>2.2284241676000001</v>
          </cell>
          <cell r="AS61">
            <v>9.5591285999999984E-2</v>
          </cell>
          <cell r="AU61">
            <v>2.8646244000000002E-3</v>
          </cell>
          <cell r="AZ61">
            <v>3.0892633199999998E-2</v>
          </cell>
          <cell r="BC61">
            <v>8.2057298399999992E-2</v>
          </cell>
          <cell r="BF61">
            <v>0.14370440040000002</v>
          </cell>
        </row>
        <row r="62">
          <cell r="F62">
            <v>2.4055124948</v>
          </cell>
          <cell r="J62">
            <v>3.9502449909999999</v>
          </cell>
          <cell r="V62">
            <v>1.443873331</v>
          </cell>
          <cell r="AL62">
            <v>2.0347974886000002</v>
          </cell>
          <cell r="AS62"/>
          <cell r="AU62">
            <v>1.13215608E-2</v>
          </cell>
          <cell r="AZ62">
            <v>8.0213165999999989E-2</v>
          </cell>
          <cell r="BC62">
            <v>9.0223452000000003E-3</v>
          </cell>
          <cell r="BF62">
            <v>0.1199307384</v>
          </cell>
        </row>
        <row r="63">
          <cell r="F63">
            <v>1.093755499</v>
          </cell>
          <cell r="J63">
            <v>3.7583900034000002</v>
          </cell>
          <cell r="V63">
            <v>1.3292741666000001</v>
          </cell>
          <cell r="AL63">
            <v>1.8710324963</v>
          </cell>
          <cell r="AS63">
            <v>0.19098601200000001</v>
          </cell>
          <cell r="AU63">
            <v>0.16738417079999998</v>
          </cell>
          <cell r="AZ63">
            <v>5.9838728400000006E-2</v>
          </cell>
          <cell r="BC63">
            <v>4.9030977600000011E-2</v>
          </cell>
          <cell r="BF63">
            <v>0.11410577639999998</v>
          </cell>
        </row>
        <row r="64">
          <cell r="F64">
            <v>1.9872367491</v>
          </cell>
          <cell r="J64">
            <v>3.8573324800000002</v>
          </cell>
          <cell r="V64">
            <v>1.2546683292</v>
          </cell>
          <cell r="AL64">
            <v>1.6750741760000001</v>
          </cell>
          <cell r="AS64">
            <v>0.14783387219999999</v>
          </cell>
          <cell r="AU64">
            <v>0.11702073239999999</v>
          </cell>
          <cell r="AZ64">
            <v>2.6095172399999998E-2</v>
          </cell>
          <cell r="BC64">
            <v>5.7452709599999999E-2</v>
          </cell>
          <cell r="BF64">
            <v>0.1439583948</v>
          </cell>
        </row>
        <row r="65">
          <cell r="F65">
            <v>1.8859566738</v>
          </cell>
          <cell r="J65">
            <v>3.5038000127000002</v>
          </cell>
          <cell r="AL65">
            <v>1.4774958322</v>
          </cell>
          <cell r="AS65">
            <v>0.18421822439999996</v>
          </cell>
          <cell r="AU65">
            <v>0.1782605484</v>
          </cell>
          <cell r="AZ65">
            <v>1.2018641976000002</v>
          </cell>
          <cell r="BC65">
            <v>5.6454829199999994E-2</v>
          </cell>
          <cell r="BF65">
            <v>0.11590611120000001</v>
          </cell>
        </row>
        <row r="66">
          <cell r="F66">
            <v>1.9053641766</v>
          </cell>
          <cell r="J66">
            <v>3.3798483371999999</v>
          </cell>
          <cell r="AL66">
            <v>1.2890883345999999</v>
          </cell>
          <cell r="AS66">
            <v>0.19940671800000001</v>
          </cell>
          <cell r="AU66">
            <v>2.4745445999999997E-2</v>
          </cell>
          <cell r="AZ66">
            <v>3.96570636E-2</v>
          </cell>
          <cell r="BC66">
            <v>0.10917470520000001</v>
          </cell>
          <cell r="BF66">
            <v>0.13712383079999999</v>
          </cell>
        </row>
        <row r="67">
          <cell r="F67">
            <v>1.7511258394</v>
          </cell>
          <cell r="J67">
            <v>3.3427316705000001</v>
          </cell>
          <cell r="AL67">
            <v>1.1052775015</v>
          </cell>
          <cell r="AS67">
            <v>5.7298751999999994E-2</v>
          </cell>
          <cell r="AU67">
            <v>7.843560120000001E-2</v>
          </cell>
          <cell r="AZ67">
            <v>2.4888916800000001E-2</v>
          </cell>
          <cell r="BC67">
            <v>6.8014148400000002E-2</v>
          </cell>
          <cell r="BF67">
            <v>0.10718880480000001</v>
          </cell>
        </row>
        <row r="68">
          <cell r="F68">
            <v>0.42133883319999998</v>
          </cell>
          <cell r="J68">
            <v>3.3443424800999999</v>
          </cell>
          <cell r="AS68"/>
          <cell r="AU68">
            <v>0.25290326160000004</v>
          </cell>
          <cell r="AZ68">
            <v>9.7080587999999989E-3</v>
          </cell>
          <cell r="BC68">
            <v>0.11288114639999999</v>
          </cell>
          <cell r="BF68">
            <v>2.2376174831999998</v>
          </cell>
        </row>
        <row r="69">
          <cell r="F69">
            <v>0.35657866799999999</v>
          </cell>
          <cell r="J69">
            <v>3.1262208323</v>
          </cell>
          <cell r="AS69"/>
          <cell r="AU69">
            <v>9.9909255599999983E-2</v>
          </cell>
          <cell r="AZ69">
            <v>2.03999004E-2</v>
          </cell>
          <cell r="BC69">
            <v>3.16761588E-2</v>
          </cell>
          <cell r="BF69">
            <v>3.2392285199999996E-2</v>
          </cell>
        </row>
        <row r="70">
          <cell r="J70">
            <v>3.0347600063</v>
          </cell>
          <cell r="AS70">
            <v>8.5636655999999992E-3</v>
          </cell>
          <cell r="AU70">
            <v>9.4479184800000005E-2</v>
          </cell>
          <cell r="AZ70">
            <v>6.8532552E-3</v>
          </cell>
          <cell r="BC70">
            <v>2.7681746400000002E-2</v>
          </cell>
          <cell r="BF70">
            <v>2.2136637599999998E-2</v>
          </cell>
        </row>
        <row r="71">
          <cell r="J71">
            <v>3.0750174939999999</v>
          </cell>
          <cell r="AS71">
            <v>0.15433622819999998</v>
          </cell>
          <cell r="AU71">
            <v>0.27129754079999996</v>
          </cell>
          <cell r="AZ71">
            <v>1.6457760000000002E-2</v>
          </cell>
          <cell r="BC71">
            <v>1.6640395199999998E-2</v>
          </cell>
          <cell r="BF71">
            <v>1.4476928399999998E-2</v>
          </cell>
        </row>
        <row r="72">
          <cell r="J72">
            <v>2.6027324914999999</v>
          </cell>
          <cell r="AS72">
            <v>2.7760627691999997</v>
          </cell>
          <cell r="AU72">
            <v>0.12918454560000001</v>
          </cell>
          <cell r="AZ72">
            <v>4.6561680000000008E-4</v>
          </cell>
          <cell r="BC72">
            <v>6.8605020000000003E-2</v>
          </cell>
          <cell r="BF72">
            <v>7.01476776E-2</v>
          </cell>
        </row>
        <row r="73">
          <cell r="J73">
            <v>2.780235829</v>
          </cell>
          <cell r="AS73">
            <v>2.57887098E-2</v>
          </cell>
          <cell r="AU73">
            <v>0.32728021920000006</v>
          </cell>
          <cell r="AZ73">
            <v>3.3602184E-2</v>
          </cell>
          <cell r="BC73">
            <v>4.1970257999999996E-2</v>
          </cell>
          <cell r="BF73">
            <v>3.0470180400000005E-2</v>
          </cell>
        </row>
        <row r="74">
          <cell r="J74">
            <v>2.5716708322000001</v>
          </cell>
          <cell r="AS74">
            <v>3.8872877399999999E-2</v>
          </cell>
          <cell r="AU74">
            <v>0.29915162640000004</v>
          </cell>
          <cell r="AZ74">
            <v>2.0094623999999998E-2</v>
          </cell>
          <cell r="BC74">
            <v>2.8300179599999999E-2</v>
          </cell>
          <cell r="BF74">
            <v>3.1395592800000004E-2</v>
          </cell>
        </row>
        <row r="75">
          <cell r="J75">
            <v>2.4879150053000001</v>
          </cell>
          <cell r="AS75">
            <v>1.7302231799999998E-2</v>
          </cell>
          <cell r="AU75">
            <v>0.12351972599999998</v>
          </cell>
          <cell r="AZ75">
            <v>1.6193944799999999E-2</v>
          </cell>
          <cell r="BC75">
            <v>2.05841592E-2</v>
          </cell>
          <cell r="BF75">
            <v>2.9731283999999999E-3</v>
          </cell>
        </row>
        <row r="76">
          <cell r="J76">
            <v>2.3191658378</v>
          </cell>
          <cell r="AS76">
            <v>2.4205267800000003E-2</v>
          </cell>
          <cell r="AU76">
            <v>0.20800458360000001</v>
          </cell>
          <cell r="AZ76">
            <v>1.6787825999999999E-2</v>
          </cell>
          <cell r="BC76">
            <v>9.3282947999999994E-3</v>
          </cell>
          <cell r="BF76">
            <v>1.3200184800000002E-2</v>
          </cell>
        </row>
        <row r="77">
          <cell r="J77">
            <v>2.2364033301999999</v>
          </cell>
          <cell r="AS77">
            <v>2.8219589999999996E-2</v>
          </cell>
          <cell r="AU77">
            <v>1.20996612E-2</v>
          </cell>
          <cell r="AZ77">
            <v>2.6917308000000001E-3</v>
          </cell>
          <cell r="BC77">
            <v>5.7663539999999999E-2</v>
          </cell>
          <cell r="BF77">
            <v>4.5386747999999998E-2</v>
          </cell>
        </row>
        <row r="78">
          <cell r="J78">
            <v>2.1923725058999999</v>
          </cell>
          <cell r="AS78">
            <v>1.6900493399999997E-2</v>
          </cell>
          <cell r="AU78">
            <v>0.39102655680000004</v>
          </cell>
          <cell r="AZ78">
            <v>1.9153133999999999E-2</v>
          </cell>
          <cell r="BC78">
            <v>0.25129894679999998</v>
          </cell>
          <cell r="BF78">
            <v>0.27328205519999998</v>
          </cell>
        </row>
        <row r="79">
          <cell r="J79">
            <v>2.0388141672</v>
          </cell>
          <cell r="AS79">
            <v>9.7747775999999995E-3</v>
          </cell>
          <cell r="AU79">
            <v>4.2345864000000004E-2</v>
          </cell>
          <cell r="AZ79">
            <v>8.100576E-3</v>
          </cell>
          <cell r="BC79">
            <v>4.0494405599999998E-2</v>
          </cell>
          <cell r="BF79">
            <v>3.18060072E-2</v>
          </cell>
        </row>
        <row r="80">
          <cell r="J80">
            <v>2.1819625039999999</v>
          </cell>
          <cell r="AS80">
            <v>2.5716776400000002E-2</v>
          </cell>
          <cell r="AU80">
            <v>0.12164898239999999</v>
          </cell>
          <cell r="AZ80">
            <v>2.71740348E-2</v>
          </cell>
          <cell r="BC80">
            <v>2.1068388E-3</v>
          </cell>
          <cell r="BF80">
            <v>0.1510177284</v>
          </cell>
        </row>
        <row r="81">
          <cell r="J81">
            <v>2.0014183362</v>
          </cell>
          <cell r="AS81">
            <v>3.1717337400000004E-2</v>
          </cell>
          <cell r="AU81">
            <v>2.18140956E-2</v>
          </cell>
          <cell r="AZ81">
            <v>3.7247363999999999E-3</v>
          </cell>
          <cell r="BC81">
            <v>4.0575664800000001E-2</v>
          </cell>
          <cell r="BF81">
            <v>6.8647590000000008E-2</v>
          </cell>
        </row>
        <row r="82">
          <cell r="J82">
            <v>1.8917416692</v>
          </cell>
          <cell r="AS82">
            <v>5.5554659999999999E-2</v>
          </cell>
          <cell r="AU82">
            <v>0.18106026840000003</v>
          </cell>
          <cell r="AZ82">
            <v>7.8407208000000009E-3</v>
          </cell>
          <cell r="BC82">
            <v>4.2677672399999998E-2</v>
          </cell>
          <cell r="BF82">
            <v>3.2167832399999999E-2</v>
          </cell>
        </row>
        <row r="83">
          <cell r="J83">
            <v>1.7649150034000001</v>
          </cell>
          <cell r="AS83">
            <v>0.12451285979999999</v>
          </cell>
          <cell r="AU83">
            <v>0.13476893759999997</v>
          </cell>
          <cell r="AZ83">
            <v>0.13738166639999999</v>
          </cell>
          <cell r="BC83">
            <v>2.91346704E-2</v>
          </cell>
          <cell r="BF83">
            <v>3.3670731599999996E-2</v>
          </cell>
        </row>
        <row r="84">
          <cell r="J84">
            <v>1.7312474926000001</v>
          </cell>
          <cell r="AS84">
            <v>4.2337096199999993E-2</v>
          </cell>
          <cell r="AU84">
            <v>0.17680239719999996</v>
          </cell>
          <cell r="AZ84">
            <v>3.8567628E-2</v>
          </cell>
          <cell r="BC84">
            <v>2.8030543200000004E-2</v>
          </cell>
          <cell r="BF84">
            <v>3.6086687999999999E-2</v>
          </cell>
        </row>
        <row r="85">
          <cell r="J85">
            <v>1.5817241589</v>
          </cell>
          <cell r="AS85">
            <v>3.0205034999999995E-2</v>
          </cell>
          <cell r="AU85">
            <v>4.4709904799999999E-2</v>
          </cell>
          <cell r="AZ85">
            <v>3.0325917600000002E-2</v>
          </cell>
          <cell r="BC85">
            <v>1.5997568399999999E-2</v>
          </cell>
          <cell r="BF85">
            <v>9.3212855999999997E-3</v>
          </cell>
        </row>
        <row r="86">
          <cell r="J86">
            <v>1.5942141712</v>
          </cell>
          <cell r="AS86">
            <v>6.9503994000000005E-3</v>
          </cell>
          <cell r="AU86">
            <v>4.5191163600000001E-2</v>
          </cell>
          <cell r="AZ86">
            <v>2.0503533600000002E-2</v>
          </cell>
          <cell r="BC86">
            <v>5.1540350400000004E-2</v>
          </cell>
          <cell r="BF86">
            <v>4.5469987199999992E-2</v>
          </cell>
        </row>
        <row r="87">
          <cell r="J87">
            <v>1.4120141694999999</v>
          </cell>
          <cell r="AS87">
            <v>9.3042431999999994E-3</v>
          </cell>
          <cell r="AU87">
            <v>9.4624397999999998E-2</v>
          </cell>
          <cell r="AZ87">
            <v>1.8212198400000001E-2</v>
          </cell>
          <cell r="BC87">
            <v>3.26173716E-2</v>
          </cell>
          <cell r="BF87">
            <v>2.0310998399999999E-2</v>
          </cell>
        </row>
        <row r="88">
          <cell r="J88">
            <v>1.2142716666</v>
          </cell>
          <cell r="AS88">
            <v>2.3892623999999998E-3</v>
          </cell>
          <cell r="AU88">
            <v>9.9842925599999993E-2</v>
          </cell>
          <cell r="AZ88">
            <v>1.3028003999999999E-3</v>
          </cell>
          <cell r="BC88">
            <v>0.1413317664</v>
          </cell>
          <cell r="BF88">
            <v>0.19896778439999999</v>
          </cell>
        </row>
        <row r="89">
          <cell r="J89">
            <v>1.3214966714</v>
          </cell>
          <cell r="AS89">
            <v>2.37148506E-2</v>
          </cell>
          <cell r="AU89">
            <v>3.0658716000000003E-2</v>
          </cell>
          <cell r="AZ89">
            <v>2.7281311200000002E-2</v>
          </cell>
          <cell r="BC89">
            <v>5.4261385199999998E-2</v>
          </cell>
          <cell r="BF89">
            <v>4.8688200000000001E-2</v>
          </cell>
        </row>
        <row r="90">
          <cell r="AS90">
            <v>4.2478506000000003E-3</v>
          </cell>
          <cell r="AU90">
            <v>2.9534380919999998</v>
          </cell>
          <cell r="AZ90">
            <v>4.0216176000000001E-3</v>
          </cell>
          <cell r="BC90">
            <v>1.6810200000000001E-3</v>
          </cell>
          <cell r="BF90">
            <v>4.6496339999999997E-3</v>
          </cell>
        </row>
        <row r="91">
          <cell r="AS91">
            <v>2.3043295800000002E-2</v>
          </cell>
          <cell r="AU91">
            <v>5.14713672E-2</v>
          </cell>
          <cell r="AZ91">
            <v>2.3314579200000001E-2</v>
          </cell>
          <cell r="BC91">
            <v>1.0864281384000001</v>
          </cell>
          <cell r="BF91">
            <v>1.0824051744000001</v>
          </cell>
        </row>
        <row r="92">
          <cell r="AS92">
            <v>9.7051311000000001E-2</v>
          </cell>
          <cell r="AU92">
            <v>5.6405448000000002E-3</v>
          </cell>
          <cell r="AZ92">
            <v>8.501842800000001E-3</v>
          </cell>
          <cell r="BC92">
            <v>0.73424573640000002</v>
          </cell>
          <cell r="BF92">
            <v>0.71001845640000005</v>
          </cell>
        </row>
        <row r="93">
          <cell r="AS93">
            <v>4.3781585399999996E-2</v>
          </cell>
          <cell r="AU93">
            <v>3.4317597599999999E-2</v>
          </cell>
          <cell r="AZ93">
            <v>2.0276348399999998E-2</v>
          </cell>
          <cell r="BC93">
            <v>0.5195468124</v>
          </cell>
          <cell r="BF93">
            <v>0.52913219040000004</v>
          </cell>
        </row>
        <row r="94">
          <cell r="AS94">
            <v>1.9946757599999997E-2</v>
          </cell>
          <cell r="AU94">
            <v>2.3549724000000001E-2</v>
          </cell>
          <cell r="AZ94">
            <v>2.2763822400000001E-2</v>
          </cell>
          <cell r="BC94">
            <v>0.28057225680000003</v>
          </cell>
          <cell r="BF94">
            <v>0.31619415960000002</v>
          </cell>
        </row>
        <row r="95">
          <cell r="AS95">
            <v>2.2315948199999998E-2</v>
          </cell>
          <cell r="AU95">
            <v>3.4048278000000001E-2</v>
          </cell>
          <cell r="AZ95">
            <v>2.61329904E-2</v>
          </cell>
          <cell r="BC95">
            <v>0.26011616399999998</v>
          </cell>
          <cell r="BF95">
            <v>0.28424365200000007</v>
          </cell>
        </row>
        <row r="96">
          <cell r="AS96">
            <v>2.63071746E-2</v>
          </cell>
          <cell r="AU96">
            <v>2.77640748E-2</v>
          </cell>
          <cell r="AZ96">
            <v>2.6717446800000003E-2</v>
          </cell>
          <cell r="BC96">
            <v>0.22496914439999999</v>
          </cell>
          <cell r="BF96">
            <v>0.24049178999999996</v>
          </cell>
        </row>
        <row r="97">
          <cell r="AS97">
            <v>1.2848711400000001E-2</v>
          </cell>
          <cell r="AU97">
            <v>1.6240078800000002E-2</v>
          </cell>
          <cell r="AZ97">
            <v>1.20161448E-2</v>
          </cell>
          <cell r="BC97">
            <v>0.15390151920000003</v>
          </cell>
          <cell r="BF97">
            <v>0.1378326312</v>
          </cell>
        </row>
        <row r="98">
          <cell r="AS98">
            <v>3.1256139600000003E-2</v>
          </cell>
          <cell r="AU98">
            <v>3.2002858799999999E-2</v>
          </cell>
          <cell r="AZ98">
            <v>2.1358814400000002E-2</v>
          </cell>
          <cell r="BC98">
            <v>0.10116683280000001</v>
          </cell>
          <cell r="BF98">
            <v>9.1395612000000001E-2</v>
          </cell>
        </row>
        <row r="99">
          <cell r="AS99">
            <v>5.311278E-3</v>
          </cell>
          <cell r="AU99">
            <v>1.6876332000000001E-3</v>
          </cell>
          <cell r="AZ99">
            <v>7.8441264000000017E-3</v>
          </cell>
          <cell r="BC99">
            <v>1.5339337200000002E-2</v>
          </cell>
          <cell r="BF99">
            <v>4.8111544799999996E-2</v>
          </cell>
        </row>
        <row r="100">
          <cell r="AS100">
            <v>2.0638308600000002E-2</v>
          </cell>
          <cell r="AU100">
            <v>2.1460467599999998E-2</v>
          </cell>
          <cell r="AZ100">
            <v>1.46726316E-2</v>
          </cell>
          <cell r="BC100">
            <v>0.11539883519999999</v>
          </cell>
          <cell r="BF100">
            <v>0.1009693872</v>
          </cell>
        </row>
        <row r="101">
          <cell r="AS101">
            <v>9.5110469999999999E-3</v>
          </cell>
          <cell r="AU101">
            <v>8.3675988000000007E-3</v>
          </cell>
          <cell r="AZ101">
            <v>2.1131747999999996E-3</v>
          </cell>
          <cell r="BC101">
            <v>7.2397432800000008E-2</v>
          </cell>
          <cell r="BF101">
            <v>0.10679787360000001</v>
          </cell>
        </row>
        <row r="102">
          <cell r="AS102">
            <v>3.2715975600000002E-2</v>
          </cell>
          <cell r="AU102">
            <v>3.39763644E-2</v>
          </cell>
          <cell r="AZ102">
            <v>2.7161283599999995E-2</v>
          </cell>
          <cell r="BC102">
            <v>3.83622624E-2</v>
          </cell>
          <cell r="BF102">
            <v>2.8320573599999999E-2</v>
          </cell>
        </row>
        <row r="103">
          <cell r="AS103">
            <v>4.6346958000000006E-3</v>
          </cell>
          <cell r="AU103">
            <v>1.5819803999999999E-3</v>
          </cell>
          <cell r="AZ103">
            <v>1.04149584E-2</v>
          </cell>
          <cell r="BC103">
            <v>3.3823231199999998E-2</v>
          </cell>
          <cell r="BF103">
            <v>3.5006796000000007E-3</v>
          </cell>
        </row>
        <row r="104">
          <cell r="AS104">
            <v>5.6689567199999992E-2</v>
          </cell>
          <cell r="AU104">
            <v>3.8060035200000002E-2</v>
          </cell>
          <cell r="AZ104">
            <v>2.4145149599999999E-2</v>
          </cell>
          <cell r="BC104">
            <v>4.12585668E-2</v>
          </cell>
          <cell r="BF104">
            <v>8.3891332799999996E-2</v>
          </cell>
        </row>
        <row r="105">
          <cell r="AS105">
            <v>2.00675664E-2</v>
          </cell>
          <cell r="AU105">
            <v>1.7314347600000002E-2</v>
          </cell>
          <cell r="AZ105">
            <v>2.26370628E-2</v>
          </cell>
          <cell r="BC105">
            <v>9.1564070400000003E-2</v>
          </cell>
          <cell r="BF105">
            <v>9.0884732399999987E-2</v>
          </cell>
        </row>
        <row r="106">
          <cell r="AS106">
            <v>3.0966893999999995E-2</v>
          </cell>
          <cell r="AU106">
            <v>3.82492044E-2</v>
          </cell>
          <cell r="AZ106">
            <v>2.7694853999999998E-2</v>
          </cell>
          <cell r="BC106">
            <v>5.3157970799999996E-2</v>
          </cell>
          <cell r="BF106">
            <v>1.9932461999999998E-2</v>
          </cell>
        </row>
        <row r="107">
          <cell r="AS107">
            <v>2.0928423599999999E-2</v>
          </cell>
          <cell r="AU107">
            <v>1.2356189999999998E-2</v>
          </cell>
          <cell r="AZ107">
            <v>1.9782100800000001E-2</v>
          </cell>
          <cell r="BC107">
            <v>4.8623929199999999E-2</v>
          </cell>
          <cell r="BF107">
            <v>4.2504699599999994E-2</v>
          </cell>
        </row>
        <row r="108">
          <cell r="AS108">
            <v>1.3457026799999999E-2</v>
          </cell>
          <cell r="AU108">
            <v>4.9453905599999994E-2</v>
          </cell>
          <cell r="AZ108">
            <v>1.19150856E-2</v>
          </cell>
          <cell r="BC108">
            <v>2.32090452E-2</v>
          </cell>
          <cell r="BF108">
            <v>5.0914314000000002E-2</v>
          </cell>
        </row>
        <row r="109">
          <cell r="AS109">
            <v>5.2094448E-3</v>
          </cell>
          <cell r="AU109">
            <v>5.3649683999999996E-3</v>
          </cell>
          <cell r="AZ109">
            <v>0.135326268</v>
          </cell>
          <cell r="BC109">
            <v>4.4150119200000011E-2</v>
          </cell>
          <cell r="BF109">
            <v>5.4413924400000001E-2</v>
          </cell>
        </row>
        <row r="110">
          <cell r="AS110">
            <v>3.6060443999999998E-3</v>
          </cell>
          <cell r="AU110">
            <v>5.5302904799999997E-2</v>
          </cell>
          <cell r="AZ110">
            <v>6.5553681599999997E-2</v>
          </cell>
          <cell r="BC110">
            <v>3.142854E-3</v>
          </cell>
          <cell r="BF110">
            <v>2.7043077599999996E-2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"/>
  <sheetViews>
    <sheetView zoomScale="53" zoomScaleNormal="62" workbookViewId="0">
      <pane ySplit="1" topLeftCell="A2" activePane="bottomLeft" state="frozen"/>
      <selection activeCell="AH1" sqref="AH1"/>
      <selection pane="bottomLeft" activeCell="A51" sqref="A51"/>
    </sheetView>
  </sheetViews>
  <sheetFormatPr defaultRowHeight="14.25" x14ac:dyDescent="0.45"/>
  <cols>
    <col min="1" max="1" width="15.265625" bestFit="1" customWidth="1"/>
    <col min="2" max="2" width="9.19921875" bestFit="1" customWidth="1"/>
    <col min="3" max="3" width="9.19921875" customWidth="1"/>
    <col min="4" max="4" width="11.53125" customWidth="1"/>
    <col min="6" max="75" width="8.796875" customWidth="1"/>
    <col min="90" max="93" width="9.0664062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45617.746527777781</v>
      </c>
      <c r="B2">
        <v>0</v>
      </c>
      <c r="C2">
        <v>1</v>
      </c>
      <c r="D2" s="7">
        <v>45617</v>
      </c>
      <c r="E2">
        <v>17.70500002</v>
      </c>
      <c r="F2">
        <v>14.07243755</v>
      </c>
      <c r="G2">
        <v>14.012137490000001</v>
      </c>
      <c r="H2">
        <v>14.17370416</v>
      </c>
      <c r="I2">
        <v>14.18347924</v>
      </c>
      <c r="J2">
        <v>8.9072391829999997</v>
      </c>
      <c r="K2">
        <v>-1.484789219E-3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</f>
        <v>-1.5389623345907211E-5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-1.4693995956540928E-3</v>
      </c>
      <c r="P2">
        <v>10.465037519999999</v>
      </c>
      <c r="Q2" s="1">
        <v>5.5370999999999999E-6</v>
      </c>
      <c r="R2">
        <v>240</v>
      </c>
      <c r="S2" s="10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</f>
        <v>-3.7510055901968098E-5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4.3047155901968096E-5</v>
      </c>
      <c r="V2">
        <v>9.168186231</v>
      </c>
      <c r="W2">
        <v>-1.0628322689999999E-3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</f>
        <v>-1.5389623345907211E-5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-1.0474426456540927E-3</v>
      </c>
      <c r="AB2">
        <v>9.959112052</v>
      </c>
      <c r="AC2" s="1">
        <v>-6.9033000000000001E-5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</f>
        <v>-2.2770044962650005E-5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-4.6262955037349997E-5</v>
      </c>
      <c r="AH2">
        <v>9.5118683100000005</v>
      </c>
      <c r="AI2">
        <v>-7.6398857569999999E-4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</f>
        <v>-2.2770044962650005E-5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IF(AL2="NA",AI2-AK2,AI2-AK2-AL2)</f>
        <v>-7.4121853073734999E-4</v>
      </c>
      <c r="AN2">
        <v>9.5747150019999996</v>
      </c>
      <c r="AO2">
        <v>-6.7777022669999998E-4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</f>
        <v>-2.2770044962650005E-5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-6.5500018173734998E-4</v>
      </c>
      <c r="AT2">
        <v>9.3567137720000009</v>
      </c>
      <c r="AU2">
        <v>-8.7717023610000004E-4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</f>
        <v>-2.2770044962650005E-5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-8.5440019113735004E-4</v>
      </c>
      <c r="AZ2">
        <v>9.3882962469999995</v>
      </c>
      <c r="BA2">
        <v>-6.7588754819999995E-4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</f>
        <v>-1.5389623345907211E-5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-6.6049792485409274E-4</v>
      </c>
      <c r="BF2">
        <v>9.9718067090000009</v>
      </c>
      <c r="BG2">
        <v>-4.1319554329999998E-4</v>
      </c>
      <c r="BH2">
        <v>240</v>
      </c>
      <c r="BI2" s="10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</f>
        <v>-3.7510055901968098E-5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-3.7568548739803188E-4</v>
      </c>
      <c r="BL2">
        <v>9.9136787609999999</v>
      </c>
      <c r="BM2">
        <v>-6.7060946700000005E-4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</f>
        <v>-2.2770044962650005E-5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IF(BP2="NA",BM2-BO2,BM2-BO2-BP2)</f>
        <v>-6.4783942203735004E-4</v>
      </c>
      <c r="BR2">
        <v>10.37819165</v>
      </c>
      <c r="BS2" s="1">
        <v>-3.0800000000000003E-5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</f>
        <v>-1.5389623345907211E-5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-1.5410376654092793E-5</v>
      </c>
      <c r="BX2">
        <v>9.8726858380000007</v>
      </c>
      <c r="BY2">
        <v>-9.7270849979999997E-4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</f>
        <v>-2.2770044962650005E-5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-9.4993845483734996E-4</v>
      </c>
      <c r="CD2">
        <v>10.26442918</v>
      </c>
      <c r="CE2" s="1">
        <v>-5.8785999999999999E-6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</f>
        <v>-3.7510055901968098E-5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3.1631455901968096E-5</v>
      </c>
      <c r="CJ2">
        <v>9.1662649750000007</v>
      </c>
      <c r="CK2">
        <v>-1.6365635999999999E-3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</f>
        <v>-1.5389623345907211E-5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-1.6211739766540927E-3</v>
      </c>
      <c r="CP2">
        <v>9.9230366429999997</v>
      </c>
      <c r="CQ2">
        <v>-5.2453179460000001E-4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</f>
        <v>-2.2770044962650005E-5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-5.0176174963735001E-4</v>
      </c>
      <c r="CV2">
        <v>10.27630832</v>
      </c>
      <c r="CW2" s="1">
        <v>-6.4325999999999994E-5</v>
      </c>
      <c r="CX2">
        <v>240</v>
      </c>
      <c r="CY2" s="10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</f>
        <v>-3.7510055901968098E-5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-2.6815944098031896E-5</v>
      </c>
      <c r="DB2" t="s">
        <v>1</v>
      </c>
      <c r="DC2" s="5" t="s">
        <v>9</v>
      </c>
    </row>
    <row r="3" spans="1:107" x14ac:dyDescent="0.45">
      <c r="A3" s="9">
        <f>A2+40/24/60</f>
        <v>45617.774305555562</v>
      </c>
      <c r="B3">
        <v>1</v>
      </c>
      <c r="C3">
        <v>2</v>
      </c>
      <c r="D3" s="7">
        <v>45617</v>
      </c>
      <c r="E3">
        <v>18.36500006</v>
      </c>
      <c r="F3">
        <v>14.111812520000001</v>
      </c>
      <c r="G3">
        <v>14.102195849999999</v>
      </c>
      <c r="H3">
        <v>14.178749979999999</v>
      </c>
      <c r="I3">
        <v>14.183891729999999</v>
      </c>
      <c r="J3">
        <v>9.0427245930000009</v>
      </c>
      <c r="K3">
        <v>-1.1065818759999999E-3</v>
      </c>
      <c r="L3">
        <v>240</v>
      </c>
      <c r="M3" s="8">
        <f t="shared" ref="M3:M49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</f>
        <v>-1.61640651206163E-5</v>
      </c>
      <c r="N3" s="8" t="str">
        <f t="shared" ref="N3:N49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9" si="2">IF(N3="NA",K3-M3,K3-M3-N3)</f>
        <v>-1.0904178108793836E-3</v>
      </c>
      <c r="P3">
        <v>10.470637529999999</v>
      </c>
      <c r="Q3" s="1">
        <v>4.3560000000000003E-6</v>
      </c>
      <c r="R3">
        <v>240</v>
      </c>
      <c r="S3" s="10">
        <f t="shared" ref="S3:S49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</f>
        <v>-3.7599237846436262E-5</v>
      </c>
      <c r="T3" s="10" t="str">
        <f t="shared" ref="T3:T49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9" si="5">IF(T3="NA",Q3-S3,Q3-S3-T3)</f>
        <v>4.1955237846436259E-5</v>
      </c>
      <c r="V3">
        <v>9.2116274990000004</v>
      </c>
      <c r="W3">
        <v>-9.6270679390000002E-4</v>
      </c>
      <c r="X3">
        <v>240</v>
      </c>
      <c r="Y3" s="8">
        <f t="shared" ref="Y3:Y49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</f>
        <v>-1.61640651206163E-5</v>
      </c>
      <c r="Z3" s="8" t="str">
        <f t="shared" ref="Z3:Z49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9" si="8">IF(Z3="NA",W3-Y3,W3-Y3-Z3)</f>
        <v>-9.4654272877938372E-4</v>
      </c>
      <c r="AB3">
        <v>9.9663250249999997</v>
      </c>
      <c r="AC3" s="1">
        <v>-4.0738000000000002E-5</v>
      </c>
      <c r="AD3">
        <v>240</v>
      </c>
      <c r="AE3" s="8">
        <f t="shared" ref="AE3:AE49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</f>
        <v>-2.3045915341357581E-5</v>
      </c>
      <c r="AF3" s="8" t="str">
        <f t="shared" ref="AF3:AF49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9" si="11">IF(AF3="NA",AC3-AE3,AC3-AE3-AF3)</f>
        <v>-1.7692084658642421E-5</v>
      </c>
      <c r="AH3">
        <v>9.4340024949999997</v>
      </c>
      <c r="AI3">
        <v>-6.8917386739999998E-4</v>
      </c>
      <c r="AJ3">
        <v>240</v>
      </c>
      <c r="AK3" s="8">
        <f t="shared" ref="AK3:AK49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</f>
        <v>-2.3045915341357581E-5</v>
      </c>
      <c r="AL3" s="8" t="str">
        <f t="shared" ref="AL3:AL49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9" si="14">IF(AL3="NA",AI3-AK3,AI3-AK3-AL3)</f>
        <v>-6.661279520586424E-4</v>
      </c>
      <c r="AN3">
        <v>9.6688866769999997</v>
      </c>
      <c r="AO3">
        <v>-3.908743053E-4</v>
      </c>
      <c r="AP3">
        <v>240</v>
      </c>
      <c r="AQ3" s="8">
        <f t="shared" ref="AQ3:AQ49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</f>
        <v>-2.3045915341357581E-5</v>
      </c>
      <c r="AR3" s="8" t="str">
        <f t="shared" ref="AR3:AR49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9" si="17">IF(AR3="NA",AO3-AQ3,AO3-AQ3-AR3)</f>
        <v>-3.6782838995864242E-4</v>
      </c>
      <c r="AT3">
        <v>9.5720953980000001</v>
      </c>
      <c r="AU3">
        <v>-4.4727862000000003E-4</v>
      </c>
      <c r="AV3">
        <v>240</v>
      </c>
      <c r="AW3" s="8">
        <f t="shared" ref="AW3:AW49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</f>
        <v>-2.3045915341357581E-5</v>
      </c>
      <c r="AX3" s="8" t="str">
        <f t="shared" ref="AX3:AX49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9" si="20">IF(AX3="NA",AU3-AW3,AU3-AW3-AX3)</f>
        <v>-4.2423270465864244E-4</v>
      </c>
      <c r="AZ3">
        <v>9.6087466839999998</v>
      </c>
      <c r="BA3">
        <v>-3.5804118560000002E-4</v>
      </c>
      <c r="BB3">
        <v>240</v>
      </c>
      <c r="BC3" s="8">
        <f t="shared" ref="BC3:BC49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</f>
        <v>-1.61640651206163E-5</v>
      </c>
      <c r="BD3" s="8" t="str">
        <f t="shared" ref="BD3:BD49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9" si="23">IF(BD3="NA",BA3-BC3,BA3-BC3-BD3)</f>
        <v>-3.4187712047938372E-4</v>
      </c>
      <c r="BF3">
        <v>10.158700019999999</v>
      </c>
      <c r="BG3">
        <v>-2.1297730640000001E-4</v>
      </c>
      <c r="BH3">
        <v>240</v>
      </c>
      <c r="BI3" s="10">
        <f t="shared" ref="BI3:BI49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</f>
        <v>-3.7599237846436262E-5</v>
      </c>
      <c r="BJ3" s="10" t="str">
        <f t="shared" ref="BJ3:BJ49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9" si="26">IF(BJ3="NA",BG3-BI3,BG3-BI3-BJ3)</f>
        <v>-1.7537806855356375E-4</v>
      </c>
      <c r="BL3">
        <v>9.941567075</v>
      </c>
      <c r="BM3">
        <v>-6.5849454579999995E-4</v>
      </c>
      <c r="BN3">
        <v>240</v>
      </c>
      <c r="BO3" s="8">
        <f t="shared" ref="BO3:BO49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</f>
        <v>-2.3045915341357581E-5</v>
      </c>
      <c r="BP3" s="8" t="str">
        <f t="shared" ref="BP3:BP49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9" si="29">IF(BP3="NA",BM3-BO3,BM3-BO3-BP3)</f>
        <v>-6.3544863045864237E-4</v>
      </c>
      <c r="BR3">
        <v>10.383862499999999</v>
      </c>
      <c r="BS3" s="1">
        <v>-2.8300999999999999E-5</v>
      </c>
      <c r="BT3">
        <v>240</v>
      </c>
      <c r="BU3" s="8">
        <f t="shared" ref="BU3:BU49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</f>
        <v>-1.61640651206163E-5</v>
      </c>
      <c r="BV3" s="8" t="str">
        <f t="shared" ref="BV3:BV49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9" si="32">IF(BV3="NA",BS3-BU3,BS3-BU3-BV3)</f>
        <v>-1.2136934879383699E-5</v>
      </c>
      <c r="BX3">
        <v>9.6125462410000004</v>
      </c>
      <c r="BY3">
        <v>-1.0296503949999999E-3</v>
      </c>
      <c r="BZ3">
        <v>240</v>
      </c>
      <c r="CA3" s="8">
        <f t="shared" ref="CA3:CA49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</f>
        <v>-2.3045915341357581E-5</v>
      </c>
      <c r="CB3" s="8" t="str">
        <f t="shared" ref="CB3:CB49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9" si="35">IF(CB3="NA",BY3-CA3,BY3-CA3-CB3)</f>
        <v>-1.0066044796586424E-3</v>
      </c>
      <c r="CD3">
        <v>10.27400001</v>
      </c>
      <c r="CE3" s="1">
        <v>-1.738E-5</v>
      </c>
      <c r="CF3">
        <v>240</v>
      </c>
      <c r="CG3" s="8">
        <f t="shared" ref="CG3:CG49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</f>
        <v>-3.7599237846436262E-5</v>
      </c>
      <c r="CH3" s="8" t="str">
        <f t="shared" ref="CH3:CH49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9" si="38">IF(CH3="NA",CE3-CG3,CE3-CG3-CH3)</f>
        <v>2.0219237846436262E-5</v>
      </c>
      <c r="CJ3">
        <v>9.3316808219999992</v>
      </c>
      <c r="CK3">
        <v>-1.0293898770000001E-3</v>
      </c>
      <c r="CL3">
        <v>240</v>
      </c>
      <c r="CM3" s="8">
        <f t="shared" ref="CM3:CM49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</f>
        <v>-1.61640651206163E-5</v>
      </c>
      <c r="CN3" s="8" t="str">
        <f t="shared" ref="CN3:CN49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9" si="41">IF(CN3="NA",CK3-CM3,CK3-CM3-CN3)</f>
        <v>-1.0132258118793838E-3</v>
      </c>
      <c r="CP3">
        <v>9.8838675180000006</v>
      </c>
      <c r="CQ3">
        <v>-4.8579643839999999E-4</v>
      </c>
      <c r="CR3">
        <v>240</v>
      </c>
      <c r="CS3" s="8">
        <f t="shared" ref="CS3:CS49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</f>
        <v>-2.3045915341357581E-5</v>
      </c>
      <c r="CT3" s="8" t="str">
        <f t="shared" ref="CT3:CT49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9" si="44">IF(CT3="NA",CQ3-CS3,CQ3-CS3-CT3)</f>
        <v>-4.6275052305864241E-4</v>
      </c>
      <c r="CV3">
        <v>10.27665416</v>
      </c>
      <c r="CW3" s="1">
        <v>-5.1548000000000002E-5</v>
      </c>
      <c r="CX3">
        <v>240</v>
      </c>
      <c r="CY3" s="10">
        <f t="shared" ref="CY3:CY49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</f>
        <v>-3.7599237846436262E-5</v>
      </c>
      <c r="CZ3" s="10" t="str">
        <f t="shared" ref="CZ3:CZ49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9" si="47">IF(CZ3="NA",CW3-CY3,CW3-CY3-CZ3)</f>
        <v>-1.394876215356374E-5</v>
      </c>
      <c r="DB3" t="s">
        <v>1</v>
      </c>
      <c r="DC3" s="5" t="s">
        <v>9</v>
      </c>
    </row>
    <row r="4" spans="1:107" x14ac:dyDescent="0.45">
      <c r="A4" s="9">
        <f t="shared" ref="A4:A23" si="48">A3+40/24/60</f>
        <v>45617.802083333343</v>
      </c>
      <c r="B4">
        <v>2</v>
      </c>
      <c r="C4">
        <v>3</v>
      </c>
      <c r="D4" s="7">
        <v>45617</v>
      </c>
      <c r="E4">
        <v>19.164999959999999</v>
      </c>
      <c r="F4">
        <v>14.10782918</v>
      </c>
      <c r="G4">
        <v>14.06586252</v>
      </c>
      <c r="H4">
        <v>14.14753335</v>
      </c>
      <c r="I4">
        <v>14.16448737</v>
      </c>
      <c r="J4">
        <v>9.2806575099999993</v>
      </c>
      <c r="K4">
        <v>-8.5466760809999997E-4</v>
      </c>
      <c r="L4">
        <v>240</v>
      </c>
      <c r="M4" s="8">
        <f t="shared" si="0"/>
        <v>-1.6938506895547434E-5</v>
      </c>
      <c r="N4" s="8" t="str">
        <f t="shared" si="1"/>
        <v>NA</v>
      </c>
      <c r="O4" s="8">
        <f t="shared" si="2"/>
        <v>-8.3772910120445254E-4</v>
      </c>
      <c r="P4">
        <v>10.478412499999999</v>
      </c>
      <c r="Q4" s="1">
        <v>1.0047999999999999E-5</v>
      </c>
      <c r="R4">
        <v>240</v>
      </c>
      <c r="S4" s="10">
        <f t="shared" si="3"/>
        <v>-3.768841979087667E-5</v>
      </c>
      <c r="T4" s="10" t="str">
        <f t="shared" si="4"/>
        <v>NA</v>
      </c>
      <c r="U4" s="8">
        <f t="shared" si="5"/>
        <v>4.7736419790876666E-5</v>
      </c>
      <c r="V4">
        <v>9.4258712449999997</v>
      </c>
      <c r="W4">
        <v>-5.3621273720000004E-4</v>
      </c>
      <c r="X4">
        <v>240</v>
      </c>
      <c r="Y4" s="8">
        <f t="shared" si="6"/>
        <v>-1.6938506895547434E-5</v>
      </c>
      <c r="Z4" s="8" t="str">
        <f t="shared" si="7"/>
        <v>NA</v>
      </c>
      <c r="AA4" s="8">
        <f t="shared" si="8"/>
        <v>-5.1927423030445261E-4</v>
      </c>
      <c r="AB4">
        <v>9.9869020699999993</v>
      </c>
      <c r="AC4" s="1">
        <v>-2.0517E-5</v>
      </c>
      <c r="AD4">
        <v>240</v>
      </c>
      <c r="AE4" s="8">
        <f t="shared" si="9"/>
        <v>-2.3321785720009647E-5</v>
      </c>
      <c r="AF4" s="8" t="str">
        <f t="shared" si="10"/>
        <v>NA</v>
      </c>
      <c r="AG4" s="8">
        <f t="shared" si="11"/>
        <v>2.8047857200096465E-6</v>
      </c>
      <c r="AH4">
        <v>9.5790179210000002</v>
      </c>
      <c r="AI4">
        <v>-4.9952808560000002E-4</v>
      </c>
      <c r="AJ4">
        <v>240</v>
      </c>
      <c r="AK4" s="8">
        <f t="shared" si="12"/>
        <v>-2.3321785720009647E-5</v>
      </c>
      <c r="AL4" s="8" t="str">
        <f t="shared" si="13"/>
        <v>NA</v>
      </c>
      <c r="AM4" s="8">
        <f t="shared" si="14"/>
        <v>-4.7620629987999037E-4</v>
      </c>
      <c r="AN4">
        <v>9.6861803969999993</v>
      </c>
      <c r="AO4">
        <v>-4.0558070459999998E-4</v>
      </c>
      <c r="AP4">
        <v>240</v>
      </c>
      <c r="AQ4" s="8">
        <f t="shared" si="15"/>
        <v>-2.3321785720009647E-5</v>
      </c>
      <c r="AR4" s="8" t="str">
        <f t="shared" si="16"/>
        <v>NA</v>
      </c>
      <c r="AS4" s="8">
        <f t="shared" si="17"/>
        <v>-3.8225891887999034E-4</v>
      </c>
      <c r="AT4">
        <v>9.5392483230000007</v>
      </c>
      <c r="AU4">
        <v>-6.4294664960000002E-4</v>
      </c>
      <c r="AV4">
        <v>240</v>
      </c>
      <c r="AW4" s="8">
        <f t="shared" si="18"/>
        <v>-2.3321785720009647E-5</v>
      </c>
      <c r="AX4" s="8" t="str">
        <f t="shared" si="19"/>
        <v>NA</v>
      </c>
      <c r="AY4" s="8">
        <f t="shared" si="20"/>
        <v>-6.1962486387999037E-4</v>
      </c>
      <c r="AZ4">
        <v>9.6808916810000003</v>
      </c>
      <c r="BA4">
        <v>-3.3712219999999999E-4</v>
      </c>
      <c r="BB4">
        <v>240</v>
      </c>
      <c r="BC4" s="8">
        <f t="shared" si="21"/>
        <v>-1.6938506895547434E-5</v>
      </c>
      <c r="BD4" s="8" t="str">
        <f t="shared" si="22"/>
        <v>NA</v>
      </c>
      <c r="BE4" s="8">
        <f t="shared" si="23"/>
        <v>-3.2018369310445256E-4</v>
      </c>
      <c r="BF4" s="2">
        <v>10.24767499</v>
      </c>
      <c r="BG4" s="2">
        <v>-2.4058015980000001E-4</v>
      </c>
      <c r="BH4" s="2">
        <v>40</v>
      </c>
      <c r="BI4" s="10">
        <f t="shared" si="24"/>
        <v>-3.768841979087667E-5</v>
      </c>
      <c r="BJ4" s="10" t="str">
        <f t="shared" si="25"/>
        <v>NA</v>
      </c>
      <c r="BK4" s="8">
        <f t="shared" si="26"/>
        <v>-2.0289174000912333E-4</v>
      </c>
      <c r="BL4">
        <v>9.3397441390000004</v>
      </c>
      <c r="BM4">
        <v>-1.4756262730000001E-3</v>
      </c>
      <c r="BN4">
        <v>240</v>
      </c>
      <c r="BO4" s="8">
        <f t="shared" si="27"/>
        <v>-2.3321785720009647E-5</v>
      </c>
      <c r="BP4" s="8" t="str">
        <f t="shared" si="28"/>
        <v>NA</v>
      </c>
      <c r="BQ4" s="8">
        <f t="shared" si="29"/>
        <v>-1.4523044872799904E-3</v>
      </c>
      <c r="BR4">
        <v>10.385808340000001</v>
      </c>
      <c r="BS4" s="1">
        <v>-3.3991E-5</v>
      </c>
      <c r="BT4">
        <v>240</v>
      </c>
      <c r="BU4" s="8">
        <f t="shared" si="30"/>
        <v>-1.6938506895547434E-5</v>
      </c>
      <c r="BV4" s="8" t="str">
        <f t="shared" si="31"/>
        <v>NA</v>
      </c>
      <c r="BW4" s="8">
        <f t="shared" si="32"/>
        <v>-1.7052493104452566E-5</v>
      </c>
      <c r="BX4">
        <v>9.7056683580000005</v>
      </c>
      <c r="BY4">
        <v>-8.4900318859999996E-4</v>
      </c>
      <c r="BZ4">
        <v>240</v>
      </c>
      <c r="CA4" s="8">
        <f t="shared" si="33"/>
        <v>-2.3321785720009647E-5</v>
      </c>
      <c r="CB4" s="8" t="str">
        <f t="shared" si="34"/>
        <v>NA</v>
      </c>
      <c r="CC4" s="8">
        <f t="shared" si="35"/>
        <v>-8.2568140287999031E-4</v>
      </c>
      <c r="CD4">
        <v>10.273429159999999</v>
      </c>
      <c r="CE4" s="1">
        <v>-3.1983999999999997E-5</v>
      </c>
      <c r="CF4">
        <v>240</v>
      </c>
      <c r="CG4" s="8">
        <f t="shared" si="36"/>
        <v>-3.768841979087667E-5</v>
      </c>
      <c r="CH4" s="8" t="str">
        <f t="shared" si="37"/>
        <v>NA</v>
      </c>
      <c r="CI4" s="8">
        <f t="shared" si="38"/>
        <v>5.7044197908766731E-6</v>
      </c>
      <c r="CJ4">
        <v>9.6524467069999993</v>
      </c>
      <c r="CK4">
        <v>-8.3917713509999996E-4</v>
      </c>
      <c r="CL4">
        <v>240</v>
      </c>
      <c r="CM4" s="8">
        <f t="shared" si="39"/>
        <v>-1.6938506895547434E-5</v>
      </c>
      <c r="CN4" s="8" t="str">
        <f t="shared" si="40"/>
        <v>NA</v>
      </c>
      <c r="CO4" s="8">
        <f t="shared" si="41"/>
        <v>-8.2223862820445253E-4</v>
      </c>
      <c r="CP4">
        <v>9.8957382959999993</v>
      </c>
      <c r="CQ4">
        <v>-6.2818755839999995E-4</v>
      </c>
      <c r="CR4">
        <v>240</v>
      </c>
      <c r="CS4" s="8">
        <f t="shared" si="42"/>
        <v>-2.3321785720009647E-5</v>
      </c>
      <c r="CT4" s="8" t="str">
        <f t="shared" si="43"/>
        <v>NA</v>
      </c>
      <c r="CU4" s="8">
        <f t="shared" si="44"/>
        <v>-6.0486577267999031E-4</v>
      </c>
      <c r="CV4">
        <v>10.27954581</v>
      </c>
      <c r="CW4" s="1">
        <v>-5.3106000000000003E-5</v>
      </c>
      <c r="CX4">
        <v>240</v>
      </c>
      <c r="CY4" s="10">
        <f t="shared" si="45"/>
        <v>-3.768841979087667E-5</v>
      </c>
      <c r="CZ4" s="10" t="str">
        <f t="shared" si="46"/>
        <v>NA</v>
      </c>
      <c r="DA4" s="8">
        <f t="shared" si="47"/>
        <v>-1.5417580209123332E-5</v>
      </c>
      <c r="DB4" t="s">
        <v>1</v>
      </c>
      <c r="DC4" s="5" t="s">
        <v>9</v>
      </c>
    </row>
    <row r="5" spans="1:107" x14ac:dyDescent="0.45">
      <c r="A5" s="9">
        <f t="shared" si="48"/>
        <v>45617.829861111124</v>
      </c>
      <c r="B5">
        <v>3</v>
      </c>
      <c r="C5">
        <v>4</v>
      </c>
      <c r="D5" s="7">
        <v>45617</v>
      </c>
      <c r="E5">
        <v>19.70500002</v>
      </c>
      <c r="F5">
        <v>14.0587125</v>
      </c>
      <c r="G5">
        <v>14.040029199999999</v>
      </c>
      <c r="H5">
        <v>14.1381333</v>
      </c>
      <c r="I5">
        <v>14.160641610000001</v>
      </c>
      <c r="J5">
        <v>9.3851191400000005</v>
      </c>
      <c r="K5">
        <v>-8.2567287100000005E-4</v>
      </c>
      <c r="L5">
        <v>240</v>
      </c>
      <c r="M5" s="8">
        <f t="shared" si="0"/>
        <v>-1.7712948670256523E-5</v>
      </c>
      <c r="N5" s="8" t="str">
        <f t="shared" si="1"/>
        <v>NA</v>
      </c>
      <c r="O5" s="8">
        <f t="shared" si="2"/>
        <v>-8.0795992232974353E-4</v>
      </c>
      <c r="P5">
        <v>10.49578752</v>
      </c>
      <c r="Q5" s="1">
        <v>2.65E-5</v>
      </c>
      <c r="R5">
        <v>240</v>
      </c>
      <c r="S5" s="10">
        <f t="shared" si="3"/>
        <v>-3.7777601735344835E-5</v>
      </c>
      <c r="T5" s="10" t="str">
        <f t="shared" si="4"/>
        <v>NA</v>
      </c>
      <c r="U5" s="8">
        <f t="shared" si="5"/>
        <v>6.4277601735344828E-5</v>
      </c>
      <c r="V5">
        <v>9.6386504090000003</v>
      </c>
      <c r="W5">
        <v>-5.0285125190000001E-4</v>
      </c>
      <c r="X5">
        <v>240</v>
      </c>
      <c r="Y5" s="8">
        <f t="shared" si="6"/>
        <v>-1.7712948670256523E-5</v>
      </c>
      <c r="Z5" s="8" t="str">
        <f t="shared" si="7"/>
        <v>NA</v>
      </c>
      <c r="AA5" s="8">
        <f t="shared" si="8"/>
        <v>-4.8513830322974348E-4</v>
      </c>
      <c r="AB5">
        <v>10.01198499</v>
      </c>
      <c r="AC5" s="1">
        <v>-4.9119000000000002E-5</v>
      </c>
      <c r="AD5">
        <v>240</v>
      </c>
      <c r="AE5" s="8">
        <f t="shared" si="9"/>
        <v>-2.3597656098661712E-5</v>
      </c>
      <c r="AF5" s="8" t="str">
        <f t="shared" si="10"/>
        <v>NA</v>
      </c>
      <c r="AG5" s="8">
        <f t="shared" si="11"/>
        <v>-2.552134390133829E-5</v>
      </c>
      <c r="AH5">
        <v>9.6650837379999999</v>
      </c>
      <c r="AI5">
        <v>-3.7133831219999998E-4</v>
      </c>
      <c r="AJ5">
        <v>240</v>
      </c>
      <c r="AK5" s="8">
        <f t="shared" si="12"/>
        <v>-2.3597656098661712E-5</v>
      </c>
      <c r="AL5" s="8" t="str">
        <f t="shared" si="13"/>
        <v>NA</v>
      </c>
      <c r="AM5" s="8">
        <f t="shared" si="14"/>
        <v>-3.4774065610133827E-4</v>
      </c>
      <c r="AN5">
        <v>9.6840895810000003</v>
      </c>
      <c r="AO5">
        <v>-4.2523509640000001E-4</v>
      </c>
      <c r="AP5">
        <v>240</v>
      </c>
      <c r="AQ5" s="8">
        <f t="shared" si="15"/>
        <v>-2.3597656098661712E-5</v>
      </c>
      <c r="AR5" s="8" t="str">
        <f t="shared" si="16"/>
        <v>NA</v>
      </c>
      <c r="AS5" s="8">
        <f t="shared" si="17"/>
        <v>-4.0163744030133829E-4</v>
      </c>
      <c r="AT5">
        <v>9.6126996039999995</v>
      </c>
      <c r="AU5">
        <v>-4.2492608309999998E-4</v>
      </c>
      <c r="AV5">
        <v>240</v>
      </c>
      <c r="AW5" s="8">
        <f t="shared" si="18"/>
        <v>-2.3597656098661712E-5</v>
      </c>
      <c r="AX5" s="8" t="str">
        <f t="shared" si="19"/>
        <v>NA</v>
      </c>
      <c r="AY5" s="8">
        <f t="shared" si="20"/>
        <v>-4.0132842700133826E-4</v>
      </c>
      <c r="AZ5">
        <v>9.7032691399999997</v>
      </c>
      <c r="BA5">
        <v>-3.6474225690000001E-4</v>
      </c>
      <c r="BB5">
        <v>240</v>
      </c>
      <c r="BC5" s="8">
        <f t="shared" si="21"/>
        <v>-1.7712948670256523E-5</v>
      </c>
      <c r="BD5" s="8" t="str">
        <f t="shared" si="22"/>
        <v>NA</v>
      </c>
      <c r="BE5" s="8">
        <f t="shared" si="23"/>
        <v>-3.4702930822974349E-4</v>
      </c>
      <c r="BF5">
        <v>10.221854179999999</v>
      </c>
      <c r="BG5">
        <v>-1.843727146E-4</v>
      </c>
      <c r="BH5">
        <v>240</v>
      </c>
      <c r="BI5" s="10">
        <f t="shared" si="24"/>
        <v>-3.7777601735344835E-5</v>
      </c>
      <c r="BJ5" s="10" t="str">
        <f t="shared" si="25"/>
        <v>NA</v>
      </c>
      <c r="BK5" s="8">
        <f t="shared" si="26"/>
        <v>-1.4659511286465516E-4</v>
      </c>
      <c r="BL5">
        <v>9.8846824919999996</v>
      </c>
      <c r="BM5">
        <v>-5.6749752380000004E-4</v>
      </c>
      <c r="BN5">
        <v>240</v>
      </c>
      <c r="BO5" s="8">
        <f t="shared" si="27"/>
        <v>-2.3597656098661712E-5</v>
      </c>
      <c r="BP5" s="8" t="str">
        <f t="shared" si="28"/>
        <v>NA</v>
      </c>
      <c r="BQ5" s="8">
        <f t="shared" si="29"/>
        <v>-5.4389986770133833E-4</v>
      </c>
      <c r="BR5">
        <v>10.38824168</v>
      </c>
      <c r="BS5" s="1">
        <v>-2.9736000000000001E-5</v>
      </c>
      <c r="BT5">
        <v>240</v>
      </c>
      <c r="BU5" s="8">
        <f t="shared" si="30"/>
        <v>-1.7712948670256523E-5</v>
      </c>
      <c r="BV5" s="8" t="str">
        <f t="shared" si="31"/>
        <v>NA</v>
      </c>
      <c r="BW5" s="8">
        <f t="shared" si="32"/>
        <v>-1.2023051329743478E-5</v>
      </c>
      <c r="BX5">
        <v>10.0258729</v>
      </c>
      <c r="BY5">
        <v>-5.6130596800000004E-4</v>
      </c>
      <c r="BZ5">
        <v>240</v>
      </c>
      <c r="CA5" s="8">
        <f t="shared" si="33"/>
        <v>-2.3597656098661712E-5</v>
      </c>
      <c r="CB5" s="8" t="str">
        <f t="shared" si="34"/>
        <v>NA</v>
      </c>
      <c r="CC5" s="8">
        <f t="shared" si="35"/>
        <v>-5.3770831190133833E-4</v>
      </c>
      <c r="CD5">
        <v>10.276758320000001</v>
      </c>
      <c r="CE5" s="1">
        <v>-3.0226000000000002E-5</v>
      </c>
      <c r="CF5">
        <v>240</v>
      </c>
      <c r="CG5" s="8">
        <f t="shared" si="36"/>
        <v>-3.7777601735344835E-5</v>
      </c>
      <c r="CH5" s="8" t="str">
        <f t="shared" si="37"/>
        <v>NA</v>
      </c>
      <c r="CI5" s="8">
        <f t="shared" si="38"/>
        <v>7.5516017353448329E-6</v>
      </c>
      <c r="CJ5">
        <v>9.8558133639999994</v>
      </c>
      <c r="CK5">
        <v>-7.1692406950000002E-4</v>
      </c>
      <c r="CL5">
        <v>240</v>
      </c>
      <c r="CM5" s="8">
        <f t="shared" si="39"/>
        <v>-1.7712948670256523E-5</v>
      </c>
      <c r="CN5" s="8" t="str">
        <f t="shared" si="40"/>
        <v>NA</v>
      </c>
      <c r="CO5" s="8">
        <f t="shared" si="41"/>
        <v>-6.9921112082974349E-4</v>
      </c>
      <c r="CP5">
        <v>10.11408625</v>
      </c>
      <c r="CQ5">
        <v>-3.2879114239999998E-4</v>
      </c>
      <c r="CR5">
        <v>240</v>
      </c>
      <c r="CS5" s="8">
        <f t="shared" si="42"/>
        <v>-2.3597656098661712E-5</v>
      </c>
      <c r="CT5" s="8" t="str">
        <f t="shared" si="43"/>
        <v>NA</v>
      </c>
      <c r="CU5" s="8">
        <f t="shared" si="44"/>
        <v>-3.0519348630133827E-4</v>
      </c>
      <c r="CV5">
        <v>10.284412509999999</v>
      </c>
      <c r="CW5" s="1">
        <v>-4.8019000000000002E-5</v>
      </c>
      <c r="CX5">
        <v>240</v>
      </c>
      <c r="CY5" s="10">
        <f t="shared" si="45"/>
        <v>-3.7777601735344835E-5</v>
      </c>
      <c r="CZ5" s="10" t="str">
        <f t="shared" si="46"/>
        <v>NA</v>
      </c>
      <c r="DA5" s="8">
        <f t="shared" si="47"/>
        <v>-1.0241398264655168E-5</v>
      </c>
      <c r="DB5" t="s">
        <v>1</v>
      </c>
      <c r="DC5" s="5" t="s">
        <v>9</v>
      </c>
    </row>
    <row r="6" spans="1:107" x14ac:dyDescent="0.45">
      <c r="A6" s="9">
        <f t="shared" si="48"/>
        <v>45617.857638888905</v>
      </c>
      <c r="B6">
        <v>4</v>
      </c>
      <c r="C6">
        <v>5</v>
      </c>
      <c r="D6" s="7">
        <v>45617</v>
      </c>
      <c r="E6">
        <v>20.36500006</v>
      </c>
      <c r="F6">
        <v>14.04636674</v>
      </c>
      <c r="G6">
        <v>14.04840417</v>
      </c>
      <c r="H6">
        <v>14.12635839</v>
      </c>
      <c r="I6">
        <v>14.13756667</v>
      </c>
      <c r="J6">
        <v>9.5112333220000007</v>
      </c>
      <c r="K6">
        <v>-5.8727730059999995E-4</v>
      </c>
      <c r="L6">
        <v>240</v>
      </c>
      <c r="M6" s="8">
        <f t="shared" si="0"/>
        <v>-1.8487390444965612E-5</v>
      </c>
      <c r="N6" s="8" t="str">
        <f t="shared" si="1"/>
        <v>NA</v>
      </c>
      <c r="O6" s="8">
        <f t="shared" si="2"/>
        <v>-5.6878991015503434E-4</v>
      </c>
      <c r="P6">
        <v>10.517737479999999</v>
      </c>
      <c r="Q6" s="1">
        <v>3.4187000000000003E-5</v>
      </c>
      <c r="R6">
        <v>240</v>
      </c>
      <c r="S6" s="10">
        <f t="shared" si="3"/>
        <v>-3.7866783679785243E-5</v>
      </c>
      <c r="T6" s="10" t="str">
        <f t="shared" si="4"/>
        <v>NA</v>
      </c>
      <c r="U6" s="8">
        <f t="shared" si="5"/>
        <v>7.2053783679785246E-5</v>
      </c>
      <c r="V6">
        <v>9.7878366910000008</v>
      </c>
      <c r="W6">
        <v>-2.8299036659999998E-4</v>
      </c>
      <c r="X6">
        <v>240</v>
      </c>
      <c r="Y6" s="8">
        <f t="shared" si="6"/>
        <v>-1.8487390444965612E-5</v>
      </c>
      <c r="Z6" s="8" t="str">
        <f t="shared" si="7"/>
        <v>NA</v>
      </c>
      <c r="AA6" s="8">
        <f t="shared" si="8"/>
        <v>-2.6450297615503436E-4</v>
      </c>
      <c r="AB6">
        <v>10.01185209</v>
      </c>
      <c r="AC6" s="1">
        <v>-1.7833999999999999E-5</v>
      </c>
      <c r="AD6">
        <v>240</v>
      </c>
      <c r="AE6" s="8">
        <f t="shared" si="9"/>
        <v>-2.3873526477369289E-5</v>
      </c>
      <c r="AF6" s="8" t="str">
        <f t="shared" si="10"/>
        <v>NA</v>
      </c>
      <c r="AG6" s="8">
        <f t="shared" si="11"/>
        <v>6.03952647736929E-6</v>
      </c>
      <c r="AH6">
        <v>9.7232087889999992</v>
      </c>
      <c r="AI6">
        <v>-3.1606831010000001E-4</v>
      </c>
      <c r="AJ6">
        <v>240</v>
      </c>
      <c r="AK6" s="8">
        <f t="shared" si="12"/>
        <v>-2.3873526477369289E-5</v>
      </c>
      <c r="AL6" s="8" t="str">
        <f t="shared" si="13"/>
        <v>NA</v>
      </c>
      <c r="AM6" s="8">
        <f t="shared" si="14"/>
        <v>-2.9219478362263072E-4</v>
      </c>
      <c r="AN6">
        <v>9.6278004330000009</v>
      </c>
      <c r="AO6">
        <v>-5.0652951450000003E-4</v>
      </c>
      <c r="AP6">
        <v>240</v>
      </c>
      <c r="AQ6" s="8">
        <f t="shared" si="15"/>
        <v>-2.3873526477369289E-5</v>
      </c>
      <c r="AR6" s="8" t="str">
        <f t="shared" si="16"/>
        <v>NA</v>
      </c>
      <c r="AS6" s="8">
        <f t="shared" si="17"/>
        <v>-4.8265598802263074E-4</v>
      </c>
      <c r="AT6">
        <v>9.7066645499999993</v>
      </c>
      <c r="AU6">
        <v>-3.4206828139999999E-4</v>
      </c>
      <c r="AV6">
        <v>240</v>
      </c>
      <c r="AW6" s="8">
        <f t="shared" si="18"/>
        <v>-2.3873526477369289E-5</v>
      </c>
      <c r="AX6" s="8" t="str">
        <f t="shared" si="19"/>
        <v>NA</v>
      </c>
      <c r="AY6" s="8">
        <f t="shared" si="20"/>
        <v>-3.181947549226307E-4</v>
      </c>
      <c r="AZ6">
        <v>9.7185941929999995</v>
      </c>
      <c r="BA6">
        <v>-3.1472316739999999E-4</v>
      </c>
      <c r="BB6">
        <v>240</v>
      </c>
      <c r="BC6" s="8">
        <f t="shared" si="21"/>
        <v>-1.8487390444965612E-5</v>
      </c>
      <c r="BD6" s="8" t="str">
        <f t="shared" si="22"/>
        <v>NA</v>
      </c>
      <c r="BE6" s="8">
        <f t="shared" si="23"/>
        <v>-2.9623577695503438E-4</v>
      </c>
      <c r="BF6">
        <v>10.237487489999999</v>
      </c>
      <c r="BG6">
        <v>-1.757230978E-4</v>
      </c>
      <c r="BH6">
        <v>240</v>
      </c>
      <c r="BI6" s="10">
        <f t="shared" si="24"/>
        <v>-3.7866783679785243E-5</v>
      </c>
      <c r="BJ6" s="10" t="str">
        <f t="shared" si="25"/>
        <v>NA</v>
      </c>
      <c r="BK6" s="8">
        <f t="shared" si="26"/>
        <v>-1.3785631412021476E-4</v>
      </c>
      <c r="BL6" s="2">
        <v>9.9451115419999994</v>
      </c>
      <c r="BM6" s="2">
        <v>-5.1240775640000002E-4</v>
      </c>
      <c r="BN6" s="2">
        <v>164</v>
      </c>
      <c r="BO6" s="8">
        <f t="shared" si="27"/>
        <v>-2.3873526477369289E-5</v>
      </c>
      <c r="BP6" s="8" t="str">
        <f t="shared" si="28"/>
        <v>NA</v>
      </c>
      <c r="BQ6" s="8">
        <f t="shared" si="29"/>
        <v>-4.8853422992263073E-4</v>
      </c>
      <c r="BR6">
        <v>10.39795004</v>
      </c>
      <c r="BS6" s="1">
        <v>-2.3200000000000001E-5</v>
      </c>
      <c r="BT6">
        <v>240</v>
      </c>
      <c r="BU6" s="8">
        <f t="shared" si="30"/>
        <v>-1.8487390444965612E-5</v>
      </c>
      <c r="BV6" s="8" t="str">
        <f t="shared" si="31"/>
        <v>NA</v>
      </c>
      <c r="BW6" s="8">
        <f t="shared" si="32"/>
        <v>-4.7126095550343891E-6</v>
      </c>
      <c r="BX6">
        <v>10.06144039</v>
      </c>
      <c r="BY6">
        <v>-5.0546580169999998E-4</v>
      </c>
      <c r="BZ6">
        <v>240</v>
      </c>
      <c r="CA6" s="8">
        <f t="shared" si="33"/>
        <v>-2.3873526477369289E-5</v>
      </c>
      <c r="CB6" s="8" t="str">
        <f t="shared" si="34"/>
        <v>NA</v>
      </c>
      <c r="CC6" s="8">
        <f t="shared" si="35"/>
        <v>-4.8159227522263069E-4</v>
      </c>
      <c r="CD6">
        <v>10.297266629999999</v>
      </c>
      <c r="CE6" s="1">
        <v>-2.5812999999999998E-5</v>
      </c>
      <c r="CF6">
        <v>240</v>
      </c>
      <c r="CG6" s="8">
        <f t="shared" si="36"/>
        <v>-3.7866783679785243E-5</v>
      </c>
      <c r="CH6" s="8" t="str">
        <f t="shared" si="37"/>
        <v>NA</v>
      </c>
      <c r="CI6" s="8">
        <f t="shared" si="38"/>
        <v>1.2053783679785245E-5</v>
      </c>
      <c r="CJ6">
        <v>9.8822287200000005</v>
      </c>
      <c r="CK6">
        <v>-6.6596072709999995E-4</v>
      </c>
      <c r="CL6">
        <v>240</v>
      </c>
      <c r="CM6" s="8">
        <f t="shared" si="39"/>
        <v>-1.8487390444965612E-5</v>
      </c>
      <c r="CN6" s="8" t="str">
        <f t="shared" si="40"/>
        <v>NA</v>
      </c>
      <c r="CO6" s="8">
        <f t="shared" si="41"/>
        <v>-6.4747333665503433E-4</v>
      </c>
      <c r="CP6">
        <v>10.21873502</v>
      </c>
      <c r="CQ6">
        <v>-4.3477390889999997E-4</v>
      </c>
      <c r="CR6">
        <v>240</v>
      </c>
      <c r="CS6" s="8">
        <f t="shared" si="42"/>
        <v>-2.3873526477369289E-5</v>
      </c>
      <c r="CT6" s="8" t="str">
        <f t="shared" si="43"/>
        <v>NA</v>
      </c>
      <c r="CU6" s="8">
        <f t="shared" si="44"/>
        <v>-4.1090038242263069E-4</v>
      </c>
      <c r="CV6">
        <v>10.30099583</v>
      </c>
      <c r="CW6" s="1">
        <v>-4.7763000000000003E-5</v>
      </c>
      <c r="CX6">
        <v>240</v>
      </c>
      <c r="CY6" s="10">
        <f t="shared" si="45"/>
        <v>-3.7866783679785243E-5</v>
      </c>
      <c r="CZ6" s="10" t="str">
        <f t="shared" si="46"/>
        <v>NA</v>
      </c>
      <c r="DA6" s="8">
        <f t="shared" si="47"/>
        <v>-9.8962163202147602E-6</v>
      </c>
      <c r="DB6" t="s">
        <v>1</v>
      </c>
      <c r="DC6" s="5" t="s">
        <v>9</v>
      </c>
    </row>
    <row r="7" spans="1:107" x14ac:dyDescent="0.45">
      <c r="A7" s="9">
        <f t="shared" si="48"/>
        <v>45617.885416666686</v>
      </c>
      <c r="B7">
        <v>5</v>
      </c>
      <c r="C7">
        <v>6</v>
      </c>
      <c r="D7" s="7">
        <v>45617</v>
      </c>
      <c r="E7">
        <v>21.164999959999999</v>
      </c>
      <c r="F7">
        <v>14.05129586</v>
      </c>
      <c r="G7">
        <v>14.02702509</v>
      </c>
      <c r="H7">
        <v>14.0896708</v>
      </c>
      <c r="I7">
        <v>14.097450029999999</v>
      </c>
      <c r="J7">
        <v>9.6071150339999996</v>
      </c>
      <c r="K7">
        <v>-5.0131377679999995E-4</v>
      </c>
      <c r="L7">
        <v>240</v>
      </c>
      <c r="M7" s="8">
        <f t="shared" si="0"/>
        <v>-1.9261832219896746E-5</v>
      </c>
      <c r="N7" s="8" t="str">
        <f t="shared" si="1"/>
        <v>NA</v>
      </c>
      <c r="O7" s="8">
        <f t="shared" si="2"/>
        <v>-4.820519445801032E-4</v>
      </c>
      <c r="P7">
        <v>10.532450000000001</v>
      </c>
      <c r="Q7" s="1">
        <v>2.3129000000000002E-5</v>
      </c>
      <c r="R7">
        <v>240</v>
      </c>
      <c r="S7" s="10">
        <f t="shared" si="3"/>
        <v>-3.7955965624253407E-5</v>
      </c>
      <c r="T7" s="10" t="str">
        <f t="shared" si="4"/>
        <v>NA</v>
      </c>
      <c r="U7" s="8">
        <f t="shared" si="5"/>
        <v>6.1084965624253409E-5</v>
      </c>
      <c r="V7">
        <v>9.6322499710000002</v>
      </c>
      <c r="W7">
        <v>-4.179302131E-4</v>
      </c>
      <c r="X7">
        <v>240</v>
      </c>
      <c r="Y7" s="8">
        <f t="shared" si="6"/>
        <v>-1.9261832219896746E-5</v>
      </c>
      <c r="Z7" s="8" t="str">
        <f t="shared" si="7"/>
        <v>NA</v>
      </c>
      <c r="AA7" s="8">
        <f t="shared" si="8"/>
        <v>-3.9866838088010325E-4</v>
      </c>
      <c r="AB7">
        <v>10.019930390000001</v>
      </c>
      <c r="AC7" s="1">
        <v>-2.1679999999999999E-5</v>
      </c>
      <c r="AD7">
        <v>240</v>
      </c>
      <c r="AE7" s="8">
        <f t="shared" si="9"/>
        <v>-2.4149396856021355E-5</v>
      </c>
      <c r="AF7" s="8" t="str">
        <f t="shared" si="10"/>
        <v>NA</v>
      </c>
      <c r="AG7" s="8">
        <f t="shared" si="11"/>
        <v>2.4693968560213554E-6</v>
      </c>
      <c r="AH7">
        <v>9.7399850210000007</v>
      </c>
      <c r="AI7">
        <v>-2.9514388410000001E-4</v>
      </c>
      <c r="AJ7">
        <v>240</v>
      </c>
      <c r="AK7" s="8">
        <f t="shared" si="12"/>
        <v>-2.4149396856021355E-5</v>
      </c>
      <c r="AL7" s="8" t="str">
        <f t="shared" si="13"/>
        <v>NA</v>
      </c>
      <c r="AM7" s="8">
        <f t="shared" si="14"/>
        <v>-2.7099448724397866E-4</v>
      </c>
      <c r="AN7">
        <v>9.6964008209999992</v>
      </c>
      <c r="AO7">
        <v>-4.1094253590000002E-4</v>
      </c>
      <c r="AP7">
        <v>240</v>
      </c>
      <c r="AQ7" s="8">
        <f t="shared" si="15"/>
        <v>-2.4149396856021355E-5</v>
      </c>
      <c r="AR7" s="8" t="str">
        <f t="shared" si="16"/>
        <v>NA</v>
      </c>
      <c r="AS7" s="8">
        <f t="shared" si="17"/>
        <v>-3.8679313904397866E-4</v>
      </c>
      <c r="AT7">
        <v>9.7287245749999993</v>
      </c>
      <c r="AU7">
        <v>-3.2887621279999998E-4</v>
      </c>
      <c r="AV7">
        <v>240</v>
      </c>
      <c r="AW7" s="8">
        <f t="shared" si="18"/>
        <v>-2.4149396856021355E-5</v>
      </c>
      <c r="AX7" s="8" t="str">
        <f t="shared" si="19"/>
        <v>NA</v>
      </c>
      <c r="AY7" s="8">
        <f t="shared" si="20"/>
        <v>-3.0472681594397862E-4</v>
      </c>
      <c r="AZ7">
        <v>9.7383987780000005</v>
      </c>
      <c r="BA7">
        <v>-3.0966397200000003E-4</v>
      </c>
      <c r="BB7">
        <v>240</v>
      </c>
      <c r="BC7" s="8">
        <f t="shared" si="21"/>
        <v>-1.9261832219896746E-5</v>
      </c>
      <c r="BD7" s="8" t="str">
        <f t="shared" si="22"/>
        <v>NA</v>
      </c>
      <c r="BE7" s="8">
        <f t="shared" si="23"/>
        <v>-2.9040213978010328E-4</v>
      </c>
      <c r="BF7">
        <v>10.243812500000001</v>
      </c>
      <c r="BG7">
        <v>-1.5878296549999999E-4</v>
      </c>
      <c r="BH7">
        <v>240</v>
      </c>
      <c r="BI7" s="10">
        <f t="shared" si="24"/>
        <v>-3.7955965624253407E-5</v>
      </c>
      <c r="BJ7" s="10" t="str">
        <f t="shared" si="25"/>
        <v>NA</v>
      </c>
      <c r="BK7" s="8">
        <f t="shared" si="26"/>
        <v>-1.2082699987574658E-4</v>
      </c>
      <c r="BL7">
        <v>10.09435291</v>
      </c>
      <c r="BM7">
        <v>-4.3213918720000003E-4</v>
      </c>
      <c r="BN7">
        <v>240</v>
      </c>
      <c r="BO7" s="8">
        <f t="shared" si="27"/>
        <v>-2.4149396856021355E-5</v>
      </c>
      <c r="BP7" s="8" t="str">
        <f t="shared" si="28"/>
        <v>NA</v>
      </c>
      <c r="BQ7" s="8">
        <f t="shared" si="29"/>
        <v>-4.0798979034397867E-4</v>
      </c>
      <c r="BR7">
        <v>10.40567502</v>
      </c>
      <c r="BS7" s="1">
        <v>-1.9936E-5</v>
      </c>
      <c r="BT7">
        <v>240</v>
      </c>
      <c r="BU7" s="8">
        <f t="shared" si="30"/>
        <v>-1.9261832219896746E-5</v>
      </c>
      <c r="BV7" s="8" t="str">
        <f t="shared" si="31"/>
        <v>NA</v>
      </c>
      <c r="BW7" s="8">
        <f t="shared" si="32"/>
        <v>-6.7416778010325401E-7</v>
      </c>
      <c r="BX7">
        <v>10.131387910000001</v>
      </c>
      <c r="BY7">
        <v>-4.2045598240000003E-4</v>
      </c>
      <c r="BZ7">
        <v>240</v>
      </c>
      <c r="CA7" s="8">
        <f t="shared" si="33"/>
        <v>-2.4149396856021355E-5</v>
      </c>
      <c r="CB7" s="8" t="str">
        <f t="shared" si="34"/>
        <v>NA</v>
      </c>
      <c r="CC7" s="8">
        <f t="shared" si="35"/>
        <v>-3.9630658554397867E-4</v>
      </c>
      <c r="CD7">
        <v>10.312891670000001</v>
      </c>
      <c r="CE7" s="1">
        <v>-1.3546999999999999E-5</v>
      </c>
      <c r="CF7">
        <v>240</v>
      </c>
      <c r="CG7" s="8">
        <f t="shared" si="36"/>
        <v>-3.7955965624253407E-5</v>
      </c>
      <c r="CH7" s="8" t="str">
        <f t="shared" si="37"/>
        <v>NA</v>
      </c>
      <c r="CI7" s="8">
        <f t="shared" si="38"/>
        <v>2.440896562425341E-5</v>
      </c>
      <c r="CJ7">
        <v>9.9275512540000008</v>
      </c>
      <c r="CK7">
        <v>-6.3232566779999996E-4</v>
      </c>
      <c r="CL7">
        <v>240</v>
      </c>
      <c r="CM7" s="8">
        <f t="shared" si="39"/>
        <v>-1.9261832219896746E-5</v>
      </c>
      <c r="CN7" s="8" t="str">
        <f t="shared" si="40"/>
        <v>NA</v>
      </c>
      <c r="CO7" s="8">
        <f t="shared" si="41"/>
        <v>-6.1306383558010322E-4</v>
      </c>
      <c r="CP7">
        <v>10.08955795</v>
      </c>
      <c r="CQ7">
        <v>-5.2521701399999997E-4</v>
      </c>
      <c r="CR7">
        <v>240</v>
      </c>
      <c r="CS7" s="8">
        <f t="shared" si="42"/>
        <v>-2.4149396856021355E-5</v>
      </c>
      <c r="CT7" s="8" t="str">
        <f t="shared" si="43"/>
        <v>NA</v>
      </c>
      <c r="CU7" s="8">
        <f t="shared" si="44"/>
        <v>-5.0106761714397861E-4</v>
      </c>
      <c r="CV7">
        <v>10.310149989999999</v>
      </c>
      <c r="CW7" s="1">
        <v>-4.7497000000000003E-5</v>
      </c>
      <c r="CX7">
        <v>240</v>
      </c>
      <c r="CY7" s="10">
        <f t="shared" si="45"/>
        <v>-3.7955965624253407E-5</v>
      </c>
      <c r="CZ7" s="10" t="str">
        <f t="shared" si="46"/>
        <v>NA</v>
      </c>
      <c r="DA7" s="8">
        <f t="shared" si="47"/>
        <v>-9.5410343757465957E-6</v>
      </c>
      <c r="DB7" t="s">
        <v>1</v>
      </c>
      <c r="DC7" s="5" t="s">
        <v>9</v>
      </c>
    </row>
    <row r="8" spans="1:107" x14ac:dyDescent="0.45">
      <c r="A8" s="9">
        <f t="shared" si="48"/>
        <v>45617.913194444467</v>
      </c>
      <c r="B8">
        <v>6</v>
      </c>
      <c r="C8">
        <v>7</v>
      </c>
      <c r="D8" s="7">
        <v>45617</v>
      </c>
      <c r="E8">
        <v>21.70500002</v>
      </c>
      <c r="F8">
        <v>14.06962921</v>
      </c>
      <c r="G8">
        <v>14.040837489999999</v>
      </c>
      <c r="H8">
        <v>14.03772092</v>
      </c>
      <c r="I8">
        <v>14.043362480000001</v>
      </c>
      <c r="J8">
        <v>9.6307766440000009</v>
      </c>
      <c r="K8">
        <v>-4.828373668E-4</v>
      </c>
      <c r="L8">
        <v>240</v>
      </c>
      <c r="M8" s="8">
        <f t="shared" si="0"/>
        <v>-2.0036273994605835E-5</v>
      </c>
      <c r="N8" s="8" t="str">
        <f t="shared" si="1"/>
        <v>NA</v>
      </c>
      <c r="O8" s="8">
        <f t="shared" si="2"/>
        <v>-4.6280109280539416E-4</v>
      </c>
      <c r="P8">
        <v>10.537566679999999</v>
      </c>
      <c r="Q8" s="1">
        <v>-6.9032999999999996E-6</v>
      </c>
      <c r="R8">
        <v>240</v>
      </c>
      <c r="S8" s="10">
        <f t="shared" si="3"/>
        <v>-3.8045147568693816E-5</v>
      </c>
      <c r="T8" s="10" t="str">
        <f t="shared" si="4"/>
        <v>NA</v>
      </c>
      <c r="U8" s="8">
        <f t="shared" si="5"/>
        <v>3.1141847568693817E-5</v>
      </c>
      <c r="V8">
        <v>9.7546991789999993</v>
      </c>
      <c r="W8">
        <v>-3.0829822659999998E-4</v>
      </c>
      <c r="X8">
        <v>240</v>
      </c>
      <c r="Y8" s="8">
        <f t="shared" si="6"/>
        <v>-2.0036273994605835E-5</v>
      </c>
      <c r="Z8" s="8" t="str">
        <f t="shared" si="7"/>
        <v>NA</v>
      </c>
      <c r="AA8" s="8">
        <f t="shared" si="8"/>
        <v>-2.8826195260539414E-4</v>
      </c>
      <c r="AB8">
        <v>10.03339459</v>
      </c>
      <c r="AC8" s="1">
        <v>-3.5250999999999998E-5</v>
      </c>
      <c r="AD8">
        <v>240</v>
      </c>
      <c r="AE8" s="8">
        <f t="shared" si="9"/>
        <v>-2.442526723467342E-5</v>
      </c>
      <c r="AF8" s="8" t="str">
        <f t="shared" si="10"/>
        <v>NA</v>
      </c>
      <c r="AG8" s="8">
        <f t="shared" si="11"/>
        <v>-1.0825732765326578E-5</v>
      </c>
      <c r="AH8">
        <v>9.7371837340000003</v>
      </c>
      <c r="AI8">
        <v>-3.0868757820000001E-4</v>
      </c>
      <c r="AJ8">
        <v>240</v>
      </c>
      <c r="AK8" s="8">
        <f t="shared" si="12"/>
        <v>-2.442526723467342E-5</v>
      </c>
      <c r="AL8" s="8" t="str">
        <f t="shared" si="13"/>
        <v>NA</v>
      </c>
      <c r="AM8" s="8">
        <f t="shared" si="14"/>
        <v>-2.8426231096532659E-4</v>
      </c>
      <c r="AN8">
        <v>9.7089995739999999</v>
      </c>
      <c r="AO8">
        <v>-4.5039553579999999E-4</v>
      </c>
      <c r="AP8">
        <v>240</v>
      </c>
      <c r="AQ8" s="8">
        <f t="shared" si="15"/>
        <v>-2.442526723467342E-5</v>
      </c>
      <c r="AR8" s="8" t="str">
        <f t="shared" si="16"/>
        <v>NA</v>
      </c>
      <c r="AS8" s="8">
        <f t="shared" si="17"/>
        <v>-4.2597026856532657E-4</v>
      </c>
      <c r="AT8">
        <v>9.755852934</v>
      </c>
      <c r="AU8">
        <v>-3.3432908779999998E-4</v>
      </c>
      <c r="AV8">
        <v>240</v>
      </c>
      <c r="AW8" s="8">
        <f t="shared" si="18"/>
        <v>-2.442526723467342E-5</v>
      </c>
      <c r="AX8" s="8" t="str">
        <f t="shared" si="19"/>
        <v>NA</v>
      </c>
      <c r="AY8" s="8">
        <f t="shared" si="20"/>
        <v>-3.0990382056532656E-4</v>
      </c>
      <c r="AZ8" s="2">
        <v>9.5703651450000002</v>
      </c>
      <c r="BA8" s="2">
        <v>-3.1954999849999999E-4</v>
      </c>
      <c r="BB8" s="2">
        <v>178</v>
      </c>
      <c r="BC8" s="8">
        <f t="shared" si="21"/>
        <v>-2.0036273994605835E-5</v>
      </c>
      <c r="BD8" s="8" t="str">
        <f t="shared" si="22"/>
        <v>NA</v>
      </c>
      <c r="BE8" s="8">
        <f t="shared" si="23"/>
        <v>-2.9951372450539416E-4</v>
      </c>
      <c r="BF8">
        <v>10.263837519999999</v>
      </c>
      <c r="BG8">
        <v>-1.494884026E-4</v>
      </c>
      <c r="BH8">
        <v>240</v>
      </c>
      <c r="BI8" s="10">
        <f t="shared" si="24"/>
        <v>-3.8045147568693816E-5</v>
      </c>
      <c r="BJ8" s="10" t="str">
        <f t="shared" si="25"/>
        <v>NA</v>
      </c>
      <c r="BK8" s="8">
        <f t="shared" si="26"/>
        <v>-1.1144325503130618E-4</v>
      </c>
      <c r="BL8">
        <v>10.117495010000001</v>
      </c>
      <c r="BM8">
        <v>-4.1602539249999999E-4</v>
      </c>
      <c r="BN8">
        <v>240</v>
      </c>
      <c r="BO8" s="8">
        <f t="shared" si="27"/>
        <v>-2.442526723467342E-5</v>
      </c>
      <c r="BP8" s="8" t="str">
        <f t="shared" si="28"/>
        <v>NA</v>
      </c>
      <c r="BQ8" s="8">
        <f t="shared" si="29"/>
        <v>-3.9160012526532657E-4</v>
      </c>
      <c r="BR8">
        <v>10.40851666</v>
      </c>
      <c r="BS8" s="1">
        <v>-1.0943E-5</v>
      </c>
      <c r="BT8">
        <v>240</v>
      </c>
      <c r="BU8" s="8">
        <f t="shared" si="30"/>
        <v>-2.0036273994605835E-5</v>
      </c>
      <c r="BV8" s="8" t="str">
        <f t="shared" si="31"/>
        <v>NA</v>
      </c>
      <c r="BW8" s="8">
        <f t="shared" si="32"/>
        <v>9.0932739946058354E-6</v>
      </c>
      <c r="BX8">
        <v>10.138354980000001</v>
      </c>
      <c r="BY8">
        <v>-4.4889679099999999E-4</v>
      </c>
      <c r="BZ8">
        <v>240</v>
      </c>
      <c r="CA8" s="8">
        <f t="shared" si="33"/>
        <v>-2.442526723467342E-5</v>
      </c>
      <c r="CB8" s="8" t="str">
        <f t="shared" si="34"/>
        <v>NA</v>
      </c>
      <c r="CC8" s="8">
        <f t="shared" si="35"/>
        <v>-4.2447152376532657E-4</v>
      </c>
      <c r="CD8">
        <v>10.32237501</v>
      </c>
      <c r="CE8" s="1">
        <v>-1.2217E-5</v>
      </c>
      <c r="CF8">
        <v>240</v>
      </c>
      <c r="CG8" s="8">
        <f t="shared" si="36"/>
        <v>-3.8045147568693816E-5</v>
      </c>
      <c r="CH8" s="8" t="str">
        <f t="shared" si="37"/>
        <v>NA</v>
      </c>
      <c r="CI8" s="8">
        <f t="shared" si="38"/>
        <v>2.5828147568693814E-5</v>
      </c>
      <c r="CJ8">
        <v>9.9454650000000004</v>
      </c>
      <c r="CK8">
        <v>-6.3654551630000001E-4</v>
      </c>
      <c r="CL8">
        <v>240</v>
      </c>
      <c r="CM8" s="8">
        <f t="shared" si="39"/>
        <v>-2.0036273994605835E-5</v>
      </c>
      <c r="CN8" s="8" t="str">
        <f t="shared" si="40"/>
        <v>NA</v>
      </c>
      <c r="CO8" s="8">
        <f t="shared" si="41"/>
        <v>-6.1650924230539418E-4</v>
      </c>
      <c r="CP8">
        <v>9.9996150099999994</v>
      </c>
      <c r="CQ8">
        <v>-4.1602918239999999E-4</v>
      </c>
      <c r="CR8">
        <v>240</v>
      </c>
      <c r="CS8" s="8">
        <f t="shared" si="42"/>
        <v>-2.442526723467342E-5</v>
      </c>
      <c r="CT8" s="8" t="str">
        <f t="shared" si="43"/>
        <v>NA</v>
      </c>
      <c r="CU8" s="8">
        <f t="shared" si="44"/>
        <v>-3.9160391516532657E-4</v>
      </c>
      <c r="CV8">
        <v>10.32052915</v>
      </c>
      <c r="CW8" s="1">
        <v>-5.0107E-5</v>
      </c>
      <c r="CX8">
        <v>240</v>
      </c>
      <c r="CY8" s="10">
        <f t="shared" si="45"/>
        <v>-3.8045147568693816E-5</v>
      </c>
      <c r="CZ8" s="10" t="str">
        <f t="shared" si="46"/>
        <v>NA</v>
      </c>
      <c r="DA8" s="8">
        <f t="shared" si="47"/>
        <v>-1.2061852431306184E-5</v>
      </c>
      <c r="DB8" t="s">
        <v>1</v>
      </c>
      <c r="DC8" s="5" t="s">
        <v>9</v>
      </c>
    </row>
    <row r="9" spans="1:107" x14ac:dyDescent="0.45">
      <c r="A9" s="9">
        <f t="shared" si="48"/>
        <v>45617.940972222248</v>
      </c>
      <c r="B9">
        <v>7</v>
      </c>
      <c r="C9">
        <v>8</v>
      </c>
      <c r="D9" s="7">
        <v>45617</v>
      </c>
      <c r="E9">
        <v>22.36500006</v>
      </c>
      <c r="F9">
        <v>14.07371253</v>
      </c>
      <c r="G9">
        <v>14.062766659999999</v>
      </c>
      <c r="H9">
        <v>14.06659584</v>
      </c>
      <c r="I9">
        <v>14.05238334</v>
      </c>
      <c r="J9">
        <v>9.6502245860000002</v>
      </c>
      <c r="K9">
        <v>-4.727228713E-4</v>
      </c>
      <c r="L9">
        <v>240</v>
      </c>
      <c r="M9" s="8">
        <f t="shared" si="0"/>
        <v>-2.0810715769536969E-5</v>
      </c>
      <c r="N9" s="8" t="str">
        <f t="shared" si="1"/>
        <v>NA</v>
      </c>
      <c r="O9" s="8">
        <f t="shared" si="2"/>
        <v>-4.5191215553046303E-4</v>
      </c>
      <c r="P9">
        <v>10.528966670000001</v>
      </c>
      <c r="Q9" s="1">
        <v>1.1554E-5</v>
      </c>
      <c r="R9">
        <v>240</v>
      </c>
      <c r="S9" s="10">
        <f t="shared" si="3"/>
        <v>-3.813432951316198E-5</v>
      </c>
      <c r="T9" s="10" t="str">
        <f t="shared" si="4"/>
        <v>NA</v>
      </c>
      <c r="U9" s="8">
        <f t="shared" si="5"/>
        <v>4.9688329513161978E-5</v>
      </c>
      <c r="V9">
        <v>9.7450850249999998</v>
      </c>
      <c r="W9">
        <v>-4.652761784E-4</v>
      </c>
      <c r="X9">
        <v>240</v>
      </c>
      <c r="Y9" s="8">
        <f t="shared" si="6"/>
        <v>-2.0810715769536969E-5</v>
      </c>
      <c r="Z9" s="8" t="str">
        <f t="shared" si="7"/>
        <v>NA</v>
      </c>
      <c r="AA9" s="8">
        <f t="shared" si="8"/>
        <v>-4.4446546263046303E-4</v>
      </c>
      <c r="AB9">
        <v>10.048841619999999</v>
      </c>
      <c r="AC9" s="1">
        <v>-2.6213000000000001E-5</v>
      </c>
      <c r="AD9">
        <v>240</v>
      </c>
      <c r="AE9" s="8">
        <f t="shared" si="9"/>
        <v>-2.4701137613380997E-5</v>
      </c>
      <c r="AF9" s="8" t="str">
        <f t="shared" si="10"/>
        <v>NA</v>
      </c>
      <c r="AG9" s="8">
        <f t="shared" si="11"/>
        <v>-1.5118623866190045E-6</v>
      </c>
      <c r="AH9">
        <v>9.7825887159999994</v>
      </c>
      <c r="AI9">
        <v>-2.5928226510000001E-4</v>
      </c>
      <c r="AJ9">
        <v>240</v>
      </c>
      <c r="AK9" s="8">
        <f t="shared" si="12"/>
        <v>-2.4701137613380997E-5</v>
      </c>
      <c r="AL9" s="8" t="str">
        <f t="shared" si="13"/>
        <v>NA</v>
      </c>
      <c r="AM9" s="8">
        <f t="shared" si="14"/>
        <v>-2.3458112748661901E-4</v>
      </c>
      <c r="AN9">
        <v>9.7333924730000003</v>
      </c>
      <c r="AO9">
        <v>-4.1642563999999999E-4</v>
      </c>
      <c r="AP9">
        <v>240</v>
      </c>
      <c r="AQ9" s="8">
        <f t="shared" si="15"/>
        <v>-2.4701137613380997E-5</v>
      </c>
      <c r="AR9" s="8" t="str">
        <f t="shared" si="16"/>
        <v>NA</v>
      </c>
      <c r="AS9" s="8">
        <f t="shared" si="17"/>
        <v>-3.9172450238661899E-4</v>
      </c>
      <c r="AT9">
        <v>9.6413475119999994</v>
      </c>
      <c r="AU9">
        <v>-4.4474574369999999E-4</v>
      </c>
      <c r="AV9">
        <v>240</v>
      </c>
      <c r="AW9" s="8">
        <f t="shared" si="18"/>
        <v>-2.4701137613380997E-5</v>
      </c>
      <c r="AX9" s="8" t="str">
        <f t="shared" si="19"/>
        <v>NA</v>
      </c>
      <c r="AY9" s="8">
        <f t="shared" si="20"/>
        <v>-4.20044606086619E-4</v>
      </c>
      <c r="AZ9">
        <v>9.7596278949999995</v>
      </c>
      <c r="BA9">
        <v>-2.8978642310000002E-4</v>
      </c>
      <c r="BB9">
        <v>240</v>
      </c>
      <c r="BC9" s="8">
        <f t="shared" si="21"/>
        <v>-2.0810715769536969E-5</v>
      </c>
      <c r="BD9" s="8" t="str">
        <f t="shared" si="22"/>
        <v>NA</v>
      </c>
      <c r="BE9" s="8">
        <f t="shared" si="23"/>
        <v>-2.6897570733046305E-4</v>
      </c>
      <c r="BF9">
        <v>10.305</v>
      </c>
      <c r="BG9">
        <v>-1.2055214140000001E-4</v>
      </c>
      <c r="BH9">
        <v>240</v>
      </c>
      <c r="BI9" s="10">
        <f t="shared" si="24"/>
        <v>-3.813432951316198E-5</v>
      </c>
      <c r="BJ9" s="10" t="str">
        <f t="shared" si="25"/>
        <v>NA</v>
      </c>
      <c r="BK9" s="8">
        <f t="shared" si="26"/>
        <v>-8.2417811886838026E-5</v>
      </c>
      <c r="BL9">
        <v>10.12916544</v>
      </c>
      <c r="BM9">
        <v>-3.8962045540000002E-4</v>
      </c>
      <c r="BN9">
        <v>240</v>
      </c>
      <c r="BO9" s="8">
        <f t="shared" si="27"/>
        <v>-2.4701137613380997E-5</v>
      </c>
      <c r="BP9" s="8" t="str">
        <f t="shared" si="28"/>
        <v>NA</v>
      </c>
      <c r="BQ9" s="8">
        <f t="shared" si="29"/>
        <v>-3.6491931778661902E-4</v>
      </c>
      <c r="BR9">
        <v>10.414275010000001</v>
      </c>
      <c r="BS9" s="1">
        <v>4.3641999999999997E-6</v>
      </c>
      <c r="BT9">
        <v>240</v>
      </c>
      <c r="BU9" s="8">
        <f t="shared" si="30"/>
        <v>-2.0810715769536969E-5</v>
      </c>
      <c r="BV9" s="8" t="str">
        <f t="shared" si="31"/>
        <v>NA</v>
      </c>
      <c r="BW9" s="8">
        <f t="shared" si="32"/>
        <v>2.5174915769536971E-5</v>
      </c>
      <c r="BX9">
        <v>10.165438350000001</v>
      </c>
      <c r="BY9">
        <v>-4.1013640530000001E-4</v>
      </c>
      <c r="BZ9">
        <v>240</v>
      </c>
      <c r="CA9" s="8">
        <f t="shared" si="33"/>
        <v>-2.4701137613380997E-5</v>
      </c>
      <c r="CB9" s="8" t="str">
        <f t="shared" si="34"/>
        <v>NA</v>
      </c>
      <c r="CC9" s="8">
        <f t="shared" si="35"/>
        <v>-3.8543526768661902E-4</v>
      </c>
      <c r="CD9">
        <v>10.35607916</v>
      </c>
      <c r="CE9" s="1">
        <v>1.6701999999999999E-6</v>
      </c>
      <c r="CF9">
        <v>240</v>
      </c>
      <c r="CG9" s="8">
        <f t="shared" si="36"/>
        <v>-3.813432951316198E-5</v>
      </c>
      <c r="CH9" s="8" t="str">
        <f t="shared" si="37"/>
        <v>NA</v>
      </c>
      <c r="CI9" s="8">
        <f t="shared" si="38"/>
        <v>3.9804529513161983E-5</v>
      </c>
      <c r="CJ9">
        <v>9.9057404039999994</v>
      </c>
      <c r="CK9">
        <v>-6.2906183369999997E-4</v>
      </c>
      <c r="CL9">
        <v>240</v>
      </c>
      <c r="CM9" s="8">
        <f t="shared" si="39"/>
        <v>-2.0810715769536969E-5</v>
      </c>
      <c r="CN9" s="8" t="str">
        <f t="shared" si="40"/>
        <v>NA</v>
      </c>
      <c r="CO9" s="8">
        <f t="shared" si="41"/>
        <v>-6.08251117930463E-4</v>
      </c>
      <c r="CP9">
        <v>10.10102373</v>
      </c>
      <c r="CQ9">
        <v>-5.5053738830000004E-4</v>
      </c>
      <c r="CR9">
        <v>240</v>
      </c>
      <c r="CS9" s="8">
        <f t="shared" si="42"/>
        <v>-2.4701137613380997E-5</v>
      </c>
      <c r="CT9" s="8" t="str">
        <f t="shared" si="43"/>
        <v>NA</v>
      </c>
      <c r="CU9" s="8">
        <f t="shared" si="44"/>
        <v>-5.2583625068661904E-4</v>
      </c>
      <c r="CV9">
        <v>10.342775</v>
      </c>
      <c r="CW9" s="1">
        <v>-4.6953999999999998E-5</v>
      </c>
      <c r="CX9">
        <v>240</v>
      </c>
      <c r="CY9" s="10">
        <f t="shared" si="45"/>
        <v>-3.813432951316198E-5</v>
      </c>
      <c r="CZ9" s="10" t="str">
        <f t="shared" si="46"/>
        <v>NA</v>
      </c>
      <c r="DA9" s="8">
        <f t="shared" si="47"/>
        <v>-8.8196704868380183E-6</v>
      </c>
      <c r="DB9" t="s">
        <v>1</v>
      </c>
      <c r="DC9" s="5" t="s">
        <v>9</v>
      </c>
    </row>
    <row r="10" spans="1:107" x14ac:dyDescent="0.45">
      <c r="A10" s="9">
        <f t="shared" si="48"/>
        <v>45617.968750000029</v>
      </c>
      <c r="B10">
        <v>8</v>
      </c>
      <c r="C10">
        <v>9</v>
      </c>
      <c r="D10" s="7">
        <v>45617</v>
      </c>
      <c r="E10">
        <v>23.164999959999999</v>
      </c>
      <c r="F10">
        <v>14.02222495</v>
      </c>
      <c r="G10">
        <v>14.023808320000001</v>
      </c>
      <c r="H10">
        <v>14.105724990000001</v>
      </c>
      <c r="I10">
        <v>14.072470859999999</v>
      </c>
      <c r="J10">
        <v>9.6624416709999998</v>
      </c>
      <c r="K10">
        <v>-4.9186784390000001E-4</v>
      </c>
      <c r="L10">
        <v>240</v>
      </c>
      <c r="M10" s="8">
        <f t="shared" si="0"/>
        <v>-2.1585157544246059E-5</v>
      </c>
      <c r="N10" s="8" t="str">
        <f t="shared" si="1"/>
        <v>NA</v>
      </c>
      <c r="O10" s="8">
        <f t="shared" si="2"/>
        <v>-4.7028268635575395E-4</v>
      </c>
      <c r="P10">
        <v>10.54065832</v>
      </c>
      <c r="Q10" s="1">
        <v>3.1390999999999998E-5</v>
      </c>
      <c r="R10">
        <v>240</v>
      </c>
      <c r="S10" s="10">
        <f t="shared" si="3"/>
        <v>-3.8223511457602388E-5</v>
      </c>
      <c r="T10" s="10" t="str">
        <f t="shared" si="4"/>
        <v>NA</v>
      </c>
      <c r="U10" s="8">
        <f t="shared" si="5"/>
        <v>6.9614511457602386E-5</v>
      </c>
      <c r="V10">
        <v>9.7542891419999993</v>
      </c>
      <c r="W10">
        <v>-3.3058563879999998E-4</v>
      </c>
      <c r="X10">
        <v>240</v>
      </c>
      <c r="Y10" s="8">
        <f t="shared" si="6"/>
        <v>-2.1585157544246059E-5</v>
      </c>
      <c r="Z10" s="8" t="str">
        <f t="shared" si="7"/>
        <v>NA</v>
      </c>
      <c r="AA10" s="8">
        <f t="shared" si="8"/>
        <v>-3.0900048125575392E-4</v>
      </c>
      <c r="AB10">
        <v>10.06185831</v>
      </c>
      <c r="AC10" s="1">
        <v>-3.0716999999999997E-5</v>
      </c>
      <c r="AD10">
        <v>240</v>
      </c>
      <c r="AE10" s="8">
        <f t="shared" si="9"/>
        <v>-2.4977007992033062E-5</v>
      </c>
      <c r="AF10" s="8" t="str">
        <f t="shared" si="10"/>
        <v>NA</v>
      </c>
      <c r="AG10" s="8">
        <f t="shared" si="11"/>
        <v>-5.7399920079669351E-6</v>
      </c>
      <c r="AH10">
        <v>9.7671229159999999</v>
      </c>
      <c r="AI10">
        <v>-3.1510713299999997E-4</v>
      </c>
      <c r="AJ10">
        <v>240</v>
      </c>
      <c r="AK10" s="8">
        <f t="shared" si="12"/>
        <v>-2.4977007992033062E-5</v>
      </c>
      <c r="AL10" s="8" t="str">
        <f t="shared" si="13"/>
        <v>NA</v>
      </c>
      <c r="AM10" s="8">
        <f t="shared" si="14"/>
        <v>-2.9013012500796691E-4</v>
      </c>
      <c r="AN10">
        <v>9.7185204190000007</v>
      </c>
      <c r="AO10">
        <v>-4.337444483E-4</v>
      </c>
      <c r="AP10">
        <v>240</v>
      </c>
      <c r="AQ10" s="8">
        <f t="shared" si="15"/>
        <v>-2.4977007992033062E-5</v>
      </c>
      <c r="AR10" s="8" t="str">
        <f t="shared" si="16"/>
        <v>NA</v>
      </c>
      <c r="AS10" s="8">
        <f t="shared" si="17"/>
        <v>-4.0876744030796694E-4</v>
      </c>
      <c r="AT10">
        <v>9.7129266659999995</v>
      </c>
      <c r="AU10">
        <v>-3.9470035749999998E-4</v>
      </c>
      <c r="AV10">
        <v>240</v>
      </c>
      <c r="AW10" s="8">
        <f t="shared" si="18"/>
        <v>-2.4977007992033062E-5</v>
      </c>
      <c r="AX10" s="8" t="str">
        <f t="shared" si="19"/>
        <v>NA</v>
      </c>
      <c r="AY10" s="8">
        <f t="shared" si="20"/>
        <v>-3.6972334950796692E-4</v>
      </c>
      <c r="AZ10">
        <v>9.7228216809999992</v>
      </c>
      <c r="BA10">
        <v>-3.0984831689999999E-4</v>
      </c>
      <c r="BB10">
        <v>240</v>
      </c>
      <c r="BC10" s="8">
        <f t="shared" si="21"/>
        <v>-2.1585157544246059E-5</v>
      </c>
      <c r="BD10" s="8" t="str">
        <f t="shared" si="22"/>
        <v>NA</v>
      </c>
      <c r="BE10" s="8">
        <f t="shared" si="23"/>
        <v>-2.8826315935575394E-4</v>
      </c>
      <c r="BF10">
        <v>10.320425029999999</v>
      </c>
      <c r="BG10">
        <v>-1.134762761E-4</v>
      </c>
      <c r="BH10">
        <v>240</v>
      </c>
      <c r="BI10" s="10">
        <f t="shared" si="24"/>
        <v>-3.8223511457602388E-5</v>
      </c>
      <c r="BJ10" s="10" t="str">
        <f t="shared" si="25"/>
        <v>NA</v>
      </c>
      <c r="BK10" s="8">
        <f t="shared" si="26"/>
        <v>-7.5252764642397607E-5</v>
      </c>
      <c r="BL10">
        <v>10.160715440000001</v>
      </c>
      <c r="BM10">
        <v>-3.9517124429999998E-4</v>
      </c>
      <c r="BN10">
        <v>240</v>
      </c>
      <c r="BO10" s="8">
        <f t="shared" si="27"/>
        <v>-2.4977007992033062E-5</v>
      </c>
      <c r="BP10" s="8" t="str">
        <f t="shared" si="28"/>
        <v>NA</v>
      </c>
      <c r="BQ10" s="8">
        <f t="shared" si="29"/>
        <v>-3.7019423630796691E-4</v>
      </c>
      <c r="BR10">
        <v>10.44858333</v>
      </c>
      <c r="BS10" s="1">
        <v>5.4219999999999997E-7</v>
      </c>
      <c r="BT10">
        <v>240</v>
      </c>
      <c r="BU10" s="8">
        <f t="shared" si="30"/>
        <v>-2.1585157544246059E-5</v>
      </c>
      <c r="BV10" s="8" t="str">
        <f t="shared" si="31"/>
        <v>NA</v>
      </c>
      <c r="BW10" s="8">
        <f t="shared" si="32"/>
        <v>2.2127357544246058E-5</v>
      </c>
      <c r="BX10">
        <v>10.193580000000001</v>
      </c>
      <c r="BY10">
        <v>-4.2104895709999999E-4</v>
      </c>
      <c r="BZ10">
        <v>240</v>
      </c>
      <c r="CA10" s="8">
        <f t="shared" si="33"/>
        <v>-2.4977007992033062E-5</v>
      </c>
      <c r="CB10" s="8" t="str">
        <f t="shared" si="34"/>
        <v>NA</v>
      </c>
      <c r="CC10" s="8">
        <f t="shared" si="35"/>
        <v>-3.9607194910796692E-4</v>
      </c>
      <c r="CD10">
        <v>10.3888</v>
      </c>
      <c r="CE10" s="1">
        <v>1.2386E-5</v>
      </c>
      <c r="CF10">
        <v>240</v>
      </c>
      <c r="CG10" s="8">
        <f t="shared" si="36"/>
        <v>-3.8223511457602388E-5</v>
      </c>
      <c r="CH10" s="8" t="str">
        <f t="shared" si="37"/>
        <v>NA</v>
      </c>
      <c r="CI10" s="8">
        <f t="shared" si="38"/>
        <v>5.0609511457602388E-5</v>
      </c>
      <c r="CJ10">
        <v>10.015793309999999</v>
      </c>
      <c r="CK10">
        <v>-6.0840167180000002E-4</v>
      </c>
      <c r="CL10">
        <v>240</v>
      </c>
      <c r="CM10" s="8">
        <f t="shared" si="39"/>
        <v>-2.1585157544246059E-5</v>
      </c>
      <c r="CN10" s="8" t="str">
        <f t="shared" si="40"/>
        <v>NA</v>
      </c>
      <c r="CO10" s="8">
        <f t="shared" si="41"/>
        <v>-5.8681651425575396E-4</v>
      </c>
      <c r="CP10">
        <v>10.143123299999999</v>
      </c>
      <c r="CQ10">
        <v>-4.7272084630000001E-4</v>
      </c>
      <c r="CR10">
        <v>240</v>
      </c>
      <c r="CS10" s="8">
        <f t="shared" si="42"/>
        <v>-2.4977007992033062E-5</v>
      </c>
      <c r="CT10" s="8" t="str">
        <f t="shared" si="43"/>
        <v>NA</v>
      </c>
      <c r="CU10" s="8">
        <f t="shared" si="44"/>
        <v>-4.4774383830796695E-4</v>
      </c>
      <c r="CV10">
        <v>10.36735418</v>
      </c>
      <c r="CW10" s="1">
        <v>-2.7540000000000001E-5</v>
      </c>
      <c r="CX10">
        <v>240</v>
      </c>
      <c r="CY10" s="10">
        <f t="shared" si="45"/>
        <v>-3.8223511457602388E-5</v>
      </c>
      <c r="CZ10" s="10" t="str">
        <f t="shared" si="46"/>
        <v>NA</v>
      </c>
      <c r="DA10" s="8">
        <f t="shared" si="47"/>
        <v>1.0683511457602388E-5</v>
      </c>
      <c r="DB10" t="s">
        <v>1</v>
      </c>
      <c r="DC10" s="5" t="s">
        <v>9</v>
      </c>
    </row>
    <row r="11" spans="1:107" x14ac:dyDescent="0.45">
      <c r="A11" s="9">
        <f t="shared" si="48"/>
        <v>45617.99652777781</v>
      </c>
      <c r="B11">
        <v>9</v>
      </c>
      <c r="C11">
        <v>10</v>
      </c>
      <c r="D11" s="7">
        <v>45617</v>
      </c>
      <c r="E11">
        <v>15.30529164</v>
      </c>
      <c r="F11">
        <v>14.019825000000001</v>
      </c>
      <c r="G11">
        <v>14.00456252</v>
      </c>
      <c r="H11">
        <v>14.13742916</v>
      </c>
      <c r="I11">
        <v>14.11381665</v>
      </c>
      <c r="J11">
        <v>9.6294874549999996</v>
      </c>
      <c r="K11">
        <v>-5.228227386E-4</v>
      </c>
      <c r="L11">
        <v>240</v>
      </c>
      <c r="M11" s="8">
        <f t="shared" si="0"/>
        <v>-2.2359599319177192E-5</v>
      </c>
      <c r="N11" s="8" t="str">
        <f t="shared" si="1"/>
        <v>NA</v>
      </c>
      <c r="O11" s="8">
        <f t="shared" si="2"/>
        <v>-5.0046313928082281E-4</v>
      </c>
      <c r="P11">
        <v>10.54758747</v>
      </c>
      <c r="Q11" s="1">
        <v>2.7076999999999998E-5</v>
      </c>
      <c r="R11">
        <v>240</v>
      </c>
      <c r="S11" s="10">
        <f t="shared" si="3"/>
        <v>-3.8312693402070552E-5</v>
      </c>
      <c r="T11" s="10" t="str">
        <f t="shared" si="4"/>
        <v>NA</v>
      </c>
      <c r="U11" s="8">
        <f t="shared" si="5"/>
        <v>6.5389693402070551E-5</v>
      </c>
      <c r="V11">
        <v>9.7598941640000003</v>
      </c>
      <c r="W11">
        <v>-3.4193008830000002E-4</v>
      </c>
      <c r="X11">
        <v>240</v>
      </c>
      <c r="Y11" s="8">
        <f t="shared" si="6"/>
        <v>-2.2359599319177192E-5</v>
      </c>
      <c r="Z11" s="8" t="str">
        <f t="shared" si="7"/>
        <v>NA</v>
      </c>
      <c r="AA11" s="8">
        <f t="shared" si="8"/>
        <v>-3.1957048898082282E-4</v>
      </c>
      <c r="AB11">
        <v>10.0611125</v>
      </c>
      <c r="AC11" s="1">
        <v>-3.6056000000000002E-5</v>
      </c>
      <c r="AD11">
        <v>240</v>
      </c>
      <c r="AE11" s="8">
        <f t="shared" si="9"/>
        <v>-2.5252878370685128E-5</v>
      </c>
      <c r="AF11" s="8" t="str">
        <f t="shared" si="10"/>
        <v>NA</v>
      </c>
      <c r="AG11" s="8">
        <f t="shared" si="11"/>
        <v>-1.0803121629314874E-5</v>
      </c>
      <c r="AH11">
        <v>9.7843295730000008</v>
      </c>
      <c r="AI11">
        <v>-3.3483870330000001E-4</v>
      </c>
      <c r="AJ11">
        <v>240</v>
      </c>
      <c r="AK11" s="8">
        <f t="shared" si="12"/>
        <v>-2.5252878370685128E-5</v>
      </c>
      <c r="AL11" s="8" t="str">
        <f t="shared" si="13"/>
        <v>NA</v>
      </c>
      <c r="AM11" s="8">
        <f t="shared" si="14"/>
        <v>-3.0958582492931488E-4</v>
      </c>
      <c r="AN11">
        <v>9.7626679060000008</v>
      </c>
      <c r="AO11">
        <v>-4.0293451410000001E-4</v>
      </c>
      <c r="AP11">
        <v>240</v>
      </c>
      <c r="AQ11" s="8">
        <f t="shared" si="15"/>
        <v>-2.5252878370685128E-5</v>
      </c>
      <c r="AR11" s="8" t="str">
        <f t="shared" si="16"/>
        <v>NA</v>
      </c>
      <c r="AS11" s="8">
        <f t="shared" si="17"/>
        <v>-3.7768163572931488E-4</v>
      </c>
      <c r="AT11">
        <v>9.7785241799999998</v>
      </c>
      <c r="AU11">
        <v>-3.8350053820000003E-4</v>
      </c>
      <c r="AV11">
        <v>240</v>
      </c>
      <c r="AW11" s="8">
        <f t="shared" si="18"/>
        <v>-2.5252878370685128E-5</v>
      </c>
      <c r="AX11" s="8" t="str">
        <f t="shared" si="19"/>
        <v>NA</v>
      </c>
      <c r="AY11" s="8">
        <f t="shared" si="20"/>
        <v>-3.582476598293149E-4</v>
      </c>
      <c r="AZ11">
        <v>9.7534137330000004</v>
      </c>
      <c r="BA11">
        <v>-3.3133945430000001E-4</v>
      </c>
      <c r="BB11">
        <v>240</v>
      </c>
      <c r="BC11" s="8">
        <f t="shared" si="21"/>
        <v>-2.2359599319177192E-5</v>
      </c>
      <c r="BD11" s="8" t="str">
        <f t="shared" si="22"/>
        <v>NA</v>
      </c>
      <c r="BE11" s="8">
        <f t="shared" si="23"/>
        <v>-3.0897985498082282E-4</v>
      </c>
      <c r="BF11">
        <v>10.313054169999999</v>
      </c>
      <c r="BG11">
        <v>-1.054587777E-4</v>
      </c>
      <c r="BH11">
        <v>240</v>
      </c>
      <c r="BI11" s="10">
        <f t="shared" si="24"/>
        <v>-3.8312693402070552E-5</v>
      </c>
      <c r="BJ11" s="10" t="str">
        <f t="shared" si="25"/>
        <v>NA</v>
      </c>
      <c r="BK11" s="8">
        <f t="shared" si="26"/>
        <v>-6.7146084297929447E-5</v>
      </c>
      <c r="BL11">
        <v>10.157997910000001</v>
      </c>
      <c r="BM11">
        <v>-3.9610659859999999E-4</v>
      </c>
      <c r="BN11">
        <v>240</v>
      </c>
      <c r="BO11" s="8">
        <f t="shared" si="27"/>
        <v>-2.5252878370685128E-5</v>
      </c>
      <c r="BP11" s="8" t="str">
        <f t="shared" si="28"/>
        <v>NA</v>
      </c>
      <c r="BQ11" s="8">
        <f t="shared" si="29"/>
        <v>-3.7085372022931486E-4</v>
      </c>
      <c r="BR11">
        <v>10.445475009999999</v>
      </c>
      <c r="BS11" s="1">
        <v>-2.0130999999999998E-6</v>
      </c>
      <c r="BT11">
        <v>240</v>
      </c>
      <c r="BU11" s="8">
        <f t="shared" si="30"/>
        <v>-2.2359599319177192E-5</v>
      </c>
      <c r="BV11" s="8" t="str">
        <f t="shared" si="31"/>
        <v>NA</v>
      </c>
      <c r="BW11" s="8">
        <f t="shared" si="32"/>
        <v>2.0346499319177193E-5</v>
      </c>
      <c r="BX11">
        <v>10.142417099999999</v>
      </c>
      <c r="BY11">
        <v>-4.4449455179999998E-4</v>
      </c>
      <c r="BZ11">
        <v>240</v>
      </c>
      <c r="CA11" s="8">
        <f t="shared" si="33"/>
        <v>-2.5252878370685128E-5</v>
      </c>
      <c r="CB11" s="8" t="str">
        <f t="shared" si="34"/>
        <v>NA</v>
      </c>
      <c r="CC11" s="8">
        <f t="shared" si="35"/>
        <v>-4.1924167342931486E-4</v>
      </c>
      <c r="CD11">
        <v>10.382829170000001</v>
      </c>
      <c r="CE11" s="1">
        <v>5.7812999999999997E-5</v>
      </c>
      <c r="CF11">
        <v>240</v>
      </c>
      <c r="CG11" s="8">
        <f t="shared" si="36"/>
        <v>-3.8312693402070552E-5</v>
      </c>
      <c r="CH11" s="8" t="str">
        <f t="shared" si="37"/>
        <v>NA</v>
      </c>
      <c r="CI11" s="8">
        <f t="shared" si="38"/>
        <v>9.6125693402070549E-5</v>
      </c>
      <c r="CJ11">
        <v>9.9999887820000009</v>
      </c>
      <c r="CK11">
        <v>-5.9292388869999996E-4</v>
      </c>
      <c r="CL11">
        <v>240</v>
      </c>
      <c r="CM11" s="8">
        <f t="shared" si="39"/>
        <v>-2.2359599319177192E-5</v>
      </c>
      <c r="CN11" s="8" t="str">
        <f t="shared" si="40"/>
        <v>NA</v>
      </c>
      <c r="CO11" s="8">
        <f t="shared" si="41"/>
        <v>-5.7056428938082277E-4</v>
      </c>
      <c r="CP11">
        <v>10.04588043</v>
      </c>
      <c r="CQ11">
        <v>-4.0910568639999998E-4</v>
      </c>
      <c r="CR11">
        <v>240</v>
      </c>
      <c r="CS11" s="8">
        <f t="shared" si="42"/>
        <v>-2.5252878370685128E-5</v>
      </c>
      <c r="CT11" s="8" t="str">
        <f t="shared" si="43"/>
        <v>NA</v>
      </c>
      <c r="CU11" s="8">
        <f t="shared" si="44"/>
        <v>-3.8385280802931486E-4</v>
      </c>
      <c r="CV11">
        <v>10.360324990000001</v>
      </c>
      <c r="CW11" s="1">
        <v>6.9276999999999998E-6</v>
      </c>
      <c r="CX11">
        <v>240</v>
      </c>
      <c r="CY11" s="10">
        <f t="shared" si="45"/>
        <v>-3.8312693402070552E-5</v>
      </c>
      <c r="CZ11" s="10" t="str">
        <f t="shared" si="46"/>
        <v>NA</v>
      </c>
      <c r="DA11" s="8">
        <f t="shared" si="47"/>
        <v>4.524039340207055E-5</v>
      </c>
      <c r="DB11" t="s">
        <v>1</v>
      </c>
      <c r="DC11" s="5" t="s">
        <v>9</v>
      </c>
    </row>
    <row r="12" spans="1:107" x14ac:dyDescent="0.45">
      <c r="A12" s="9">
        <f t="shared" si="48"/>
        <v>45618.024305555591</v>
      </c>
      <c r="B12">
        <v>10</v>
      </c>
      <c r="C12">
        <v>11</v>
      </c>
      <c r="D12" s="7">
        <v>45618</v>
      </c>
      <c r="E12">
        <v>0.36583333229999998</v>
      </c>
      <c r="F12">
        <v>14.02572086</v>
      </c>
      <c r="G12">
        <v>14.036650030000001</v>
      </c>
      <c r="H12">
        <v>14.147879189999999</v>
      </c>
      <c r="I12">
        <v>14.15264593</v>
      </c>
      <c r="J12" s="2">
        <v>9.7633366349999999</v>
      </c>
      <c r="K12" s="2">
        <v>-5.4628175170000001E-4</v>
      </c>
      <c r="L12" s="2">
        <v>120</v>
      </c>
      <c r="M12" s="8">
        <f t="shared" si="0"/>
        <v>-2.3134041093886282E-5</v>
      </c>
      <c r="N12" s="8" t="str">
        <f t="shared" si="1"/>
        <v>NA</v>
      </c>
      <c r="O12" s="8">
        <f t="shared" si="2"/>
        <v>-5.2314771060611373E-4</v>
      </c>
      <c r="P12">
        <v>10.556449990000001</v>
      </c>
      <c r="Q12" s="1">
        <v>1.4175999999999999E-5</v>
      </c>
      <c r="R12">
        <v>240</v>
      </c>
      <c r="S12" s="10">
        <f t="shared" si="3"/>
        <v>-3.8401875346510961E-5</v>
      </c>
      <c r="T12" s="10" t="str">
        <f t="shared" si="4"/>
        <v>NA</v>
      </c>
      <c r="U12" s="8">
        <f t="shared" si="5"/>
        <v>5.2577875346510962E-5</v>
      </c>
      <c r="V12">
        <v>9.7619591749999994</v>
      </c>
      <c r="W12">
        <v>-3.1341415520000002E-4</v>
      </c>
      <c r="X12">
        <v>240</v>
      </c>
      <c r="Y12" s="8">
        <f t="shared" si="6"/>
        <v>-2.3134041093886282E-5</v>
      </c>
      <c r="Z12" s="8" t="str">
        <f t="shared" si="7"/>
        <v>NA</v>
      </c>
      <c r="AA12" s="8">
        <f t="shared" si="8"/>
        <v>-2.9028011410611374E-4</v>
      </c>
      <c r="AB12">
        <v>10.05244581</v>
      </c>
      <c r="AC12" s="1">
        <v>-1.9796000000000002E-5</v>
      </c>
      <c r="AD12">
        <v>240</v>
      </c>
      <c r="AE12" s="8">
        <f t="shared" si="9"/>
        <v>-2.5528748749392705E-5</v>
      </c>
      <c r="AF12" s="8" t="str">
        <f t="shared" si="10"/>
        <v>NA</v>
      </c>
      <c r="AG12" s="8">
        <f t="shared" si="11"/>
        <v>5.732748749392703E-6</v>
      </c>
      <c r="AH12">
        <v>9.7543658339999997</v>
      </c>
      <c r="AI12">
        <v>-2.97363252E-4</v>
      </c>
      <c r="AJ12">
        <v>240</v>
      </c>
      <c r="AK12" s="8">
        <f t="shared" si="12"/>
        <v>-2.5528748749392705E-5</v>
      </c>
      <c r="AL12" s="8" t="str">
        <f t="shared" si="13"/>
        <v>NA</v>
      </c>
      <c r="AM12" s="8">
        <f t="shared" si="14"/>
        <v>-2.718345032506073E-4</v>
      </c>
      <c r="AN12">
        <v>9.7054654399999993</v>
      </c>
      <c r="AO12">
        <v>-3.8762010309999998E-4</v>
      </c>
      <c r="AP12">
        <v>240</v>
      </c>
      <c r="AQ12" s="8">
        <f t="shared" si="15"/>
        <v>-2.5528748749392705E-5</v>
      </c>
      <c r="AR12" s="8" t="str">
        <f t="shared" si="16"/>
        <v>NA</v>
      </c>
      <c r="AS12" s="8">
        <f t="shared" si="17"/>
        <v>-3.6209135435060727E-4</v>
      </c>
      <c r="AT12">
        <v>9.7483599979999997</v>
      </c>
      <c r="AU12">
        <v>-3.6186188129999999E-4</v>
      </c>
      <c r="AV12">
        <v>240</v>
      </c>
      <c r="AW12" s="8">
        <f t="shared" si="18"/>
        <v>-2.5528748749392705E-5</v>
      </c>
      <c r="AX12" s="8" t="str">
        <f t="shared" si="19"/>
        <v>NA</v>
      </c>
      <c r="AY12" s="8">
        <f t="shared" si="20"/>
        <v>-3.3633313255060728E-4</v>
      </c>
      <c r="AZ12">
        <v>9.7371516590000002</v>
      </c>
      <c r="BA12">
        <v>-3.017626317E-4</v>
      </c>
      <c r="BB12">
        <v>240</v>
      </c>
      <c r="BC12" s="8">
        <f t="shared" si="21"/>
        <v>-2.3134041093886282E-5</v>
      </c>
      <c r="BD12" s="8" t="str">
        <f t="shared" si="22"/>
        <v>NA</v>
      </c>
      <c r="BE12" s="8">
        <f t="shared" si="23"/>
        <v>-2.7862859060611371E-4</v>
      </c>
      <c r="BF12">
        <v>10.31522081</v>
      </c>
      <c r="BG12">
        <v>-1.4211323990000001E-4</v>
      </c>
      <c r="BH12">
        <v>240</v>
      </c>
      <c r="BI12" s="10">
        <f t="shared" si="24"/>
        <v>-3.8401875346510961E-5</v>
      </c>
      <c r="BJ12" s="10" t="str">
        <f t="shared" si="25"/>
        <v>NA</v>
      </c>
      <c r="BK12" s="8">
        <f t="shared" si="26"/>
        <v>-1.0371136455348905E-4</v>
      </c>
      <c r="BL12">
        <v>10.14435915</v>
      </c>
      <c r="BM12">
        <v>-4.274306236E-4</v>
      </c>
      <c r="BN12">
        <v>240</v>
      </c>
      <c r="BO12" s="8">
        <f t="shared" si="27"/>
        <v>-2.5528748749392705E-5</v>
      </c>
      <c r="BP12" s="8" t="str">
        <f t="shared" si="28"/>
        <v>NA</v>
      </c>
      <c r="BQ12" s="8">
        <f t="shared" si="29"/>
        <v>-4.0190187485060729E-4</v>
      </c>
      <c r="BR12">
        <v>10.44108336</v>
      </c>
      <c r="BS12" s="1">
        <v>-2.6851000000000001E-5</v>
      </c>
      <c r="BT12">
        <v>240</v>
      </c>
      <c r="BU12" s="8">
        <f t="shared" si="30"/>
        <v>-2.3134041093886282E-5</v>
      </c>
      <c r="BV12" s="8" t="str">
        <f t="shared" si="31"/>
        <v>NA</v>
      </c>
      <c r="BW12" s="8">
        <f t="shared" si="32"/>
        <v>-3.7169589061137192E-6</v>
      </c>
      <c r="BX12">
        <v>10.156858339999999</v>
      </c>
      <c r="BY12">
        <v>-4.6659916379999998E-4</v>
      </c>
      <c r="BZ12">
        <v>240</v>
      </c>
      <c r="CA12" s="8">
        <f t="shared" si="33"/>
        <v>-2.5528748749392705E-5</v>
      </c>
      <c r="CB12" s="8" t="str">
        <f t="shared" si="34"/>
        <v>NA</v>
      </c>
      <c r="CC12" s="8">
        <f t="shared" si="35"/>
        <v>-4.4107041505060728E-4</v>
      </c>
      <c r="CD12">
        <v>10.36410416</v>
      </c>
      <c r="CE12" s="1">
        <v>9.4282999999999992E-6</v>
      </c>
      <c r="CF12">
        <v>240</v>
      </c>
      <c r="CG12" s="8">
        <f t="shared" si="36"/>
        <v>-3.8401875346510961E-5</v>
      </c>
      <c r="CH12" s="8" t="str">
        <f t="shared" si="37"/>
        <v>NA</v>
      </c>
      <c r="CI12" s="8">
        <f t="shared" si="38"/>
        <v>4.783017534651096E-5</v>
      </c>
      <c r="CJ12">
        <v>10.012587959999999</v>
      </c>
      <c r="CK12">
        <v>-5.9371155760000005E-4</v>
      </c>
      <c r="CL12">
        <v>240</v>
      </c>
      <c r="CM12" s="8">
        <f t="shared" si="39"/>
        <v>-2.3134041093886282E-5</v>
      </c>
      <c r="CN12" s="8" t="str">
        <f t="shared" si="40"/>
        <v>NA</v>
      </c>
      <c r="CO12" s="8">
        <f t="shared" si="41"/>
        <v>-5.7057751650611377E-4</v>
      </c>
      <c r="CP12">
        <v>10.01698127</v>
      </c>
      <c r="CQ12">
        <v>-3.2061342550000001E-4</v>
      </c>
      <c r="CR12">
        <v>240</v>
      </c>
      <c r="CS12" s="8">
        <f t="shared" si="42"/>
        <v>-2.5528748749392705E-5</v>
      </c>
      <c r="CT12" s="8" t="str">
        <f t="shared" si="43"/>
        <v>NA</v>
      </c>
      <c r="CU12" s="8">
        <f t="shared" si="44"/>
        <v>-2.950846767506073E-4</v>
      </c>
      <c r="CV12">
        <v>10.35249584</v>
      </c>
      <c r="CW12" s="1">
        <v>-2.2087E-5</v>
      </c>
      <c r="CX12">
        <v>240</v>
      </c>
      <c r="CY12" s="10">
        <f t="shared" si="45"/>
        <v>-3.8401875346510961E-5</v>
      </c>
      <c r="CZ12" s="10" t="str">
        <f t="shared" si="46"/>
        <v>NA</v>
      </c>
      <c r="DA12" s="8">
        <f t="shared" si="47"/>
        <v>1.631487534651096E-5</v>
      </c>
      <c r="DB12" t="s">
        <v>1</v>
      </c>
      <c r="DC12" s="5" t="s">
        <v>9</v>
      </c>
    </row>
    <row r="13" spans="1:107" x14ac:dyDescent="0.45">
      <c r="A13" s="9">
        <f t="shared" si="48"/>
        <v>45618.052083333372</v>
      </c>
      <c r="B13">
        <v>11</v>
      </c>
      <c r="C13">
        <v>12</v>
      </c>
      <c r="D13" s="7">
        <v>45618</v>
      </c>
      <c r="E13">
        <v>1.1658333430000001</v>
      </c>
      <c r="F13">
        <v>14.03458743</v>
      </c>
      <c r="G13">
        <v>13.998970809999999</v>
      </c>
      <c r="H13">
        <v>14.094770840000001</v>
      </c>
      <c r="I13">
        <v>14.10769999</v>
      </c>
      <c r="J13">
        <v>9.6057041650000006</v>
      </c>
      <c r="K13">
        <v>-4.7964330929999997E-4</v>
      </c>
      <c r="L13">
        <v>240</v>
      </c>
      <c r="M13" s="8">
        <f t="shared" si="0"/>
        <v>-2.3908482868817416E-5</v>
      </c>
      <c r="N13" s="8" t="str">
        <f t="shared" si="1"/>
        <v>NA</v>
      </c>
      <c r="O13" s="8">
        <f t="shared" si="2"/>
        <v>-4.5573482643118256E-4</v>
      </c>
      <c r="P13">
        <v>10.56082915</v>
      </c>
      <c r="Q13" s="1">
        <v>1.4318000000000001E-5</v>
      </c>
      <c r="R13">
        <v>240</v>
      </c>
      <c r="S13" s="10">
        <f t="shared" si="3"/>
        <v>-3.8491057290979125E-5</v>
      </c>
      <c r="T13" s="10" t="str">
        <f t="shared" si="4"/>
        <v>NA</v>
      </c>
      <c r="U13" s="8">
        <f t="shared" si="5"/>
        <v>5.2809057290979126E-5</v>
      </c>
      <c r="V13">
        <v>9.7220474840000008</v>
      </c>
      <c r="W13">
        <v>-3.4913855499999998E-4</v>
      </c>
      <c r="X13">
        <v>240</v>
      </c>
      <c r="Y13" s="8">
        <f t="shared" si="6"/>
        <v>-2.3908482868817416E-5</v>
      </c>
      <c r="Z13" s="8" t="str">
        <f t="shared" si="7"/>
        <v>NA</v>
      </c>
      <c r="AA13" s="8">
        <f t="shared" si="8"/>
        <v>-3.2523007213118257E-4</v>
      </c>
      <c r="AB13">
        <v>10.05907496</v>
      </c>
      <c r="AC13" s="1">
        <v>-1.9606000000000002E-5</v>
      </c>
      <c r="AD13">
        <v>240</v>
      </c>
      <c r="AE13" s="8">
        <f t="shared" si="9"/>
        <v>-2.580461912804477E-5</v>
      </c>
      <c r="AF13" s="8" t="str">
        <f t="shared" si="10"/>
        <v>NA</v>
      </c>
      <c r="AG13" s="8">
        <f t="shared" si="11"/>
        <v>6.1986191280447684E-6</v>
      </c>
      <c r="AH13">
        <v>9.7674062530000008</v>
      </c>
      <c r="AI13">
        <v>-2.8792316079999998E-4</v>
      </c>
      <c r="AJ13">
        <v>240</v>
      </c>
      <c r="AK13" s="8">
        <f t="shared" si="12"/>
        <v>-2.580461912804477E-5</v>
      </c>
      <c r="AL13" s="8" t="str">
        <f t="shared" si="13"/>
        <v>NA</v>
      </c>
      <c r="AM13" s="8">
        <f t="shared" si="14"/>
        <v>-2.6211854167195521E-4</v>
      </c>
      <c r="AN13">
        <v>9.7553087709999993</v>
      </c>
      <c r="AO13">
        <v>-3.5290324579999999E-4</v>
      </c>
      <c r="AP13">
        <v>240</v>
      </c>
      <c r="AQ13" s="8">
        <f t="shared" si="15"/>
        <v>-2.580461912804477E-5</v>
      </c>
      <c r="AR13" s="8" t="str">
        <f t="shared" si="16"/>
        <v>NA</v>
      </c>
      <c r="AS13" s="8">
        <f t="shared" si="17"/>
        <v>-3.2709862667195522E-4</v>
      </c>
      <c r="AT13">
        <v>9.7288503810000009</v>
      </c>
      <c r="AU13">
        <v>-3.7443369150000003E-4</v>
      </c>
      <c r="AV13">
        <v>240</v>
      </c>
      <c r="AW13" s="8">
        <f t="shared" si="18"/>
        <v>-2.580461912804477E-5</v>
      </c>
      <c r="AX13" s="8" t="str">
        <f t="shared" si="19"/>
        <v>NA</v>
      </c>
      <c r="AY13" s="8">
        <f t="shared" si="20"/>
        <v>-3.4862907237195526E-4</v>
      </c>
      <c r="AZ13">
        <v>9.7309949840000005</v>
      </c>
      <c r="BA13">
        <v>-3.4434368439999999E-4</v>
      </c>
      <c r="BB13">
        <v>240</v>
      </c>
      <c r="BC13" s="8">
        <f t="shared" si="21"/>
        <v>-2.3908482868817416E-5</v>
      </c>
      <c r="BD13" s="8" t="str">
        <f t="shared" si="22"/>
        <v>NA</v>
      </c>
      <c r="BE13" s="8">
        <f t="shared" si="23"/>
        <v>-3.2043520153118257E-4</v>
      </c>
      <c r="BF13">
        <v>10.31522498</v>
      </c>
      <c r="BG13">
        <v>-1.450095052E-4</v>
      </c>
      <c r="BH13">
        <v>240</v>
      </c>
      <c r="BI13" s="10">
        <f t="shared" si="24"/>
        <v>-3.8491057290979125E-5</v>
      </c>
      <c r="BJ13" s="10" t="str">
        <f t="shared" si="25"/>
        <v>NA</v>
      </c>
      <c r="BK13" s="8">
        <f t="shared" si="26"/>
        <v>-1.0651844790902088E-4</v>
      </c>
      <c r="BL13">
        <v>10.14437081</v>
      </c>
      <c r="BM13">
        <v>-4.2121117990000001E-4</v>
      </c>
      <c r="BN13">
        <v>240</v>
      </c>
      <c r="BO13" s="8">
        <f t="shared" si="27"/>
        <v>-2.580461912804477E-5</v>
      </c>
      <c r="BP13" s="8" t="str">
        <f t="shared" si="28"/>
        <v>NA</v>
      </c>
      <c r="BQ13" s="8">
        <f t="shared" si="29"/>
        <v>-3.9540656077195524E-4</v>
      </c>
      <c r="BR13">
        <v>10.438399990000001</v>
      </c>
      <c r="BS13" s="1">
        <v>-3.0402000000000001E-5</v>
      </c>
      <c r="BT13">
        <v>240</v>
      </c>
      <c r="BU13" s="8">
        <f t="shared" si="30"/>
        <v>-2.3908482868817416E-5</v>
      </c>
      <c r="BV13" s="8" t="str">
        <f t="shared" si="31"/>
        <v>NA</v>
      </c>
      <c r="BW13" s="8">
        <f t="shared" si="32"/>
        <v>-6.4935171311825857E-6</v>
      </c>
      <c r="BX13">
        <v>10.169200849999999</v>
      </c>
      <c r="BY13">
        <v>-4.8911727829999997E-4</v>
      </c>
      <c r="BZ13">
        <v>240</v>
      </c>
      <c r="CA13" s="8">
        <f t="shared" si="33"/>
        <v>-2.580461912804477E-5</v>
      </c>
      <c r="CB13" s="8" t="str">
        <f t="shared" si="34"/>
        <v>NA</v>
      </c>
      <c r="CC13" s="8">
        <f t="shared" si="35"/>
        <v>-4.633126591719552E-4</v>
      </c>
      <c r="CD13">
        <v>10.362491670000001</v>
      </c>
      <c r="CE13" s="1">
        <v>-2.0194E-5</v>
      </c>
      <c r="CF13">
        <v>240</v>
      </c>
      <c r="CG13" s="8">
        <f t="shared" si="36"/>
        <v>-3.8491057290979125E-5</v>
      </c>
      <c r="CH13" s="8" t="str">
        <f t="shared" si="37"/>
        <v>NA</v>
      </c>
      <c r="CI13" s="8">
        <f t="shared" si="38"/>
        <v>1.8297057290979125E-5</v>
      </c>
      <c r="CJ13">
        <v>10.01353669</v>
      </c>
      <c r="CK13">
        <v>-6.2273709300000001E-4</v>
      </c>
      <c r="CL13">
        <v>240</v>
      </c>
      <c r="CM13" s="8">
        <f t="shared" si="39"/>
        <v>-2.3908482868817416E-5</v>
      </c>
      <c r="CN13" s="8" t="str">
        <f t="shared" si="40"/>
        <v>NA</v>
      </c>
      <c r="CO13" s="8">
        <f t="shared" si="41"/>
        <v>-5.9882861013118259E-4</v>
      </c>
      <c r="CP13">
        <v>8.4212791399999993</v>
      </c>
      <c r="CQ13">
        <v>2.0160574979999999E-4</v>
      </c>
      <c r="CR13">
        <v>240</v>
      </c>
      <c r="CS13" s="8">
        <f t="shared" si="42"/>
        <v>-2.580461912804477E-5</v>
      </c>
      <c r="CT13" s="8" t="str">
        <f t="shared" si="43"/>
        <v>NA</v>
      </c>
      <c r="CU13" s="8">
        <f t="shared" si="44"/>
        <v>2.2741036892804476E-4</v>
      </c>
      <c r="CV13">
        <v>10.353666690000001</v>
      </c>
      <c r="CW13" s="1">
        <v>-4.4552000000000003E-5</v>
      </c>
      <c r="CX13">
        <v>240</v>
      </c>
      <c r="CY13" s="10">
        <f t="shared" si="45"/>
        <v>-3.8491057290979125E-5</v>
      </c>
      <c r="CZ13" s="10" t="str">
        <f t="shared" si="46"/>
        <v>NA</v>
      </c>
      <c r="DA13" s="8">
        <f t="shared" si="47"/>
        <v>-6.0609427090208782E-6</v>
      </c>
      <c r="DB13" t="s">
        <v>1</v>
      </c>
      <c r="DC13" s="5" t="s">
        <v>9</v>
      </c>
    </row>
    <row r="14" spans="1:107" x14ac:dyDescent="0.45">
      <c r="A14" s="9">
        <f t="shared" si="48"/>
        <v>45618.079861111153</v>
      </c>
      <c r="B14">
        <v>12</v>
      </c>
      <c r="C14">
        <v>13</v>
      </c>
      <c r="D14" s="7">
        <v>45618</v>
      </c>
      <c r="E14">
        <v>1.707499989</v>
      </c>
      <c r="F14">
        <v>14.049291630000001</v>
      </c>
      <c r="G14">
        <v>14.0410834</v>
      </c>
      <c r="H14">
        <v>14.04850001</v>
      </c>
      <c r="I14">
        <v>14.051779229999999</v>
      </c>
      <c r="J14" s="2">
        <v>9.5302243670000006</v>
      </c>
      <c r="K14" s="2">
        <v>-4.5262921110000002E-4</v>
      </c>
      <c r="L14" s="2">
        <v>242</v>
      </c>
      <c r="M14" s="8">
        <f t="shared" si="0"/>
        <v>-2.4682924643526505E-5</v>
      </c>
      <c r="N14" s="8" t="str">
        <f t="shared" si="1"/>
        <v>NA</v>
      </c>
      <c r="O14" s="8">
        <f t="shared" si="2"/>
        <v>-4.2794628645647352E-4</v>
      </c>
      <c r="P14">
        <v>10.560104170000001</v>
      </c>
      <c r="Q14" s="1">
        <v>-9.3689999999999996E-6</v>
      </c>
      <c r="R14">
        <v>240</v>
      </c>
      <c r="S14" s="10">
        <f t="shared" si="3"/>
        <v>-3.8580239235419533E-5</v>
      </c>
      <c r="T14" s="10" t="str">
        <f t="shared" si="4"/>
        <v>NA</v>
      </c>
      <c r="U14" s="8">
        <f t="shared" si="5"/>
        <v>2.9211239235419535E-5</v>
      </c>
      <c r="V14" s="2">
        <v>9.6474783970000004</v>
      </c>
      <c r="W14" s="2">
        <v>-3.1115406859999998E-4</v>
      </c>
      <c r="X14" s="2">
        <v>208</v>
      </c>
      <c r="Y14" s="8">
        <f t="shared" si="6"/>
        <v>-2.4682924643526505E-5</v>
      </c>
      <c r="Z14" s="8" t="str">
        <f t="shared" si="7"/>
        <v>NA</v>
      </c>
      <c r="AA14" s="8">
        <f t="shared" si="8"/>
        <v>-2.8647114395647348E-4</v>
      </c>
      <c r="AB14">
        <v>10.06538333</v>
      </c>
      <c r="AC14" s="1">
        <v>-2.4658E-5</v>
      </c>
      <c r="AD14">
        <v>240</v>
      </c>
      <c r="AE14" s="8">
        <f t="shared" si="9"/>
        <v>-2.6080489506696836E-5</v>
      </c>
      <c r="AF14" s="8" t="str">
        <f t="shared" si="10"/>
        <v>NA</v>
      </c>
      <c r="AG14" s="8">
        <f t="shared" si="11"/>
        <v>1.4224895066968356E-6</v>
      </c>
      <c r="AH14">
        <v>9.7608233169999998</v>
      </c>
      <c r="AI14">
        <v>-3.2009569460000003E-4</v>
      </c>
      <c r="AJ14">
        <v>240</v>
      </c>
      <c r="AK14" s="8">
        <f t="shared" si="12"/>
        <v>-2.6080489506696836E-5</v>
      </c>
      <c r="AL14" s="8" t="str">
        <f t="shared" si="13"/>
        <v>NA</v>
      </c>
      <c r="AM14" s="8">
        <f t="shared" si="14"/>
        <v>-2.9401520509330319E-4</v>
      </c>
      <c r="AN14">
        <v>9.7333466649999991</v>
      </c>
      <c r="AO14">
        <v>-3.7483367780000003E-4</v>
      </c>
      <c r="AP14">
        <v>240</v>
      </c>
      <c r="AQ14" s="8">
        <f t="shared" si="15"/>
        <v>-2.6080489506696836E-5</v>
      </c>
      <c r="AR14" s="8" t="str">
        <f t="shared" si="16"/>
        <v>NA</v>
      </c>
      <c r="AS14" s="8">
        <f t="shared" si="17"/>
        <v>-3.4875318829330319E-4</v>
      </c>
      <c r="AT14">
        <v>9.6973433419999999</v>
      </c>
      <c r="AU14">
        <v>-4.2283479980000002E-4</v>
      </c>
      <c r="AV14">
        <v>240</v>
      </c>
      <c r="AW14" s="8">
        <f t="shared" si="18"/>
        <v>-2.6080489506696836E-5</v>
      </c>
      <c r="AX14" s="8" t="str">
        <f t="shared" si="19"/>
        <v>NA</v>
      </c>
      <c r="AY14" s="8">
        <f t="shared" si="20"/>
        <v>-3.9675431029330318E-4</v>
      </c>
      <c r="AZ14" s="2">
        <v>9.7874890640000007</v>
      </c>
      <c r="BA14" s="2">
        <v>-3.267236869E-4</v>
      </c>
      <c r="BB14" s="2">
        <v>128</v>
      </c>
      <c r="BC14" s="8">
        <f t="shared" si="21"/>
        <v>-2.4682924643526505E-5</v>
      </c>
      <c r="BD14" s="8" t="str">
        <f t="shared" si="22"/>
        <v>NA</v>
      </c>
      <c r="BE14" s="8">
        <f t="shared" si="23"/>
        <v>-3.0204076225647349E-4</v>
      </c>
      <c r="BF14">
        <v>10.296670840000001</v>
      </c>
      <c r="BG14">
        <v>-1.464129624E-4</v>
      </c>
      <c r="BH14">
        <v>240</v>
      </c>
      <c r="BI14" s="10">
        <f t="shared" si="24"/>
        <v>-3.8580239235419533E-5</v>
      </c>
      <c r="BJ14" s="10" t="str">
        <f t="shared" si="25"/>
        <v>NA</v>
      </c>
      <c r="BK14" s="8">
        <f t="shared" si="26"/>
        <v>-1.0783272316458047E-4</v>
      </c>
      <c r="BL14">
        <v>10.13369544</v>
      </c>
      <c r="BM14">
        <v>-4.2315676800000002E-4</v>
      </c>
      <c r="BN14">
        <v>240</v>
      </c>
      <c r="BO14" s="8">
        <f t="shared" si="27"/>
        <v>-2.6080489506696836E-5</v>
      </c>
      <c r="BP14" s="8" t="str">
        <f t="shared" si="28"/>
        <v>NA</v>
      </c>
      <c r="BQ14" s="8">
        <f t="shared" si="29"/>
        <v>-3.9707627849330318E-4</v>
      </c>
      <c r="BR14">
        <v>10.43322086</v>
      </c>
      <c r="BS14" s="1">
        <v>-1.5648E-5</v>
      </c>
      <c r="BT14">
        <v>240</v>
      </c>
      <c r="BU14" s="8">
        <f t="shared" si="30"/>
        <v>-2.4682924643526505E-5</v>
      </c>
      <c r="BV14" s="8" t="str">
        <f t="shared" si="31"/>
        <v>NA</v>
      </c>
      <c r="BW14" s="8">
        <f t="shared" si="32"/>
        <v>9.0349246435265049E-6</v>
      </c>
      <c r="BX14">
        <v>10.19887333</v>
      </c>
      <c r="BY14">
        <v>-4.6211442830000003E-4</v>
      </c>
      <c r="BZ14">
        <v>240</v>
      </c>
      <c r="CA14" s="8">
        <f t="shared" si="33"/>
        <v>-2.6080489506696836E-5</v>
      </c>
      <c r="CB14" s="8" t="str">
        <f t="shared" si="34"/>
        <v>NA</v>
      </c>
      <c r="CC14" s="8">
        <f t="shared" si="35"/>
        <v>-4.3603393879330319E-4</v>
      </c>
      <c r="CD14">
        <v>10.366904180000001</v>
      </c>
      <c r="CE14" s="1">
        <v>-1.378E-5</v>
      </c>
      <c r="CF14">
        <v>240</v>
      </c>
      <c r="CG14" s="8">
        <f t="shared" si="36"/>
        <v>-3.8580239235419533E-5</v>
      </c>
      <c r="CH14" s="8" t="str">
        <f t="shared" si="37"/>
        <v>NA</v>
      </c>
      <c r="CI14" s="8">
        <f t="shared" si="38"/>
        <v>2.4800239235419533E-5</v>
      </c>
      <c r="CJ14">
        <v>10.00140416</v>
      </c>
      <c r="CK14">
        <v>-6.1140781959999997E-4</v>
      </c>
      <c r="CL14">
        <v>240</v>
      </c>
      <c r="CM14" s="8">
        <f t="shared" si="39"/>
        <v>-2.4682924643526505E-5</v>
      </c>
      <c r="CN14" s="8" t="str">
        <f t="shared" si="40"/>
        <v>NA</v>
      </c>
      <c r="CO14" s="8">
        <f t="shared" si="41"/>
        <v>-5.8672489495647346E-4</v>
      </c>
      <c r="CP14">
        <v>10.040115419999999</v>
      </c>
      <c r="CQ14">
        <v>-4.8181513630000001E-4</v>
      </c>
      <c r="CR14">
        <v>240</v>
      </c>
      <c r="CS14" s="8">
        <f t="shared" si="42"/>
        <v>-2.6080489506696836E-5</v>
      </c>
      <c r="CT14" s="8" t="str">
        <f t="shared" si="43"/>
        <v>NA</v>
      </c>
      <c r="CU14" s="8">
        <f t="shared" si="44"/>
        <v>-4.5573464679330317E-4</v>
      </c>
      <c r="CV14">
        <v>10.35393337</v>
      </c>
      <c r="CW14" s="1">
        <v>-4.5167999999999999E-5</v>
      </c>
      <c r="CX14">
        <v>240</v>
      </c>
      <c r="CY14" s="10">
        <f t="shared" si="45"/>
        <v>-3.8580239235419533E-5</v>
      </c>
      <c r="CZ14" s="10" t="str">
        <f t="shared" si="46"/>
        <v>NA</v>
      </c>
      <c r="DA14" s="8">
        <f t="shared" si="47"/>
        <v>-6.5877607645804651E-6</v>
      </c>
      <c r="DB14" t="s">
        <v>1</v>
      </c>
      <c r="DC14" s="5" t="s">
        <v>9</v>
      </c>
    </row>
    <row r="15" spans="1:107" x14ac:dyDescent="0.45">
      <c r="A15" s="9">
        <f t="shared" si="48"/>
        <v>45618.107638888934</v>
      </c>
      <c r="B15">
        <v>13</v>
      </c>
      <c r="C15">
        <v>14</v>
      </c>
      <c r="D15" s="7">
        <v>45618</v>
      </c>
      <c r="E15">
        <v>2.3658333310000002</v>
      </c>
      <c r="F15">
        <v>14.04378752</v>
      </c>
      <c r="G15">
        <v>14.05237915</v>
      </c>
      <c r="H15">
        <v>14.00392914</v>
      </c>
      <c r="I15">
        <v>13.999020829999999</v>
      </c>
      <c r="J15">
        <v>9.5621333320000002</v>
      </c>
      <c r="K15">
        <v>-4.1193230129999998E-4</v>
      </c>
      <c r="L15">
        <v>240</v>
      </c>
      <c r="M15" s="8">
        <f t="shared" si="0"/>
        <v>-2.5457366418457639E-5</v>
      </c>
      <c r="N15" s="8" t="str">
        <f t="shared" si="1"/>
        <v>NA</v>
      </c>
      <c r="O15" s="8">
        <f t="shared" si="2"/>
        <v>-3.8647493488154234E-4</v>
      </c>
      <c r="P15">
        <v>10.556970829999999</v>
      </c>
      <c r="Q15" s="1">
        <v>-2.1138E-5</v>
      </c>
      <c r="R15">
        <v>240</v>
      </c>
      <c r="S15" s="10">
        <f t="shared" si="3"/>
        <v>-3.8669421179887697E-5</v>
      </c>
      <c r="T15" s="10" t="str">
        <f t="shared" si="4"/>
        <v>NA</v>
      </c>
      <c r="U15" s="8">
        <f t="shared" si="5"/>
        <v>1.7531421179887698E-5</v>
      </c>
      <c r="V15">
        <v>9.8055141490000004</v>
      </c>
      <c r="W15">
        <v>-2.9781117629999997E-4</v>
      </c>
      <c r="X15">
        <v>240</v>
      </c>
      <c r="Y15" s="8">
        <f t="shared" si="6"/>
        <v>-2.5457366418457639E-5</v>
      </c>
      <c r="Z15" s="8" t="str">
        <f t="shared" si="7"/>
        <v>NA</v>
      </c>
      <c r="AA15" s="8">
        <f t="shared" si="8"/>
        <v>-2.7235380988154234E-4</v>
      </c>
      <c r="AB15">
        <v>10.0686625</v>
      </c>
      <c r="AC15" s="1">
        <v>-2.9660999999999999E-5</v>
      </c>
      <c r="AD15">
        <v>240</v>
      </c>
      <c r="AE15" s="8">
        <f t="shared" si="9"/>
        <v>-2.6356359885404412E-5</v>
      </c>
      <c r="AF15" s="8" t="str">
        <f t="shared" si="10"/>
        <v>NA</v>
      </c>
      <c r="AG15" s="8">
        <f t="shared" si="11"/>
        <v>-3.3046401145955871E-6</v>
      </c>
      <c r="AH15">
        <v>9.7517695900000003</v>
      </c>
      <c r="AI15">
        <v>-3.13357041E-4</v>
      </c>
      <c r="AJ15">
        <v>240</v>
      </c>
      <c r="AK15" s="8">
        <f t="shared" si="12"/>
        <v>-2.6356359885404412E-5</v>
      </c>
      <c r="AL15" s="8" t="str">
        <f t="shared" si="13"/>
        <v>NA</v>
      </c>
      <c r="AM15" s="8">
        <f t="shared" si="14"/>
        <v>-2.8700068111459559E-4</v>
      </c>
      <c r="AN15">
        <v>9.7168995819999999</v>
      </c>
      <c r="AO15">
        <v>-4.1154976739999998E-4</v>
      </c>
      <c r="AP15">
        <v>240</v>
      </c>
      <c r="AQ15" s="8">
        <f t="shared" si="15"/>
        <v>-2.6356359885404412E-5</v>
      </c>
      <c r="AR15" s="8" t="str">
        <f t="shared" si="16"/>
        <v>NA</v>
      </c>
      <c r="AS15" s="8">
        <f t="shared" si="17"/>
        <v>-3.8519340751459556E-4</v>
      </c>
      <c r="AT15">
        <v>9.7423587559999998</v>
      </c>
      <c r="AU15">
        <v>-4.048032512E-4</v>
      </c>
      <c r="AV15">
        <v>240</v>
      </c>
      <c r="AW15" s="8">
        <f t="shared" si="18"/>
        <v>-2.6356359885404412E-5</v>
      </c>
      <c r="AX15" s="8" t="str">
        <f t="shared" si="19"/>
        <v>NA</v>
      </c>
      <c r="AY15" s="8">
        <f t="shared" si="20"/>
        <v>-3.7844689131459559E-4</v>
      </c>
      <c r="AZ15">
        <v>9.7248083550000004</v>
      </c>
      <c r="BA15">
        <v>-3.448051181E-4</v>
      </c>
      <c r="BB15">
        <v>240</v>
      </c>
      <c r="BC15" s="8">
        <f t="shared" si="21"/>
        <v>-2.5457366418457639E-5</v>
      </c>
      <c r="BD15" s="8" t="str">
        <f t="shared" si="22"/>
        <v>NA</v>
      </c>
      <c r="BE15" s="8">
        <f t="shared" si="23"/>
        <v>-3.1934775168154236E-4</v>
      </c>
      <c r="BF15">
        <v>10.307291680000001</v>
      </c>
      <c r="BG15">
        <v>-1.2307832019999999E-4</v>
      </c>
      <c r="BH15">
        <v>240</v>
      </c>
      <c r="BI15" s="10">
        <f t="shared" si="24"/>
        <v>-3.8669421179887697E-5</v>
      </c>
      <c r="BJ15" s="10" t="str">
        <f t="shared" si="25"/>
        <v>NA</v>
      </c>
      <c r="BK15" s="8">
        <f t="shared" si="26"/>
        <v>-8.4408899020112297E-5</v>
      </c>
      <c r="BL15">
        <v>10.13154083</v>
      </c>
      <c r="BM15">
        <v>-3.6627994179999997E-4</v>
      </c>
      <c r="BN15">
        <v>240</v>
      </c>
      <c r="BO15" s="8">
        <f t="shared" si="27"/>
        <v>-2.6356359885404412E-5</v>
      </c>
      <c r="BP15" s="8" t="str">
        <f t="shared" si="28"/>
        <v>NA</v>
      </c>
      <c r="BQ15" s="8">
        <f t="shared" si="29"/>
        <v>-3.3992358191459556E-4</v>
      </c>
      <c r="BR15">
        <v>10.421124989999999</v>
      </c>
      <c r="BS15" s="1">
        <v>1.0117E-5</v>
      </c>
      <c r="BT15">
        <v>240</v>
      </c>
      <c r="BU15" s="8">
        <f t="shared" si="30"/>
        <v>-2.5457366418457639E-5</v>
      </c>
      <c r="BV15" s="8" t="str">
        <f t="shared" si="31"/>
        <v>NA</v>
      </c>
      <c r="BW15" s="8">
        <f t="shared" si="32"/>
        <v>3.5574366418457637E-5</v>
      </c>
      <c r="BX15">
        <v>10.1484825</v>
      </c>
      <c r="BY15">
        <v>-4.3309270270000001E-4</v>
      </c>
      <c r="BZ15">
        <v>240</v>
      </c>
      <c r="CA15" s="8">
        <f t="shared" si="33"/>
        <v>-2.6356359885404412E-5</v>
      </c>
      <c r="CB15" s="8" t="str">
        <f t="shared" si="34"/>
        <v>NA</v>
      </c>
      <c r="CC15" s="8">
        <f t="shared" si="35"/>
        <v>-4.067363428145956E-4</v>
      </c>
      <c r="CD15">
        <v>10.37422085</v>
      </c>
      <c r="CE15" s="1">
        <v>6.4710999999999998E-7</v>
      </c>
      <c r="CF15">
        <v>240</v>
      </c>
      <c r="CG15" s="8">
        <f t="shared" si="36"/>
        <v>-3.8669421179887697E-5</v>
      </c>
      <c r="CH15" s="8" t="str">
        <f t="shared" si="37"/>
        <v>NA</v>
      </c>
      <c r="CI15" s="8">
        <f t="shared" si="38"/>
        <v>3.9316531179887701E-5</v>
      </c>
      <c r="CJ15">
        <v>9.9876941600000002</v>
      </c>
      <c r="CK15">
        <v>-5.6682451170000003E-4</v>
      </c>
      <c r="CL15">
        <v>240</v>
      </c>
      <c r="CM15" s="8">
        <f t="shared" si="39"/>
        <v>-2.5457366418457639E-5</v>
      </c>
      <c r="CN15" s="8" t="str">
        <f t="shared" si="40"/>
        <v>NA</v>
      </c>
      <c r="CO15" s="8">
        <f t="shared" si="41"/>
        <v>-5.4136714528154239E-4</v>
      </c>
      <c r="CP15">
        <v>10.00092293</v>
      </c>
      <c r="CQ15">
        <v>-4.2133973520000001E-4</v>
      </c>
      <c r="CR15">
        <v>240</v>
      </c>
      <c r="CS15" s="8">
        <f t="shared" si="42"/>
        <v>-2.6356359885404412E-5</v>
      </c>
      <c r="CT15" s="8" t="str">
        <f t="shared" si="43"/>
        <v>NA</v>
      </c>
      <c r="CU15" s="8">
        <f t="shared" si="44"/>
        <v>-3.949833753145956E-4</v>
      </c>
      <c r="CV15">
        <v>10.35769168</v>
      </c>
      <c r="CW15" s="1">
        <v>-3.9779E-5</v>
      </c>
      <c r="CX15">
        <v>240</v>
      </c>
      <c r="CY15" s="10">
        <f t="shared" si="45"/>
        <v>-3.8669421179887697E-5</v>
      </c>
      <c r="CZ15" s="10" t="str">
        <f t="shared" si="46"/>
        <v>NA</v>
      </c>
      <c r="DA15" s="8">
        <f t="shared" si="47"/>
        <v>-1.1095788201123023E-6</v>
      </c>
      <c r="DB15" t="s">
        <v>1</v>
      </c>
      <c r="DC15" s="5" t="s">
        <v>9</v>
      </c>
    </row>
    <row r="16" spans="1:107" x14ac:dyDescent="0.45">
      <c r="A16" s="9">
        <f t="shared" si="48"/>
        <v>45618.135416666715</v>
      </c>
      <c r="B16">
        <v>14</v>
      </c>
      <c r="C16">
        <v>15</v>
      </c>
      <c r="D16" s="7">
        <v>45618</v>
      </c>
      <c r="E16">
        <v>3.165833331</v>
      </c>
      <c r="F16">
        <v>14.05577089</v>
      </c>
      <c r="G16">
        <v>14.02774168</v>
      </c>
      <c r="H16">
        <v>14.09639164</v>
      </c>
      <c r="I16">
        <v>14.057045799999999</v>
      </c>
      <c r="J16">
        <v>9.5785466909999997</v>
      </c>
      <c r="K16">
        <v>-4.442494842E-4</v>
      </c>
      <c r="L16">
        <v>240</v>
      </c>
      <c r="M16" s="8">
        <f t="shared" si="0"/>
        <v>-2.6231808193166728E-5</v>
      </c>
      <c r="N16" s="8" t="str">
        <f t="shared" si="1"/>
        <v>NA</v>
      </c>
      <c r="O16" s="8">
        <f t="shared" si="2"/>
        <v>-4.1801767600683327E-4</v>
      </c>
      <c r="P16">
        <v>10.54977502</v>
      </c>
      <c r="Q16" s="1">
        <v>-3.9558000000000003E-6</v>
      </c>
      <c r="R16">
        <v>240</v>
      </c>
      <c r="S16" s="10">
        <f t="shared" si="3"/>
        <v>-3.8758603124328106E-5</v>
      </c>
      <c r="T16" s="10" t="str">
        <f t="shared" si="4"/>
        <v>NA</v>
      </c>
      <c r="U16" s="8">
        <f t="shared" si="5"/>
        <v>3.4802803124328106E-5</v>
      </c>
      <c r="V16">
        <v>9.7764925080000005</v>
      </c>
      <c r="W16">
        <v>-2.9226553820000002E-4</v>
      </c>
      <c r="X16">
        <v>240</v>
      </c>
      <c r="Y16" s="8">
        <f t="shared" si="6"/>
        <v>-2.6231808193166728E-5</v>
      </c>
      <c r="Z16" s="8" t="str">
        <f t="shared" si="7"/>
        <v>NA</v>
      </c>
      <c r="AA16" s="8">
        <f t="shared" si="8"/>
        <v>-2.660337300068333E-4</v>
      </c>
      <c r="AB16">
        <v>10.06846672</v>
      </c>
      <c r="AC16" s="1">
        <v>-1.2733E-5</v>
      </c>
      <c r="AD16">
        <v>240</v>
      </c>
      <c r="AE16" s="8">
        <f t="shared" si="9"/>
        <v>-2.6632230264056478E-5</v>
      </c>
      <c r="AF16" s="8" t="str">
        <f t="shared" si="10"/>
        <v>NA</v>
      </c>
      <c r="AG16" s="8">
        <f t="shared" si="11"/>
        <v>1.3899230264056478E-5</v>
      </c>
      <c r="AH16">
        <v>9.7634966849999998</v>
      </c>
      <c r="AI16">
        <v>-2.9107031800000002E-4</v>
      </c>
      <c r="AJ16">
        <v>240</v>
      </c>
      <c r="AK16" s="8">
        <f t="shared" si="12"/>
        <v>-2.6632230264056478E-5</v>
      </c>
      <c r="AL16" s="8" t="str">
        <f t="shared" si="13"/>
        <v>NA</v>
      </c>
      <c r="AM16" s="8">
        <f t="shared" si="14"/>
        <v>-2.6443808773594354E-4</v>
      </c>
      <c r="AN16">
        <v>9.7564641559999998</v>
      </c>
      <c r="AO16">
        <v>-3.4606666119999999E-4</v>
      </c>
      <c r="AP16">
        <v>240</v>
      </c>
      <c r="AQ16" s="8">
        <f t="shared" si="15"/>
        <v>-2.6632230264056478E-5</v>
      </c>
      <c r="AR16" s="8" t="str">
        <f t="shared" si="16"/>
        <v>NA</v>
      </c>
      <c r="AS16" s="8">
        <f t="shared" si="17"/>
        <v>-3.1943443093594351E-4</v>
      </c>
      <c r="AT16">
        <v>9.7119675159999996</v>
      </c>
      <c r="AU16">
        <v>-3.9062813350000002E-4</v>
      </c>
      <c r="AV16">
        <v>240</v>
      </c>
      <c r="AW16" s="8">
        <f t="shared" si="18"/>
        <v>-2.6632230264056478E-5</v>
      </c>
      <c r="AX16" s="8" t="str">
        <f t="shared" si="19"/>
        <v>NA</v>
      </c>
      <c r="AY16" s="8">
        <f t="shared" si="20"/>
        <v>-3.6399590323594355E-4</v>
      </c>
      <c r="AZ16">
        <v>9.7502983449999991</v>
      </c>
      <c r="BA16">
        <v>-3.1689691280000002E-4</v>
      </c>
      <c r="BB16">
        <v>240</v>
      </c>
      <c r="BC16" s="8">
        <f t="shared" si="21"/>
        <v>-2.6231808193166728E-5</v>
      </c>
      <c r="BD16" s="8" t="str">
        <f t="shared" si="22"/>
        <v>NA</v>
      </c>
      <c r="BE16" s="8">
        <f t="shared" si="23"/>
        <v>-2.906651046068333E-4</v>
      </c>
      <c r="BF16">
        <v>10.34082506</v>
      </c>
      <c r="BG16">
        <v>-1.014374827E-4</v>
      </c>
      <c r="BH16">
        <v>240</v>
      </c>
      <c r="BI16" s="10">
        <f t="shared" si="24"/>
        <v>-3.8758603124328106E-5</v>
      </c>
      <c r="BJ16" s="10" t="str">
        <f t="shared" si="25"/>
        <v>NA</v>
      </c>
      <c r="BK16" s="8">
        <f t="shared" si="26"/>
        <v>-6.2678879575671899E-5</v>
      </c>
      <c r="BL16">
        <v>10.16634666</v>
      </c>
      <c r="BM16">
        <v>-3.9916519360000001E-4</v>
      </c>
      <c r="BN16">
        <v>240</v>
      </c>
      <c r="BO16" s="8">
        <f t="shared" si="27"/>
        <v>-2.6632230264056478E-5</v>
      </c>
      <c r="BP16" s="8" t="str">
        <f t="shared" si="28"/>
        <v>NA</v>
      </c>
      <c r="BQ16" s="8">
        <f t="shared" si="29"/>
        <v>-3.7253296333594353E-4</v>
      </c>
      <c r="BR16">
        <v>10.453433329999999</v>
      </c>
      <c r="BS16" s="1">
        <v>6.1027999999999998E-7</v>
      </c>
      <c r="BT16">
        <v>240</v>
      </c>
      <c r="BU16" s="8">
        <f t="shared" si="30"/>
        <v>-2.6231808193166728E-5</v>
      </c>
      <c r="BV16" s="8" t="str">
        <f t="shared" si="31"/>
        <v>NA</v>
      </c>
      <c r="BW16" s="8">
        <f t="shared" si="32"/>
        <v>2.6842088193166726E-5</v>
      </c>
      <c r="BX16">
        <v>10.21896499</v>
      </c>
      <c r="BY16">
        <v>-3.855944969E-4</v>
      </c>
      <c r="BZ16">
        <v>240</v>
      </c>
      <c r="CA16" s="8">
        <f t="shared" si="33"/>
        <v>-2.6632230264056478E-5</v>
      </c>
      <c r="CB16" s="8" t="str">
        <f t="shared" si="34"/>
        <v>NA</v>
      </c>
      <c r="CC16" s="8">
        <f t="shared" si="35"/>
        <v>-3.5896226663594352E-4</v>
      </c>
      <c r="CD16">
        <v>10.41090002</v>
      </c>
      <c r="CE16" s="1">
        <v>3.1520000000000001E-6</v>
      </c>
      <c r="CF16">
        <v>240</v>
      </c>
      <c r="CG16" s="8">
        <f t="shared" si="36"/>
        <v>-3.8758603124328106E-5</v>
      </c>
      <c r="CH16" s="8" t="str">
        <f t="shared" si="37"/>
        <v>NA</v>
      </c>
      <c r="CI16" s="8">
        <f t="shared" si="38"/>
        <v>4.1910603124328106E-5</v>
      </c>
      <c r="CJ16">
        <v>10.038237929999999</v>
      </c>
      <c r="CK16">
        <v>-5.9698700899999996E-4</v>
      </c>
      <c r="CL16">
        <v>240</v>
      </c>
      <c r="CM16" s="8">
        <f t="shared" si="39"/>
        <v>-2.6231808193166728E-5</v>
      </c>
      <c r="CN16" s="8" t="str">
        <f t="shared" si="40"/>
        <v>NA</v>
      </c>
      <c r="CO16" s="8">
        <f t="shared" si="41"/>
        <v>-5.7075520080683323E-4</v>
      </c>
      <c r="CP16">
        <v>10.025639610000001</v>
      </c>
      <c r="CQ16">
        <v>-4.2916384149999998E-4</v>
      </c>
      <c r="CR16">
        <v>240</v>
      </c>
      <c r="CS16" s="8">
        <f t="shared" si="42"/>
        <v>-2.6632230264056478E-5</v>
      </c>
      <c r="CT16" s="8" t="str">
        <f t="shared" si="43"/>
        <v>NA</v>
      </c>
      <c r="CU16" s="8">
        <f t="shared" si="44"/>
        <v>-4.025316112359435E-4</v>
      </c>
      <c r="CV16">
        <v>10.385504170000001</v>
      </c>
      <c r="CW16" s="1">
        <v>-2.9377999999999999E-5</v>
      </c>
      <c r="CX16">
        <v>240</v>
      </c>
      <c r="CY16" s="10">
        <f t="shared" si="45"/>
        <v>-3.8758603124328106E-5</v>
      </c>
      <c r="CZ16" s="10" t="str">
        <f t="shared" si="46"/>
        <v>NA</v>
      </c>
      <c r="DA16" s="8">
        <f t="shared" si="47"/>
        <v>9.380603124328107E-6</v>
      </c>
      <c r="DB16" t="s">
        <v>1</v>
      </c>
      <c r="DC16" s="5" t="s">
        <v>9</v>
      </c>
    </row>
    <row r="17" spans="1:107" x14ac:dyDescent="0.45">
      <c r="A17" s="9">
        <f t="shared" si="48"/>
        <v>45618.163194444496</v>
      </c>
      <c r="B17">
        <v>15</v>
      </c>
      <c r="C17">
        <v>16</v>
      </c>
      <c r="D17" s="7">
        <v>45618</v>
      </c>
      <c r="E17">
        <v>3.7075000199999999</v>
      </c>
      <c r="F17">
        <v>14.02624999</v>
      </c>
      <c r="G17">
        <v>14.03764995</v>
      </c>
      <c r="H17">
        <v>14.12273746</v>
      </c>
      <c r="I17">
        <v>14.10311664</v>
      </c>
      <c r="J17" s="2">
        <v>9.4650776390000004</v>
      </c>
      <c r="K17" s="2">
        <v>-5.1484116289999995E-4</v>
      </c>
      <c r="L17" s="2">
        <v>268</v>
      </c>
      <c r="M17" s="8">
        <f t="shared" si="0"/>
        <v>-2.7006249968097862E-5</v>
      </c>
      <c r="N17" s="8" t="str">
        <f t="shared" si="1"/>
        <v>NA</v>
      </c>
      <c r="O17" s="8">
        <f t="shared" si="2"/>
        <v>-4.8783491293190209E-4</v>
      </c>
      <c r="P17">
        <v>10.555658279999999</v>
      </c>
      <c r="Q17" s="1">
        <v>-3.0875000000000001E-6</v>
      </c>
      <c r="R17">
        <v>240</v>
      </c>
      <c r="S17" s="10">
        <f t="shared" si="3"/>
        <v>-3.884778506879627E-5</v>
      </c>
      <c r="T17" s="10" t="str">
        <f t="shared" si="4"/>
        <v>NA</v>
      </c>
      <c r="U17" s="8">
        <f t="shared" si="5"/>
        <v>3.576028506879627E-5</v>
      </c>
      <c r="V17" s="2">
        <v>9.8188614889999997</v>
      </c>
      <c r="W17" s="2">
        <v>-3.1499774889999998E-4</v>
      </c>
      <c r="X17" s="2">
        <v>208</v>
      </c>
      <c r="Y17" s="8">
        <f t="shared" si="6"/>
        <v>-2.7006249968097862E-5</v>
      </c>
      <c r="Z17" s="8" t="str">
        <f t="shared" si="7"/>
        <v>NA</v>
      </c>
      <c r="AA17" s="8">
        <f t="shared" si="8"/>
        <v>-2.8799149893190211E-4</v>
      </c>
      <c r="AB17">
        <v>10.074045829999999</v>
      </c>
      <c r="AC17" s="1">
        <v>-1.9448000000000001E-5</v>
      </c>
      <c r="AD17">
        <v>240</v>
      </c>
      <c r="AE17" s="8">
        <f t="shared" si="9"/>
        <v>-2.6908100642708543E-5</v>
      </c>
      <c r="AF17" s="8" t="str">
        <f t="shared" si="10"/>
        <v>NA</v>
      </c>
      <c r="AG17" s="8">
        <f t="shared" si="11"/>
        <v>7.4601006427085426E-6</v>
      </c>
      <c r="AH17">
        <v>9.7279008470000008</v>
      </c>
      <c r="AI17">
        <v>-3.0276686579999999E-4</v>
      </c>
      <c r="AJ17">
        <v>240</v>
      </c>
      <c r="AK17" s="8">
        <f t="shared" si="12"/>
        <v>-2.6908100642708543E-5</v>
      </c>
      <c r="AL17" s="8" t="str">
        <f t="shared" si="13"/>
        <v>NA</v>
      </c>
      <c r="AM17" s="8">
        <f t="shared" si="14"/>
        <v>-2.7585876515729145E-4</v>
      </c>
      <c r="AN17">
        <v>9.7373112479999993</v>
      </c>
      <c r="AO17">
        <v>-4.7799102969999999E-4</v>
      </c>
      <c r="AP17">
        <v>240</v>
      </c>
      <c r="AQ17" s="8">
        <f t="shared" si="15"/>
        <v>-2.6908100642708543E-5</v>
      </c>
      <c r="AR17" s="8" t="str">
        <f t="shared" si="16"/>
        <v>NA</v>
      </c>
      <c r="AS17" s="8">
        <f t="shared" si="17"/>
        <v>-4.5108292905729144E-4</v>
      </c>
      <c r="AT17">
        <v>9.7028266869999999</v>
      </c>
      <c r="AU17">
        <v>-4.1727827029999998E-4</v>
      </c>
      <c r="AV17">
        <v>240</v>
      </c>
      <c r="AW17" s="8">
        <f t="shared" si="18"/>
        <v>-2.6908100642708543E-5</v>
      </c>
      <c r="AX17" s="8" t="str">
        <f t="shared" si="19"/>
        <v>NA</v>
      </c>
      <c r="AY17" s="8">
        <f t="shared" si="20"/>
        <v>-3.9037016965729143E-4</v>
      </c>
      <c r="AZ17">
        <v>9.7327579140000005</v>
      </c>
      <c r="BA17">
        <v>-3.3750925320000003E-4</v>
      </c>
      <c r="BB17">
        <v>240</v>
      </c>
      <c r="BC17" s="8">
        <f t="shared" si="21"/>
        <v>-2.7006249968097862E-5</v>
      </c>
      <c r="BD17" s="8" t="str">
        <f t="shared" si="22"/>
        <v>NA</v>
      </c>
      <c r="BE17" s="8">
        <f t="shared" si="23"/>
        <v>-3.1050300323190216E-4</v>
      </c>
      <c r="BF17">
        <v>10.321254140000001</v>
      </c>
      <c r="BG17">
        <v>-1.048844644E-4</v>
      </c>
      <c r="BH17">
        <v>240</v>
      </c>
      <c r="BI17" s="10">
        <f t="shared" si="24"/>
        <v>-3.884778506879627E-5</v>
      </c>
      <c r="BJ17" s="10" t="str">
        <f t="shared" si="25"/>
        <v>NA</v>
      </c>
      <c r="BK17" s="8">
        <f t="shared" si="26"/>
        <v>-6.6036679331203733E-5</v>
      </c>
      <c r="BL17">
        <v>10.1804408</v>
      </c>
      <c r="BM17">
        <v>-3.8555205309999998E-4</v>
      </c>
      <c r="BN17">
        <v>240</v>
      </c>
      <c r="BO17" s="8">
        <f t="shared" si="27"/>
        <v>-2.6908100642708543E-5</v>
      </c>
      <c r="BP17" s="8" t="str">
        <f t="shared" si="28"/>
        <v>NA</v>
      </c>
      <c r="BQ17" s="8">
        <f t="shared" si="29"/>
        <v>-3.5864395245729144E-4</v>
      </c>
      <c r="BR17">
        <v>10.449725020000001</v>
      </c>
      <c r="BS17" s="1">
        <v>-4.0006999999999997E-6</v>
      </c>
      <c r="BT17">
        <v>240</v>
      </c>
      <c r="BU17" s="8">
        <f t="shared" si="30"/>
        <v>-2.7006249968097862E-5</v>
      </c>
      <c r="BV17" s="8" t="str">
        <f t="shared" si="31"/>
        <v>NA</v>
      </c>
      <c r="BW17" s="8">
        <f t="shared" si="32"/>
        <v>2.3005549968097861E-5</v>
      </c>
      <c r="BX17" s="2">
        <v>10.179050719999999</v>
      </c>
      <c r="BY17" s="2">
        <v>-4.3773454849999998E-4</v>
      </c>
      <c r="BZ17" s="2">
        <v>138</v>
      </c>
      <c r="CA17" s="8">
        <f t="shared" si="33"/>
        <v>-2.6908100642708543E-5</v>
      </c>
      <c r="CB17" s="8" t="str">
        <f t="shared" si="34"/>
        <v>NA</v>
      </c>
      <c r="CC17" s="8">
        <f t="shared" si="35"/>
        <v>-4.1082644785729144E-4</v>
      </c>
      <c r="CD17">
        <v>10.39492083</v>
      </c>
      <c r="CE17" s="1">
        <v>5.3968000000000002E-5</v>
      </c>
      <c r="CF17">
        <v>240</v>
      </c>
      <c r="CG17" s="8">
        <f t="shared" si="36"/>
        <v>-3.884778506879627E-5</v>
      </c>
      <c r="CH17" s="8" t="str">
        <f t="shared" si="37"/>
        <v>NA</v>
      </c>
      <c r="CI17" s="8">
        <f t="shared" si="38"/>
        <v>9.2815785068796266E-5</v>
      </c>
      <c r="CJ17">
        <v>10.02895541</v>
      </c>
      <c r="CK17">
        <v>-5.7275090970000002E-4</v>
      </c>
      <c r="CL17">
        <v>240</v>
      </c>
      <c r="CM17" s="8">
        <f t="shared" si="39"/>
        <v>-2.7006249968097862E-5</v>
      </c>
      <c r="CN17" s="8" t="str">
        <f t="shared" si="40"/>
        <v>NA</v>
      </c>
      <c r="CO17" s="8">
        <f t="shared" si="41"/>
        <v>-5.4574465973190216E-4</v>
      </c>
      <c r="CP17">
        <v>9.6850791709999999</v>
      </c>
      <c r="CQ17">
        <v>-7.0325171849999995E-4</v>
      </c>
      <c r="CR17">
        <v>240</v>
      </c>
      <c r="CS17" s="8">
        <f t="shared" si="42"/>
        <v>-2.6908100642708543E-5</v>
      </c>
      <c r="CT17" s="8" t="str">
        <f t="shared" si="43"/>
        <v>NA</v>
      </c>
      <c r="CU17" s="8">
        <f t="shared" si="44"/>
        <v>-6.7634361785729141E-4</v>
      </c>
      <c r="CV17">
        <v>10.376183320000001</v>
      </c>
      <c r="CW17" s="1">
        <v>6.1238999999999999E-6</v>
      </c>
      <c r="CX17">
        <v>240</v>
      </c>
      <c r="CY17" s="10">
        <f t="shared" si="45"/>
        <v>-3.884778506879627E-5</v>
      </c>
      <c r="CZ17" s="10" t="str">
        <f t="shared" si="46"/>
        <v>NA</v>
      </c>
      <c r="DA17" s="8">
        <f t="shared" si="47"/>
        <v>4.4971685068796267E-5</v>
      </c>
      <c r="DB17" t="s">
        <v>1</v>
      </c>
      <c r="DC17" s="5" t="s">
        <v>9</v>
      </c>
    </row>
    <row r="18" spans="1:107" x14ac:dyDescent="0.45">
      <c r="A18" s="9">
        <f t="shared" si="48"/>
        <v>45618.190972222277</v>
      </c>
      <c r="B18">
        <v>16</v>
      </c>
      <c r="C18">
        <v>17</v>
      </c>
      <c r="D18" s="7">
        <v>45618</v>
      </c>
      <c r="E18">
        <v>4.3658333420000002</v>
      </c>
      <c r="F18">
        <v>14.00978334</v>
      </c>
      <c r="G18">
        <v>13.9779166</v>
      </c>
      <c r="H18">
        <v>14.09308341</v>
      </c>
      <c r="I18">
        <v>14.105958340000001</v>
      </c>
      <c r="J18">
        <v>9.5770416980000004</v>
      </c>
      <c r="K18">
        <v>-5.4143057549999995E-4</v>
      </c>
      <c r="L18">
        <v>240</v>
      </c>
      <c r="M18" s="8">
        <f t="shared" si="0"/>
        <v>-2.7780691742806951E-5</v>
      </c>
      <c r="N18" s="8" t="str">
        <f t="shared" si="1"/>
        <v>NA</v>
      </c>
      <c r="O18" s="8">
        <f t="shared" si="2"/>
        <v>-5.13649883757193E-4</v>
      </c>
      <c r="P18">
        <v>10.55549165</v>
      </c>
      <c r="Q18" s="1">
        <v>1.0774000000000001E-5</v>
      </c>
      <c r="R18">
        <v>240</v>
      </c>
      <c r="S18" s="10">
        <f t="shared" si="3"/>
        <v>-3.8936967013236679E-5</v>
      </c>
      <c r="T18" s="10" t="str">
        <f t="shared" si="4"/>
        <v>NA</v>
      </c>
      <c r="U18" s="8">
        <f t="shared" si="5"/>
        <v>4.9710967013236681E-5</v>
      </c>
      <c r="V18">
        <v>9.8144624710000006</v>
      </c>
      <c r="W18">
        <v>-3.095550412E-4</v>
      </c>
      <c r="X18">
        <v>240</v>
      </c>
      <c r="Y18" s="8">
        <f t="shared" si="6"/>
        <v>-2.7780691742806951E-5</v>
      </c>
      <c r="Z18" s="8" t="str">
        <f t="shared" si="7"/>
        <v>NA</v>
      </c>
      <c r="AA18" s="8">
        <f t="shared" si="8"/>
        <v>-2.8177434945719304E-4</v>
      </c>
      <c r="AB18">
        <v>10.07526668</v>
      </c>
      <c r="AC18" s="1">
        <v>-1.7785E-5</v>
      </c>
      <c r="AD18">
        <v>240</v>
      </c>
      <c r="AE18" s="8">
        <f t="shared" si="9"/>
        <v>-2.7183971021360609E-5</v>
      </c>
      <c r="AF18" s="8" t="str">
        <f t="shared" si="10"/>
        <v>NA</v>
      </c>
      <c r="AG18" s="8">
        <f t="shared" si="11"/>
        <v>9.398971021360609E-6</v>
      </c>
      <c r="AH18">
        <v>9.7431312559999999</v>
      </c>
      <c r="AI18">
        <v>-2.7381967240000001E-4</v>
      </c>
      <c r="AJ18">
        <v>240</v>
      </c>
      <c r="AK18" s="8">
        <f t="shared" si="12"/>
        <v>-2.7183971021360609E-5</v>
      </c>
      <c r="AL18" s="8" t="str">
        <f t="shared" si="13"/>
        <v>NA</v>
      </c>
      <c r="AM18" s="8">
        <f t="shared" si="14"/>
        <v>-2.466357013786394E-4</v>
      </c>
      <c r="AN18">
        <v>9.8002646010000003</v>
      </c>
      <c r="AO18">
        <v>-3.4684267699999999E-4</v>
      </c>
      <c r="AP18">
        <v>240</v>
      </c>
      <c r="AQ18" s="8">
        <f t="shared" si="15"/>
        <v>-2.7183971021360609E-5</v>
      </c>
      <c r="AR18" s="8" t="str">
        <f t="shared" si="16"/>
        <v>NA</v>
      </c>
      <c r="AS18" s="8">
        <f t="shared" si="17"/>
        <v>-3.1965870597863938E-4</v>
      </c>
      <c r="AT18">
        <v>9.7038483259999992</v>
      </c>
      <c r="AU18">
        <v>-3.9963143879999998E-4</v>
      </c>
      <c r="AV18">
        <v>240</v>
      </c>
      <c r="AW18" s="8">
        <f t="shared" si="18"/>
        <v>-2.7183971021360609E-5</v>
      </c>
      <c r="AX18" s="8" t="str">
        <f t="shared" si="19"/>
        <v>NA</v>
      </c>
      <c r="AY18" s="8">
        <f t="shared" si="20"/>
        <v>-3.7244746777863937E-4</v>
      </c>
      <c r="AZ18">
        <v>9.7221987490000004</v>
      </c>
      <c r="BA18">
        <v>-3.2376155320000002E-4</v>
      </c>
      <c r="BB18">
        <v>240</v>
      </c>
      <c r="BC18" s="8">
        <f t="shared" si="21"/>
        <v>-2.7780691742806951E-5</v>
      </c>
      <c r="BD18" s="8" t="str">
        <f t="shared" si="22"/>
        <v>NA</v>
      </c>
      <c r="BE18" s="8">
        <f t="shared" si="23"/>
        <v>-2.9598086145719306E-4</v>
      </c>
      <c r="BF18">
        <v>10.30854169</v>
      </c>
      <c r="BG18">
        <v>-1.606171842E-4</v>
      </c>
      <c r="BH18">
        <v>240</v>
      </c>
      <c r="BI18" s="10">
        <f t="shared" si="24"/>
        <v>-3.8936967013236679E-5</v>
      </c>
      <c r="BJ18" s="10" t="str">
        <f t="shared" si="25"/>
        <v>NA</v>
      </c>
      <c r="BK18" s="8">
        <f t="shared" si="26"/>
        <v>-1.2168021718676333E-4</v>
      </c>
      <c r="BL18">
        <v>10.179138350000001</v>
      </c>
      <c r="BM18">
        <v>-4.1219250389999999E-4</v>
      </c>
      <c r="BN18">
        <v>240</v>
      </c>
      <c r="BO18" s="8">
        <f t="shared" si="27"/>
        <v>-2.7183971021360609E-5</v>
      </c>
      <c r="BP18" s="8" t="str">
        <f t="shared" si="28"/>
        <v>NA</v>
      </c>
      <c r="BQ18" s="8">
        <f t="shared" si="29"/>
        <v>-3.8500853287863938E-4</v>
      </c>
      <c r="BR18">
        <v>10.44021667</v>
      </c>
      <c r="BS18" s="1">
        <v>-3.4371E-5</v>
      </c>
      <c r="BT18">
        <v>240</v>
      </c>
      <c r="BU18" s="8">
        <f t="shared" si="30"/>
        <v>-2.7780691742806951E-5</v>
      </c>
      <c r="BV18" s="8" t="str">
        <f t="shared" si="31"/>
        <v>NA</v>
      </c>
      <c r="BW18" s="8">
        <f t="shared" si="32"/>
        <v>-6.590308257193049E-6</v>
      </c>
      <c r="BX18" s="2">
        <v>9.9650485010000001</v>
      </c>
      <c r="BY18" s="2">
        <v>-4.1585659440000002E-4</v>
      </c>
      <c r="BZ18" s="2">
        <v>132</v>
      </c>
      <c r="CA18" s="8">
        <f t="shared" si="33"/>
        <v>-2.7183971021360609E-5</v>
      </c>
      <c r="CB18" s="8" t="str">
        <f t="shared" si="34"/>
        <v>NA</v>
      </c>
      <c r="CC18" s="8">
        <f t="shared" si="35"/>
        <v>-3.8867262337863941E-4</v>
      </c>
      <c r="CD18">
        <v>10.36403329</v>
      </c>
      <c r="CE18" s="1">
        <v>-2.6673E-5</v>
      </c>
      <c r="CF18">
        <v>240</v>
      </c>
      <c r="CG18" s="8">
        <f t="shared" si="36"/>
        <v>-3.8936967013236679E-5</v>
      </c>
      <c r="CH18" s="8" t="str">
        <f t="shared" si="37"/>
        <v>NA</v>
      </c>
      <c r="CI18" s="8">
        <f t="shared" si="38"/>
        <v>1.2263967013236678E-5</v>
      </c>
      <c r="CJ18">
        <v>10.010084579999999</v>
      </c>
      <c r="CK18">
        <v>-6.0579987940000005E-4</v>
      </c>
      <c r="CL18">
        <v>240</v>
      </c>
      <c r="CM18" s="8">
        <f t="shared" si="39"/>
        <v>-2.7780691742806951E-5</v>
      </c>
      <c r="CN18" s="8" t="str">
        <f t="shared" si="40"/>
        <v>NA</v>
      </c>
      <c r="CO18" s="8">
        <f t="shared" si="41"/>
        <v>-5.780191876571931E-4</v>
      </c>
      <c r="CP18">
        <v>9.9456533030000003</v>
      </c>
      <c r="CQ18">
        <v>-2.1445580650000001E-4</v>
      </c>
      <c r="CR18">
        <v>240</v>
      </c>
      <c r="CS18" s="8">
        <f t="shared" si="42"/>
        <v>-2.7183971021360609E-5</v>
      </c>
      <c r="CT18" s="8" t="str">
        <f t="shared" si="43"/>
        <v>NA</v>
      </c>
      <c r="CU18" s="8">
        <f t="shared" si="44"/>
        <v>-1.872718354786394E-4</v>
      </c>
      <c r="CV18">
        <v>10.35995831</v>
      </c>
      <c r="CW18" s="1">
        <v>-4.4020999999999997E-5</v>
      </c>
      <c r="CX18">
        <v>240</v>
      </c>
      <c r="CY18" s="10">
        <f t="shared" si="45"/>
        <v>-3.8936967013236679E-5</v>
      </c>
      <c r="CZ18" s="10" t="str">
        <f t="shared" si="46"/>
        <v>NA</v>
      </c>
      <c r="DA18" s="8">
        <f t="shared" si="47"/>
        <v>-5.0840329867633189E-6</v>
      </c>
      <c r="DB18" t="s">
        <v>1</v>
      </c>
      <c r="DC18" s="5" t="s">
        <v>9</v>
      </c>
    </row>
    <row r="19" spans="1:107" x14ac:dyDescent="0.45">
      <c r="A19" s="9">
        <f t="shared" si="48"/>
        <v>45618.218750000058</v>
      </c>
      <c r="B19">
        <v>17</v>
      </c>
      <c r="C19">
        <v>18</v>
      </c>
      <c r="D19" s="7">
        <v>45618</v>
      </c>
      <c r="E19">
        <v>5.1658333179999998</v>
      </c>
      <c r="F19">
        <v>14.001116570000001</v>
      </c>
      <c r="G19">
        <v>14.00380837</v>
      </c>
      <c r="H19">
        <v>14.042016650000001</v>
      </c>
      <c r="I19">
        <v>14.06250829</v>
      </c>
      <c r="J19">
        <v>9.3677120729999999</v>
      </c>
      <c r="K19">
        <v>-8.3947782040000004E-4</v>
      </c>
      <c r="L19">
        <v>240</v>
      </c>
      <c r="M19" s="8">
        <f t="shared" si="0"/>
        <v>-2.8555133517738085E-5</v>
      </c>
      <c r="N19" s="8" t="str">
        <f t="shared" si="1"/>
        <v>NA</v>
      </c>
      <c r="O19" s="8">
        <f t="shared" si="2"/>
        <v>-8.1092268688226195E-4</v>
      </c>
      <c r="P19">
        <v>10.55589166</v>
      </c>
      <c r="Q19" s="1">
        <v>1.2778E-5</v>
      </c>
      <c r="R19">
        <v>240</v>
      </c>
      <c r="S19" s="10">
        <f t="shared" si="3"/>
        <v>-3.9026148957704843E-5</v>
      </c>
      <c r="T19" s="10" t="str">
        <f t="shared" si="4"/>
        <v>NA</v>
      </c>
      <c r="U19" s="8">
        <f t="shared" si="5"/>
        <v>5.1804148957704841E-5</v>
      </c>
      <c r="V19" s="2">
        <v>9.7044666559999992</v>
      </c>
      <c r="W19" s="2">
        <v>-4.0545360530000002E-4</v>
      </c>
      <c r="X19" s="2">
        <v>210</v>
      </c>
      <c r="Y19" s="8">
        <f t="shared" si="6"/>
        <v>-2.8555133517738085E-5</v>
      </c>
      <c r="Z19" s="8" t="str">
        <f t="shared" si="7"/>
        <v>NA</v>
      </c>
      <c r="AA19" s="8">
        <f t="shared" si="8"/>
        <v>-3.7689847178226193E-4</v>
      </c>
      <c r="AB19">
        <v>10.07295002</v>
      </c>
      <c r="AC19" s="1">
        <v>-4.0108000000000003E-5</v>
      </c>
      <c r="AD19">
        <v>240</v>
      </c>
      <c r="AE19" s="8">
        <f t="shared" si="9"/>
        <v>-2.7459841400068186E-5</v>
      </c>
      <c r="AF19" s="8" t="str">
        <f t="shared" si="10"/>
        <v>NA</v>
      </c>
      <c r="AG19" s="8">
        <f t="shared" si="11"/>
        <v>-1.2648158599931817E-5</v>
      </c>
      <c r="AH19">
        <v>9.7452595669999997</v>
      </c>
      <c r="AI19">
        <v>-3.453387401E-4</v>
      </c>
      <c r="AJ19">
        <v>240</v>
      </c>
      <c r="AK19" s="8">
        <f t="shared" si="12"/>
        <v>-2.7459841400068186E-5</v>
      </c>
      <c r="AL19" s="8" t="str">
        <f t="shared" si="13"/>
        <v>NA</v>
      </c>
      <c r="AM19" s="8">
        <f t="shared" si="14"/>
        <v>-3.1787889869993181E-4</v>
      </c>
      <c r="AN19">
        <v>9.6988279140000007</v>
      </c>
      <c r="AO19">
        <v>-4.0389018560000001E-4</v>
      </c>
      <c r="AP19">
        <v>240</v>
      </c>
      <c r="AQ19" s="8">
        <f t="shared" si="15"/>
        <v>-2.7459841400068186E-5</v>
      </c>
      <c r="AR19" s="8" t="str">
        <f t="shared" si="16"/>
        <v>NA</v>
      </c>
      <c r="AS19" s="8">
        <f t="shared" si="17"/>
        <v>-3.7643034419993182E-4</v>
      </c>
      <c r="AT19">
        <v>9.7035329420000007</v>
      </c>
      <c r="AU19">
        <v>-4.7053383420000001E-4</v>
      </c>
      <c r="AV19">
        <v>240</v>
      </c>
      <c r="AW19" s="8">
        <f t="shared" si="18"/>
        <v>-2.7459841400068186E-5</v>
      </c>
      <c r="AX19" s="8" t="str">
        <f t="shared" si="19"/>
        <v>NA</v>
      </c>
      <c r="AY19" s="8">
        <f t="shared" si="20"/>
        <v>-4.4307399279993183E-4</v>
      </c>
      <c r="AZ19">
        <v>9.6817312439999998</v>
      </c>
      <c r="BA19">
        <v>-4.108628538E-4</v>
      </c>
      <c r="BB19">
        <v>240</v>
      </c>
      <c r="BC19" s="8">
        <f t="shared" si="21"/>
        <v>-2.8555133517738085E-5</v>
      </c>
      <c r="BD19" s="8" t="str">
        <f t="shared" si="22"/>
        <v>NA</v>
      </c>
      <c r="BE19" s="8">
        <f t="shared" si="23"/>
        <v>-3.8230772028226192E-4</v>
      </c>
      <c r="BF19">
        <v>10.23653751</v>
      </c>
      <c r="BG19">
        <v>-2.2120743849999999E-4</v>
      </c>
      <c r="BH19">
        <v>240</v>
      </c>
      <c r="BI19" s="10">
        <f t="shared" si="24"/>
        <v>-3.9026148957704843E-5</v>
      </c>
      <c r="BJ19" s="10" t="str">
        <f t="shared" si="25"/>
        <v>NA</v>
      </c>
      <c r="BK19" s="8">
        <f t="shared" si="26"/>
        <v>-1.8218128954229515E-4</v>
      </c>
      <c r="BL19">
        <v>10.134094989999999</v>
      </c>
      <c r="BM19">
        <v>-4.300385346E-4</v>
      </c>
      <c r="BN19">
        <v>240</v>
      </c>
      <c r="BO19" s="8">
        <f t="shared" si="27"/>
        <v>-2.7459841400068186E-5</v>
      </c>
      <c r="BP19" s="8" t="str">
        <f t="shared" si="28"/>
        <v>NA</v>
      </c>
      <c r="BQ19" s="8">
        <f t="shared" si="29"/>
        <v>-4.0257869319993182E-4</v>
      </c>
      <c r="BR19">
        <v>10.43320415</v>
      </c>
      <c r="BS19" s="1">
        <v>-3.6902E-5</v>
      </c>
      <c r="BT19">
        <v>240</v>
      </c>
      <c r="BU19" s="8">
        <f t="shared" si="30"/>
        <v>-2.8555133517738085E-5</v>
      </c>
      <c r="BV19" s="8" t="str">
        <f t="shared" si="31"/>
        <v>NA</v>
      </c>
      <c r="BW19" s="8">
        <f t="shared" si="32"/>
        <v>-8.3468664822619151E-6</v>
      </c>
      <c r="BX19">
        <v>10.17702626</v>
      </c>
      <c r="BY19">
        <v>-4.5631300649999999E-4</v>
      </c>
      <c r="BZ19">
        <v>240</v>
      </c>
      <c r="CA19" s="8">
        <f t="shared" si="33"/>
        <v>-2.7459841400068186E-5</v>
      </c>
      <c r="CB19" s="8" t="str">
        <f t="shared" si="34"/>
        <v>NA</v>
      </c>
      <c r="CC19" s="8">
        <f t="shared" si="35"/>
        <v>-4.2885316509993181E-4</v>
      </c>
      <c r="CD19">
        <v>10.354841690000001</v>
      </c>
      <c r="CE19" s="1">
        <v>-3.2379999999999998E-5</v>
      </c>
      <c r="CF19">
        <v>240</v>
      </c>
      <c r="CG19" s="8">
        <f t="shared" si="36"/>
        <v>-3.9026148957704843E-5</v>
      </c>
      <c r="CH19" s="8" t="str">
        <f t="shared" si="37"/>
        <v>NA</v>
      </c>
      <c r="CI19" s="8">
        <f t="shared" si="38"/>
        <v>6.6461489577048443E-6</v>
      </c>
      <c r="CJ19">
        <v>10.008569120000001</v>
      </c>
      <c r="CK19">
        <v>-6.0410012389999995E-4</v>
      </c>
      <c r="CL19">
        <v>240</v>
      </c>
      <c r="CM19" s="8">
        <f t="shared" si="39"/>
        <v>-2.8555133517738085E-5</v>
      </c>
      <c r="CN19" s="8" t="str">
        <f t="shared" si="40"/>
        <v>NA</v>
      </c>
      <c r="CO19" s="8">
        <f t="shared" si="41"/>
        <v>-5.7554499038226187E-4</v>
      </c>
      <c r="CP19">
        <v>9.9780670839999992</v>
      </c>
      <c r="CQ19">
        <v>-6.3063438150000003E-4</v>
      </c>
      <c r="CR19">
        <v>240</v>
      </c>
      <c r="CS19" s="8">
        <f t="shared" si="42"/>
        <v>-2.7459841400068186E-5</v>
      </c>
      <c r="CT19" s="8" t="str">
        <f t="shared" si="43"/>
        <v>NA</v>
      </c>
      <c r="CU19" s="8">
        <f t="shared" si="44"/>
        <v>-6.0317454009993184E-4</v>
      </c>
      <c r="CV19">
        <v>10.350666690000001</v>
      </c>
      <c r="CW19" s="1">
        <v>-4.6020999999999999E-5</v>
      </c>
      <c r="CX19">
        <v>240</v>
      </c>
      <c r="CY19" s="10">
        <f t="shared" si="45"/>
        <v>-3.9026148957704843E-5</v>
      </c>
      <c r="CZ19" s="10" t="str">
        <f t="shared" si="46"/>
        <v>NA</v>
      </c>
      <c r="DA19" s="8">
        <f t="shared" si="47"/>
        <v>-6.994851042295156E-6</v>
      </c>
      <c r="DB19" t="s">
        <v>1</v>
      </c>
      <c r="DC19" s="5" t="s">
        <v>9</v>
      </c>
    </row>
    <row r="20" spans="1:107" x14ac:dyDescent="0.45">
      <c r="A20" s="9">
        <f t="shared" si="48"/>
        <v>45618.246527777839</v>
      </c>
      <c r="B20">
        <v>18</v>
      </c>
      <c r="C20">
        <v>19</v>
      </c>
      <c r="D20" s="7">
        <v>45618</v>
      </c>
      <c r="E20">
        <v>5.7075000449999997</v>
      </c>
      <c r="F20">
        <v>13.98229162</v>
      </c>
      <c r="G20">
        <v>13.9629542</v>
      </c>
      <c r="H20">
        <v>14.022308280000001</v>
      </c>
      <c r="I20">
        <v>14.014983320000001</v>
      </c>
      <c r="J20">
        <v>9.4939308600000007</v>
      </c>
      <c r="K20">
        <v>-6.9519919089999999E-4</v>
      </c>
      <c r="L20">
        <v>240</v>
      </c>
      <c r="M20" s="8">
        <f t="shared" si="0"/>
        <v>-2.9329575292447174E-5</v>
      </c>
      <c r="N20" s="8" t="str">
        <f t="shared" si="1"/>
        <v>NA</v>
      </c>
      <c r="O20" s="8">
        <f t="shared" si="2"/>
        <v>-6.6586961560755281E-4</v>
      </c>
      <c r="P20">
        <v>10.552075</v>
      </c>
      <c r="Q20" s="1">
        <v>2.2053999999999999E-5</v>
      </c>
      <c r="R20">
        <v>240</v>
      </c>
      <c r="S20" s="10">
        <f t="shared" si="3"/>
        <v>-3.9115330902145251E-5</v>
      </c>
      <c r="T20" s="10" t="str">
        <f t="shared" si="4"/>
        <v>NA</v>
      </c>
      <c r="U20" s="8">
        <f t="shared" si="5"/>
        <v>6.1169330902145254E-5</v>
      </c>
      <c r="V20">
        <v>9.6158183380000004</v>
      </c>
      <c r="W20">
        <v>-5.9890042680000005E-4</v>
      </c>
      <c r="X20">
        <v>240</v>
      </c>
      <c r="Y20" s="8">
        <f t="shared" si="6"/>
        <v>-2.9329575292447174E-5</v>
      </c>
      <c r="Z20" s="8" t="str">
        <f t="shared" si="7"/>
        <v>NA</v>
      </c>
      <c r="AA20" s="8">
        <f t="shared" si="8"/>
        <v>-5.6957085150755287E-4</v>
      </c>
      <c r="AB20">
        <v>10.06618332</v>
      </c>
      <c r="AC20" s="1">
        <v>-2.7197999999999999E-5</v>
      </c>
      <c r="AD20">
        <v>240</v>
      </c>
      <c r="AE20" s="8">
        <f t="shared" si="9"/>
        <v>-2.7735711778720251E-5</v>
      </c>
      <c r="AF20" s="8" t="str">
        <f t="shared" si="10"/>
        <v>NA</v>
      </c>
      <c r="AG20" s="8">
        <f t="shared" si="11"/>
        <v>5.3771177872025171E-7</v>
      </c>
      <c r="AH20">
        <v>9.7300037540000002</v>
      </c>
      <c r="AI20">
        <v>-3.6422163970000002E-4</v>
      </c>
      <c r="AJ20">
        <v>240</v>
      </c>
      <c r="AK20" s="8">
        <f t="shared" si="12"/>
        <v>-2.7735711778720251E-5</v>
      </c>
      <c r="AL20" s="8" t="str">
        <f t="shared" si="13"/>
        <v>NA</v>
      </c>
      <c r="AM20" s="8">
        <f t="shared" si="14"/>
        <v>-3.3648592792127977E-4</v>
      </c>
      <c r="AN20">
        <v>9.7210320990000003</v>
      </c>
      <c r="AO20">
        <v>-4.3737210729999999E-4</v>
      </c>
      <c r="AP20">
        <v>240</v>
      </c>
      <c r="AQ20" s="8">
        <f t="shared" si="15"/>
        <v>-2.7735711778720251E-5</v>
      </c>
      <c r="AR20" s="8" t="str">
        <f t="shared" si="16"/>
        <v>NA</v>
      </c>
      <c r="AS20" s="8">
        <f t="shared" si="17"/>
        <v>-4.0963639552127974E-4</v>
      </c>
      <c r="AT20">
        <v>9.7174020930000005</v>
      </c>
      <c r="AU20">
        <v>-4.3631382449999998E-4</v>
      </c>
      <c r="AV20">
        <v>240</v>
      </c>
      <c r="AW20" s="8">
        <f t="shared" si="18"/>
        <v>-2.7735711778720251E-5</v>
      </c>
      <c r="AX20" s="8" t="str">
        <f t="shared" si="19"/>
        <v>NA</v>
      </c>
      <c r="AY20" s="8">
        <f t="shared" si="20"/>
        <v>-4.0857811272127973E-4</v>
      </c>
      <c r="AZ20">
        <v>9.7076770779999997</v>
      </c>
      <c r="BA20">
        <v>-3.772217188E-4</v>
      </c>
      <c r="BB20">
        <v>240</v>
      </c>
      <c r="BC20" s="8">
        <f t="shared" si="21"/>
        <v>-2.9329575292447174E-5</v>
      </c>
      <c r="BD20" s="8" t="str">
        <f t="shared" si="22"/>
        <v>NA</v>
      </c>
      <c r="BE20" s="8">
        <f t="shared" si="23"/>
        <v>-3.4789214350755283E-4</v>
      </c>
      <c r="BF20">
        <v>10.291124999999999</v>
      </c>
      <c r="BG20">
        <v>-1.3544390109999999E-4</v>
      </c>
      <c r="BH20">
        <v>240</v>
      </c>
      <c r="BI20" s="10">
        <f t="shared" si="24"/>
        <v>-3.9115330902145251E-5</v>
      </c>
      <c r="BJ20" s="10" t="str">
        <f t="shared" si="25"/>
        <v>NA</v>
      </c>
      <c r="BK20" s="8">
        <f t="shared" si="26"/>
        <v>-9.6328570197854742E-5</v>
      </c>
      <c r="BL20">
        <v>10.17853038</v>
      </c>
      <c r="BM20">
        <v>-4.6711497249999999E-4</v>
      </c>
      <c r="BN20">
        <v>240</v>
      </c>
      <c r="BO20" s="8">
        <f t="shared" si="27"/>
        <v>-2.7735711778720251E-5</v>
      </c>
      <c r="BP20" s="8" t="str">
        <f t="shared" si="28"/>
        <v>NA</v>
      </c>
      <c r="BQ20" s="8">
        <f t="shared" si="29"/>
        <v>-4.3937926072127974E-4</v>
      </c>
      <c r="BR20">
        <v>10.42207084</v>
      </c>
      <c r="BS20" s="1">
        <v>-4.3416000000000001E-6</v>
      </c>
      <c r="BT20">
        <v>240</v>
      </c>
      <c r="BU20" s="8">
        <f t="shared" si="30"/>
        <v>-2.9329575292447174E-5</v>
      </c>
      <c r="BV20" s="8" t="str">
        <f t="shared" si="31"/>
        <v>NA</v>
      </c>
      <c r="BW20" s="8">
        <f t="shared" si="32"/>
        <v>2.4987975292447175E-5</v>
      </c>
      <c r="BX20">
        <v>9.9115870790000002</v>
      </c>
      <c r="BY20">
        <v>-7.04808548E-4</v>
      </c>
      <c r="BZ20">
        <v>240</v>
      </c>
      <c r="CA20" s="8">
        <f t="shared" si="33"/>
        <v>-2.7735711778720251E-5</v>
      </c>
      <c r="CB20" s="8" t="str">
        <f t="shared" si="34"/>
        <v>NA</v>
      </c>
      <c r="CC20" s="8">
        <f t="shared" si="35"/>
        <v>-6.7707283622127975E-4</v>
      </c>
      <c r="CD20">
        <v>10.37346668</v>
      </c>
      <c r="CE20" s="1">
        <v>-1.0507E-5</v>
      </c>
      <c r="CF20">
        <v>240</v>
      </c>
      <c r="CG20" s="8">
        <f t="shared" si="36"/>
        <v>-3.9115330902145251E-5</v>
      </c>
      <c r="CH20" s="8" t="str">
        <f t="shared" si="37"/>
        <v>NA</v>
      </c>
      <c r="CI20" s="8">
        <f t="shared" si="38"/>
        <v>2.8608330902145252E-5</v>
      </c>
      <c r="CJ20">
        <v>9.7368054110000006</v>
      </c>
      <c r="CK20">
        <v>-7.5106738430000004E-4</v>
      </c>
      <c r="CL20">
        <v>240</v>
      </c>
      <c r="CM20" s="8">
        <f t="shared" si="39"/>
        <v>-2.9329575292447174E-5</v>
      </c>
      <c r="CN20" s="8" t="str">
        <f t="shared" si="40"/>
        <v>NA</v>
      </c>
      <c r="CO20" s="8">
        <f t="shared" si="41"/>
        <v>-7.2173780900755286E-4</v>
      </c>
      <c r="CP20">
        <v>9.811143307</v>
      </c>
      <c r="CQ20" s="1">
        <v>-8.6401000000000005E-6</v>
      </c>
      <c r="CR20">
        <v>240</v>
      </c>
      <c r="CS20" s="8">
        <f t="shared" si="42"/>
        <v>-2.7735711778720251E-5</v>
      </c>
      <c r="CT20" s="8" t="str">
        <f t="shared" si="43"/>
        <v>NA</v>
      </c>
      <c r="CU20" s="8">
        <f t="shared" si="44"/>
        <v>1.9095611778720252E-5</v>
      </c>
      <c r="CV20">
        <v>10.354904149999999</v>
      </c>
      <c r="CW20" s="1">
        <v>-3.1945E-5</v>
      </c>
      <c r="CX20">
        <v>240</v>
      </c>
      <c r="CY20" s="10">
        <f t="shared" si="45"/>
        <v>-3.9115330902145251E-5</v>
      </c>
      <c r="CZ20" s="10" t="str">
        <f t="shared" si="46"/>
        <v>NA</v>
      </c>
      <c r="DA20" s="8">
        <f t="shared" si="47"/>
        <v>7.1703309021452512E-6</v>
      </c>
      <c r="DB20" t="s">
        <v>1</v>
      </c>
      <c r="DC20" s="5" t="s">
        <v>9</v>
      </c>
    </row>
    <row r="21" spans="1:107" x14ac:dyDescent="0.45">
      <c r="A21" s="9">
        <f t="shared" si="48"/>
        <v>45618.27430555562</v>
      </c>
      <c r="B21">
        <v>19</v>
      </c>
      <c r="C21">
        <v>20</v>
      </c>
      <c r="D21" s="7">
        <v>45618</v>
      </c>
      <c r="E21">
        <v>6.3658332939999998</v>
      </c>
      <c r="F21">
        <v>13.990487480000001</v>
      </c>
      <c r="G21">
        <v>13.958512560000001</v>
      </c>
      <c r="H21">
        <v>14.05750417</v>
      </c>
      <c r="I21">
        <v>14.024916660000001</v>
      </c>
      <c r="J21" s="2">
        <v>8.7622625630000002</v>
      </c>
      <c r="K21" s="2">
        <v>-6.5152648060000005E-4</v>
      </c>
      <c r="L21" s="2">
        <v>96</v>
      </c>
      <c r="M21" s="8">
        <f t="shared" si="0"/>
        <v>-3.0104017067156263E-5</v>
      </c>
      <c r="N21" s="8" t="str">
        <f t="shared" si="1"/>
        <v>NA</v>
      </c>
      <c r="O21" s="8">
        <f t="shared" si="2"/>
        <v>-6.2142246353284378E-4</v>
      </c>
      <c r="P21">
        <v>10.551758299999999</v>
      </c>
      <c r="Q21" s="1">
        <v>3.0815000000000002E-5</v>
      </c>
      <c r="R21">
        <v>240</v>
      </c>
      <c r="S21" s="10">
        <f t="shared" si="3"/>
        <v>-3.9204512846613415E-5</v>
      </c>
      <c r="T21" s="10" t="str">
        <f t="shared" si="4"/>
        <v>NA</v>
      </c>
      <c r="U21" s="8">
        <f t="shared" si="5"/>
        <v>7.0019512846613424E-5</v>
      </c>
      <c r="V21" s="2">
        <v>9.4938532819999999</v>
      </c>
      <c r="W21" s="2">
        <v>-5.4046003239999999E-4</v>
      </c>
      <c r="X21" s="2">
        <v>306</v>
      </c>
      <c r="Y21" s="8">
        <f t="shared" si="6"/>
        <v>-3.0104017067156263E-5</v>
      </c>
      <c r="Z21" s="8" t="str">
        <f t="shared" si="7"/>
        <v>NA</v>
      </c>
      <c r="AA21" s="8">
        <f t="shared" si="8"/>
        <v>-5.1035601533284372E-4</v>
      </c>
      <c r="AB21">
        <v>10.062262479999999</v>
      </c>
      <c r="AC21" s="1">
        <v>-2.1413E-5</v>
      </c>
      <c r="AD21">
        <v>240</v>
      </c>
      <c r="AE21" s="8">
        <f t="shared" si="9"/>
        <v>-2.8011582157372317E-5</v>
      </c>
      <c r="AF21" s="8" t="str">
        <f t="shared" si="10"/>
        <v>NA</v>
      </c>
      <c r="AG21" s="8">
        <f t="shared" si="11"/>
        <v>6.5985821573723169E-6</v>
      </c>
      <c r="AH21">
        <v>9.6623520490000008</v>
      </c>
      <c r="AI21">
        <v>-3.5383928000000002E-4</v>
      </c>
      <c r="AJ21">
        <v>240</v>
      </c>
      <c r="AK21" s="8">
        <f t="shared" si="12"/>
        <v>-2.8011582157372317E-5</v>
      </c>
      <c r="AL21" s="8" t="str">
        <f t="shared" si="13"/>
        <v>NA</v>
      </c>
      <c r="AM21" s="8">
        <f t="shared" si="14"/>
        <v>-3.258276978426277E-4</v>
      </c>
      <c r="AN21">
        <v>9.4660612539999995</v>
      </c>
      <c r="AO21">
        <v>-7.2871341450000005E-4</v>
      </c>
      <c r="AP21">
        <v>240</v>
      </c>
      <c r="AQ21" s="8">
        <f t="shared" si="15"/>
        <v>-2.8011582157372317E-5</v>
      </c>
      <c r="AR21" s="8" t="str">
        <f t="shared" si="16"/>
        <v>NA</v>
      </c>
      <c r="AS21" s="8">
        <f t="shared" si="17"/>
        <v>-7.0070183234262774E-4</v>
      </c>
      <c r="AT21">
        <v>9.4823141569999994</v>
      </c>
      <c r="AU21">
        <v>-7.6651323470000002E-4</v>
      </c>
      <c r="AV21">
        <v>240</v>
      </c>
      <c r="AW21" s="8">
        <f t="shared" si="18"/>
        <v>-2.8011582157372317E-5</v>
      </c>
      <c r="AX21" s="8" t="str">
        <f t="shared" si="19"/>
        <v>NA</v>
      </c>
      <c r="AY21" s="8">
        <f t="shared" si="20"/>
        <v>-7.385016525426277E-4</v>
      </c>
      <c r="AZ21">
        <v>9.6893270969999996</v>
      </c>
      <c r="BA21">
        <v>-4.222097789E-4</v>
      </c>
      <c r="BB21">
        <v>240</v>
      </c>
      <c r="BC21" s="8">
        <f t="shared" si="21"/>
        <v>-3.0104017067156263E-5</v>
      </c>
      <c r="BD21" s="8" t="str">
        <f t="shared" si="22"/>
        <v>NA</v>
      </c>
      <c r="BE21" s="8">
        <f t="shared" si="23"/>
        <v>-3.9210576183284373E-4</v>
      </c>
      <c r="BF21">
        <v>10.321037499999999</v>
      </c>
      <c r="BG21">
        <v>-1.0940346229999999E-4</v>
      </c>
      <c r="BH21">
        <v>240</v>
      </c>
      <c r="BI21" s="10">
        <f t="shared" si="24"/>
        <v>-3.9204512846613415E-5</v>
      </c>
      <c r="BJ21" s="10" t="str">
        <f t="shared" si="25"/>
        <v>NA</v>
      </c>
      <c r="BK21" s="8">
        <f t="shared" si="26"/>
        <v>-7.0198949453386579E-5</v>
      </c>
      <c r="BL21">
        <v>10.163753290000001</v>
      </c>
      <c r="BM21">
        <v>-4.0475939310000001E-4</v>
      </c>
      <c r="BN21">
        <v>240</v>
      </c>
      <c r="BO21" s="8">
        <f t="shared" si="27"/>
        <v>-2.8011582157372317E-5</v>
      </c>
      <c r="BP21" s="8" t="str">
        <f t="shared" si="28"/>
        <v>NA</v>
      </c>
      <c r="BQ21" s="8">
        <f t="shared" si="29"/>
        <v>-3.767478109426277E-4</v>
      </c>
      <c r="BR21">
        <v>10.44646253</v>
      </c>
      <c r="BS21" s="1">
        <v>1.1462E-7</v>
      </c>
      <c r="BT21">
        <v>240</v>
      </c>
      <c r="BU21" s="8">
        <f t="shared" si="30"/>
        <v>-3.0104017067156263E-5</v>
      </c>
      <c r="BV21" s="8" t="str">
        <f t="shared" si="31"/>
        <v>NA</v>
      </c>
      <c r="BW21" s="8">
        <f t="shared" si="32"/>
        <v>3.0218637067156262E-5</v>
      </c>
      <c r="BX21" s="2">
        <v>9.5525254630000003</v>
      </c>
      <c r="BY21" s="2">
        <v>-9.727058647E-4</v>
      </c>
      <c r="BZ21" s="2">
        <v>216</v>
      </c>
      <c r="CA21" s="8">
        <f t="shared" si="33"/>
        <v>-2.8011582157372317E-5</v>
      </c>
      <c r="CB21" s="8" t="str">
        <f t="shared" si="34"/>
        <v>NA</v>
      </c>
      <c r="CC21" s="8">
        <f t="shared" si="35"/>
        <v>-9.4469428254262769E-4</v>
      </c>
      <c r="CD21">
        <v>10.39989585</v>
      </c>
      <c r="CE21" s="1">
        <v>9.1252000000000003E-6</v>
      </c>
      <c r="CF21">
        <v>240</v>
      </c>
      <c r="CG21" s="8">
        <f t="shared" si="36"/>
        <v>-3.9204512846613415E-5</v>
      </c>
      <c r="CH21" s="8" t="str">
        <f t="shared" si="37"/>
        <v>NA</v>
      </c>
      <c r="CI21" s="8">
        <f t="shared" si="38"/>
        <v>4.8329712846613414E-5</v>
      </c>
      <c r="CJ21">
        <v>9.7313058340000005</v>
      </c>
      <c r="CK21">
        <v>-7.9200525090000003E-4</v>
      </c>
      <c r="CL21">
        <v>240</v>
      </c>
      <c r="CM21" s="8">
        <f t="shared" si="39"/>
        <v>-3.0104017067156263E-5</v>
      </c>
      <c r="CN21" s="8" t="str">
        <f t="shared" si="40"/>
        <v>NA</v>
      </c>
      <c r="CO21" s="8">
        <f t="shared" si="41"/>
        <v>-7.6190123383284376E-4</v>
      </c>
      <c r="CP21">
        <v>10.15117375</v>
      </c>
      <c r="CQ21">
        <v>-5.5568495109999995E-4</v>
      </c>
      <c r="CR21">
        <v>240</v>
      </c>
      <c r="CS21" s="8">
        <f t="shared" si="42"/>
        <v>-2.8011582157372317E-5</v>
      </c>
      <c r="CT21" s="8" t="str">
        <f t="shared" si="43"/>
        <v>NA</v>
      </c>
      <c r="CU21" s="8">
        <f t="shared" si="44"/>
        <v>-5.2767336894262763E-4</v>
      </c>
      <c r="CV21">
        <v>10.381712500000001</v>
      </c>
      <c r="CW21" s="1">
        <v>-2.6239000000000001E-5</v>
      </c>
      <c r="CX21">
        <v>240</v>
      </c>
      <c r="CY21" s="10">
        <f t="shared" si="45"/>
        <v>-3.9204512846613415E-5</v>
      </c>
      <c r="CZ21" s="10" t="str">
        <f t="shared" si="46"/>
        <v>NA</v>
      </c>
      <c r="DA21" s="8">
        <f t="shared" si="47"/>
        <v>1.2965512846613414E-5</v>
      </c>
      <c r="DB21" t="s">
        <v>1</v>
      </c>
      <c r="DC21" s="5" t="s">
        <v>9</v>
      </c>
    </row>
    <row r="22" spans="1:107" x14ac:dyDescent="0.45">
      <c r="A22" s="9">
        <f t="shared" si="48"/>
        <v>45618.302083333401</v>
      </c>
      <c r="B22">
        <v>20</v>
      </c>
      <c r="C22">
        <v>21</v>
      </c>
      <c r="D22" s="7">
        <v>45618</v>
      </c>
      <c r="E22">
        <v>7.1658333379999997</v>
      </c>
      <c r="F22">
        <v>13.993104170000001</v>
      </c>
      <c r="G22">
        <v>13.98512081</v>
      </c>
      <c r="H22">
        <v>14.12732085</v>
      </c>
      <c r="I22">
        <v>14.110250069999999</v>
      </c>
      <c r="J22" s="2">
        <v>9.3040598830000008</v>
      </c>
      <c r="K22" s="2">
        <v>-7.1584283689999999E-4</v>
      </c>
      <c r="L22" s="2">
        <v>212</v>
      </c>
      <c r="M22" s="8">
        <f t="shared" si="0"/>
        <v>-3.0878458842087397E-5</v>
      </c>
      <c r="N22" s="8" t="str">
        <f t="shared" si="1"/>
        <v>NA</v>
      </c>
      <c r="O22" s="8">
        <f t="shared" si="2"/>
        <v>-6.849643780579126E-4</v>
      </c>
      <c r="P22">
        <v>10.55673747</v>
      </c>
      <c r="Q22" s="1">
        <v>1.2103000000000001E-5</v>
      </c>
      <c r="R22">
        <v>240</v>
      </c>
      <c r="S22" s="10">
        <f t="shared" si="3"/>
        <v>-3.9293694791081579E-5</v>
      </c>
      <c r="T22" s="10" t="str">
        <f t="shared" si="4"/>
        <v>NA</v>
      </c>
      <c r="U22" s="8">
        <f t="shared" si="5"/>
        <v>5.1396694791081582E-5</v>
      </c>
      <c r="V22" s="2">
        <v>9.8996307219999995</v>
      </c>
      <c r="W22" s="2">
        <v>-4.1669388700000002E-4</v>
      </c>
      <c r="X22" s="2">
        <v>114</v>
      </c>
      <c r="Y22" s="8">
        <f t="shared" si="6"/>
        <v>-3.0878458842087397E-5</v>
      </c>
      <c r="Z22" s="8" t="str">
        <f t="shared" si="7"/>
        <v>NA</v>
      </c>
      <c r="AA22" s="8">
        <f t="shared" si="8"/>
        <v>-3.8581542815791263E-4</v>
      </c>
      <c r="AB22">
        <v>10.05731248</v>
      </c>
      <c r="AC22" s="1">
        <v>-2.8036000000000001E-5</v>
      </c>
      <c r="AD22">
        <v>240</v>
      </c>
      <c r="AE22" s="8">
        <f t="shared" si="9"/>
        <v>-2.8287452536079893E-5</v>
      </c>
      <c r="AF22" s="8" t="str">
        <f t="shared" si="10"/>
        <v>NA</v>
      </c>
      <c r="AG22" s="8">
        <f t="shared" si="11"/>
        <v>2.5145253607989282E-7</v>
      </c>
      <c r="AH22">
        <v>9.6578041670000001</v>
      </c>
      <c r="AI22">
        <v>-4.2355685019999998E-4</v>
      </c>
      <c r="AJ22">
        <v>240</v>
      </c>
      <c r="AK22" s="8">
        <f t="shared" si="12"/>
        <v>-2.8287452536079893E-5</v>
      </c>
      <c r="AL22" s="8" t="str">
        <f t="shared" si="13"/>
        <v>NA</v>
      </c>
      <c r="AM22" s="8">
        <f t="shared" si="14"/>
        <v>-3.9526939766392009E-4</v>
      </c>
      <c r="AN22">
        <v>9.7146062329999996</v>
      </c>
      <c r="AO22">
        <v>-4.3379382449999998E-4</v>
      </c>
      <c r="AP22">
        <v>240</v>
      </c>
      <c r="AQ22" s="8">
        <f t="shared" si="15"/>
        <v>-2.8287452536079893E-5</v>
      </c>
      <c r="AR22" s="8" t="str">
        <f t="shared" si="16"/>
        <v>NA</v>
      </c>
      <c r="AS22" s="8">
        <f t="shared" si="17"/>
        <v>-4.0550637196392009E-4</v>
      </c>
      <c r="AT22">
        <v>9.4461537440000001</v>
      </c>
      <c r="AU22">
        <v>-7.5323485590000005E-4</v>
      </c>
      <c r="AV22">
        <v>240</v>
      </c>
      <c r="AW22" s="8">
        <f t="shared" si="18"/>
        <v>-2.8287452536079893E-5</v>
      </c>
      <c r="AX22" s="8" t="str">
        <f t="shared" si="19"/>
        <v>NA</v>
      </c>
      <c r="AY22" s="8">
        <f t="shared" si="20"/>
        <v>-7.2494740336392016E-4</v>
      </c>
      <c r="AZ22">
        <v>9.7281733189999997</v>
      </c>
      <c r="BA22">
        <v>-3.4212085139999999E-4</v>
      </c>
      <c r="BB22">
        <v>240</v>
      </c>
      <c r="BC22" s="8">
        <f t="shared" si="21"/>
        <v>-3.0878458842087397E-5</v>
      </c>
      <c r="BD22" s="8" t="str">
        <f t="shared" si="22"/>
        <v>NA</v>
      </c>
      <c r="BE22" s="8">
        <f t="shared" si="23"/>
        <v>-3.1124239255791259E-4</v>
      </c>
      <c r="BF22">
        <v>10.300487520000001</v>
      </c>
      <c r="BG22">
        <v>-1.204639022E-4</v>
      </c>
      <c r="BH22">
        <v>240</v>
      </c>
      <c r="BI22" s="10">
        <f t="shared" si="24"/>
        <v>-3.9293694791081579E-5</v>
      </c>
      <c r="BJ22" s="10" t="str">
        <f t="shared" si="25"/>
        <v>NA</v>
      </c>
      <c r="BK22" s="8">
        <f t="shared" si="26"/>
        <v>-8.117020740891842E-5</v>
      </c>
      <c r="BL22">
        <v>10.16052206</v>
      </c>
      <c r="BM22">
        <v>-4.0174755000000001E-4</v>
      </c>
      <c r="BN22">
        <v>240</v>
      </c>
      <c r="BO22" s="8">
        <f t="shared" si="27"/>
        <v>-2.8287452536079893E-5</v>
      </c>
      <c r="BP22" s="8" t="str">
        <f t="shared" si="28"/>
        <v>NA</v>
      </c>
      <c r="BQ22" s="8">
        <f t="shared" si="29"/>
        <v>-3.7346009746392012E-4</v>
      </c>
      <c r="BR22">
        <v>10.44240834</v>
      </c>
      <c r="BS22" s="1">
        <v>-1.0963E-5</v>
      </c>
      <c r="BT22">
        <v>240</v>
      </c>
      <c r="BU22" s="8">
        <f t="shared" si="30"/>
        <v>-3.0878458842087397E-5</v>
      </c>
      <c r="BV22" s="8" t="str">
        <f t="shared" si="31"/>
        <v>NA</v>
      </c>
      <c r="BW22" s="8">
        <f t="shared" si="32"/>
        <v>1.9915458842087397E-5</v>
      </c>
      <c r="BX22">
        <v>9.7748441580000005</v>
      </c>
      <c r="BY22">
        <v>-8.767100636E-4</v>
      </c>
      <c r="BZ22">
        <v>240</v>
      </c>
      <c r="CA22" s="8">
        <f t="shared" si="33"/>
        <v>-2.8287452536079893E-5</v>
      </c>
      <c r="CB22" s="8" t="str">
        <f t="shared" si="34"/>
        <v>NA</v>
      </c>
      <c r="CC22" s="8">
        <f t="shared" si="35"/>
        <v>-8.484226110639201E-4</v>
      </c>
      <c r="CD22">
        <v>10.387354200000001</v>
      </c>
      <c r="CE22" s="1">
        <v>5.3502999999999999E-5</v>
      </c>
      <c r="CF22">
        <v>240</v>
      </c>
      <c r="CG22" s="8">
        <f t="shared" si="36"/>
        <v>-3.9293694791081579E-5</v>
      </c>
      <c r="CH22" s="8" t="str">
        <f t="shared" si="37"/>
        <v>NA</v>
      </c>
      <c r="CI22" s="8">
        <f t="shared" si="38"/>
        <v>9.2796694791081572E-5</v>
      </c>
      <c r="CJ22">
        <v>9.9267729599999992</v>
      </c>
      <c r="CK22">
        <v>-6.3399442789999997E-4</v>
      </c>
      <c r="CL22">
        <v>240</v>
      </c>
      <c r="CM22" s="8">
        <f t="shared" si="39"/>
        <v>-3.0878458842087397E-5</v>
      </c>
      <c r="CN22" s="8" t="str">
        <f t="shared" si="40"/>
        <v>NA</v>
      </c>
      <c r="CO22" s="8">
        <f t="shared" si="41"/>
        <v>-6.0311596905791257E-4</v>
      </c>
      <c r="CP22">
        <v>9.9907504039999999</v>
      </c>
      <c r="CQ22">
        <v>-4.719931651E-4</v>
      </c>
      <c r="CR22">
        <v>240</v>
      </c>
      <c r="CS22" s="8">
        <f t="shared" si="42"/>
        <v>-2.8287452536079893E-5</v>
      </c>
      <c r="CT22" s="8" t="str">
        <f t="shared" si="43"/>
        <v>NA</v>
      </c>
      <c r="CU22" s="8">
        <f t="shared" si="44"/>
        <v>-4.4370571256392011E-4</v>
      </c>
      <c r="CV22">
        <v>10.362099990000001</v>
      </c>
      <c r="CW22" s="1">
        <v>5.3035000000000001E-6</v>
      </c>
      <c r="CX22">
        <v>240</v>
      </c>
      <c r="CY22" s="10">
        <f t="shared" si="45"/>
        <v>-3.9293694791081579E-5</v>
      </c>
      <c r="CZ22" s="10" t="str">
        <f t="shared" si="46"/>
        <v>NA</v>
      </c>
      <c r="DA22" s="8">
        <f t="shared" si="47"/>
        <v>4.459719479108158E-5</v>
      </c>
      <c r="DB22" t="s">
        <v>1</v>
      </c>
      <c r="DC22" s="5" t="s">
        <v>9</v>
      </c>
    </row>
    <row r="23" spans="1:107" x14ac:dyDescent="0.45">
      <c r="A23" s="9">
        <f t="shared" si="48"/>
        <v>45618.329861111182</v>
      </c>
      <c r="B23">
        <v>21</v>
      </c>
      <c r="C23">
        <v>22</v>
      </c>
      <c r="D23" s="7">
        <v>45618</v>
      </c>
      <c r="E23">
        <v>7.7075001140000001</v>
      </c>
      <c r="F23">
        <v>13.992287449999999</v>
      </c>
      <c r="G23">
        <v>14.009691650000001</v>
      </c>
      <c r="H23">
        <v>14.107908419999999</v>
      </c>
      <c r="I23">
        <v>14.125620870000001</v>
      </c>
      <c r="J23" s="2">
        <v>9.1967504340000001</v>
      </c>
      <c r="K23" s="2">
        <v>-5.6957594759999999E-4</v>
      </c>
      <c r="L23" s="2">
        <v>230</v>
      </c>
      <c r="M23" s="8">
        <f t="shared" si="0"/>
        <v>-3.1652900616796487E-5</v>
      </c>
      <c r="N23" s="8" t="str">
        <f t="shared" si="1"/>
        <v>NA</v>
      </c>
      <c r="O23" s="8">
        <f t="shared" si="2"/>
        <v>-5.3792304698320351E-4</v>
      </c>
      <c r="P23">
        <v>10.559612489999999</v>
      </c>
      <c r="Q23" s="1">
        <v>1.1775E-5</v>
      </c>
      <c r="R23">
        <v>240</v>
      </c>
      <c r="S23" s="10">
        <f t="shared" si="3"/>
        <v>-3.9382876735521988E-5</v>
      </c>
      <c r="T23" s="10" t="str">
        <f t="shared" si="4"/>
        <v>NA</v>
      </c>
      <c r="U23" s="8">
        <f t="shared" si="5"/>
        <v>5.1157876735521989E-5</v>
      </c>
      <c r="V23">
        <v>9.7458633500000005</v>
      </c>
      <c r="W23">
        <v>-3.5289623619999999E-4</v>
      </c>
      <c r="X23">
        <v>240</v>
      </c>
      <c r="Y23" s="8">
        <f t="shared" si="6"/>
        <v>-3.1652900616796487E-5</v>
      </c>
      <c r="Z23" s="8" t="str">
        <f t="shared" si="7"/>
        <v>NA</v>
      </c>
      <c r="AA23" s="8">
        <f t="shared" si="8"/>
        <v>-3.2124333558320351E-4</v>
      </c>
      <c r="AB23">
        <v>10.048670850000001</v>
      </c>
      <c r="AC23" s="1">
        <v>-1.8487000000000001E-5</v>
      </c>
      <c r="AD23">
        <v>240</v>
      </c>
      <c r="AE23" s="8">
        <f t="shared" si="9"/>
        <v>-2.8563322914731959E-5</v>
      </c>
      <c r="AF23" s="8" t="str">
        <f t="shared" si="10"/>
        <v>NA</v>
      </c>
      <c r="AG23" s="8">
        <f t="shared" si="11"/>
        <v>1.0076322914731958E-5</v>
      </c>
      <c r="AH23">
        <v>9.6789537390000007</v>
      </c>
      <c r="AI23">
        <v>-3.404675084E-4</v>
      </c>
      <c r="AJ23">
        <v>240</v>
      </c>
      <c r="AK23" s="8">
        <f t="shared" si="12"/>
        <v>-2.8563322914731959E-5</v>
      </c>
      <c r="AL23" s="8" t="str">
        <f t="shared" si="13"/>
        <v>NA</v>
      </c>
      <c r="AM23" s="8">
        <f t="shared" si="14"/>
        <v>-3.1190418548526804E-4</v>
      </c>
      <c r="AN23">
        <v>9.5929654279999994</v>
      </c>
      <c r="AO23">
        <v>-5.6755165830000003E-4</v>
      </c>
      <c r="AP23">
        <v>240</v>
      </c>
      <c r="AQ23" s="8">
        <f t="shared" si="15"/>
        <v>-2.8563322914731959E-5</v>
      </c>
      <c r="AR23" s="8" t="str">
        <f t="shared" si="16"/>
        <v>NA</v>
      </c>
      <c r="AS23" s="8">
        <f t="shared" si="17"/>
        <v>-5.3898833538526807E-4</v>
      </c>
      <c r="AT23">
        <v>9.6057537439999994</v>
      </c>
      <c r="AU23">
        <v>-4.6343172419999998E-4</v>
      </c>
      <c r="AV23">
        <v>240</v>
      </c>
      <c r="AW23" s="8">
        <f t="shared" si="18"/>
        <v>-2.8563322914731959E-5</v>
      </c>
      <c r="AX23" s="8" t="str">
        <f t="shared" si="19"/>
        <v>NA</v>
      </c>
      <c r="AY23" s="8">
        <f t="shared" si="20"/>
        <v>-4.3486840128526802E-4</v>
      </c>
      <c r="AZ23">
        <v>9.6761679370000007</v>
      </c>
      <c r="BA23">
        <v>-3.771332395E-4</v>
      </c>
      <c r="BB23">
        <v>240</v>
      </c>
      <c r="BC23" s="8">
        <f t="shared" si="21"/>
        <v>-3.1652900616796487E-5</v>
      </c>
      <c r="BD23" s="8" t="str">
        <f t="shared" si="22"/>
        <v>NA</v>
      </c>
      <c r="BE23" s="8">
        <f t="shared" si="23"/>
        <v>-3.4548033888320351E-4</v>
      </c>
      <c r="BF23">
        <v>10.291983330000001</v>
      </c>
      <c r="BG23">
        <v>-1.603826556E-4</v>
      </c>
      <c r="BH23">
        <v>240</v>
      </c>
      <c r="BI23" s="10">
        <f t="shared" si="24"/>
        <v>-3.9382876735521988E-5</v>
      </c>
      <c r="BJ23" s="10" t="str">
        <f t="shared" si="25"/>
        <v>NA</v>
      </c>
      <c r="BK23" s="8">
        <f t="shared" si="26"/>
        <v>-1.2099977886447801E-4</v>
      </c>
      <c r="BL23">
        <v>10.08341414</v>
      </c>
      <c r="BM23">
        <v>-4.3852228969999999E-4</v>
      </c>
      <c r="BN23">
        <v>240</v>
      </c>
      <c r="BO23" s="8">
        <f t="shared" si="27"/>
        <v>-2.8563322914731959E-5</v>
      </c>
      <c r="BP23" s="8" t="str">
        <f t="shared" si="28"/>
        <v>NA</v>
      </c>
      <c r="BQ23" s="8">
        <f t="shared" si="29"/>
        <v>-4.0995896678526803E-4</v>
      </c>
      <c r="BR23">
        <v>10.43345835</v>
      </c>
      <c r="BS23" s="1">
        <v>-3.3473999999999998E-5</v>
      </c>
      <c r="BT23">
        <v>240</v>
      </c>
      <c r="BU23" s="8">
        <f t="shared" si="30"/>
        <v>-3.1652900616796487E-5</v>
      </c>
      <c r="BV23" s="8" t="str">
        <f t="shared" si="31"/>
        <v>NA</v>
      </c>
      <c r="BW23" s="8">
        <f t="shared" si="32"/>
        <v>-1.8210993832035117E-6</v>
      </c>
      <c r="BX23">
        <v>10.15948624</v>
      </c>
      <c r="BY23">
        <v>-4.9281219200000002E-4</v>
      </c>
      <c r="BZ23">
        <v>240</v>
      </c>
      <c r="CA23" s="8">
        <f t="shared" si="33"/>
        <v>-2.8563322914731959E-5</v>
      </c>
      <c r="CB23" s="8" t="str">
        <f t="shared" si="34"/>
        <v>NA</v>
      </c>
      <c r="CC23" s="8">
        <f t="shared" si="35"/>
        <v>-4.6424886908526806E-4</v>
      </c>
      <c r="CD23">
        <v>10.35845832</v>
      </c>
      <c r="CE23" s="1">
        <v>-3.1189000000000002E-5</v>
      </c>
      <c r="CF23">
        <v>240</v>
      </c>
      <c r="CG23" s="8">
        <f t="shared" si="36"/>
        <v>-3.9382876735521988E-5</v>
      </c>
      <c r="CH23" s="8" t="str">
        <f t="shared" si="37"/>
        <v>NA</v>
      </c>
      <c r="CI23" s="8">
        <f t="shared" si="38"/>
        <v>8.1938767355219853E-6</v>
      </c>
      <c r="CJ23">
        <v>9.9676387389999999</v>
      </c>
      <c r="CK23">
        <v>-6.5607530849999996E-4</v>
      </c>
      <c r="CL23">
        <v>240</v>
      </c>
      <c r="CM23" s="8">
        <f t="shared" si="39"/>
        <v>-3.1652900616796487E-5</v>
      </c>
      <c r="CN23" s="8" t="str">
        <f t="shared" si="40"/>
        <v>NA</v>
      </c>
      <c r="CO23" s="8">
        <f t="shared" si="41"/>
        <v>-6.2442240788320347E-4</v>
      </c>
      <c r="CP23">
        <v>9.9816475350000005</v>
      </c>
      <c r="CQ23">
        <v>-5.3816039160000002E-4</v>
      </c>
      <c r="CR23">
        <v>240</v>
      </c>
      <c r="CS23" s="8">
        <f t="shared" si="42"/>
        <v>-2.8563322914731959E-5</v>
      </c>
      <c r="CT23" s="8" t="str">
        <f t="shared" si="43"/>
        <v>NA</v>
      </c>
      <c r="CU23" s="8">
        <f t="shared" si="44"/>
        <v>-5.0959706868526806E-4</v>
      </c>
      <c r="CV23">
        <v>10.3484417</v>
      </c>
      <c r="CW23" s="1">
        <v>-4.5519999999999998E-5</v>
      </c>
      <c r="CX23">
        <v>240</v>
      </c>
      <c r="CY23" s="10">
        <f t="shared" si="45"/>
        <v>-3.9382876735521988E-5</v>
      </c>
      <c r="CZ23" s="10" t="str">
        <f t="shared" si="46"/>
        <v>NA</v>
      </c>
      <c r="DA23" s="8">
        <f t="shared" si="47"/>
        <v>-6.1371232644780101E-6</v>
      </c>
      <c r="DB23" t="s">
        <v>1</v>
      </c>
      <c r="DC23" s="5" t="s">
        <v>9</v>
      </c>
    </row>
    <row r="24" spans="1:107" x14ac:dyDescent="0.45">
      <c r="A24" s="9">
        <f>A23+40/24/60</f>
        <v>45618.357638888963</v>
      </c>
      <c r="B24" t="s">
        <v>0</v>
      </c>
      <c r="C24">
        <v>23</v>
      </c>
      <c r="D24" s="7">
        <v>45618</v>
      </c>
      <c r="E24">
        <v>8.6258333789999995</v>
      </c>
      <c r="F24">
        <v>14.01425925</v>
      </c>
      <c r="G24">
        <v>13.998370339999999</v>
      </c>
      <c r="H24">
        <v>14.13971755</v>
      </c>
      <c r="I24">
        <v>14.11147688</v>
      </c>
      <c r="J24" s="2">
        <v>7.0484440040000003</v>
      </c>
      <c r="K24" s="2">
        <v>-4.9766935489999997E-4</v>
      </c>
      <c r="L24" s="2">
        <v>216</v>
      </c>
      <c r="M24" s="8">
        <f t="shared" si="0"/>
        <v>-3.242734239172762E-5</v>
      </c>
      <c r="N24" s="8" t="str">
        <f t="shared" si="1"/>
        <v>NA</v>
      </c>
      <c r="O24" s="8">
        <f t="shared" si="2"/>
        <v>-4.6524201250827235E-4</v>
      </c>
      <c r="P24">
        <v>8.0472689600000002</v>
      </c>
      <c r="Q24" s="1">
        <v>-9.6087000000000003E-5</v>
      </c>
      <c r="R24">
        <v>216</v>
      </c>
      <c r="S24" s="10">
        <f t="shared" si="3"/>
        <v>-3.9472058679990152E-5</v>
      </c>
      <c r="T24" s="10" t="str">
        <f t="shared" si="4"/>
        <v>NA</v>
      </c>
      <c r="U24" s="8">
        <f t="shared" si="5"/>
        <v>-5.6614941320009852E-5</v>
      </c>
      <c r="V24">
        <v>7.2487013539999996</v>
      </c>
      <c r="W24">
        <v>-2.8143313669999999E-4</v>
      </c>
      <c r="X24">
        <v>216</v>
      </c>
      <c r="Y24" s="8">
        <f t="shared" si="6"/>
        <v>-3.242734239172762E-5</v>
      </c>
      <c r="Z24" s="8" t="str">
        <f t="shared" si="7"/>
        <v>NA</v>
      </c>
      <c r="AA24" s="8">
        <f t="shared" si="8"/>
        <v>-2.4900579430827237E-4</v>
      </c>
      <c r="AB24">
        <v>7.5699680889999996</v>
      </c>
      <c r="AC24" s="1">
        <v>-1.2962000000000001E-5</v>
      </c>
      <c r="AD24">
        <v>216</v>
      </c>
      <c r="AE24" s="8">
        <f t="shared" si="9"/>
        <v>-2.8839193293384024E-5</v>
      </c>
      <c r="AF24" s="8" t="str">
        <f t="shared" si="10"/>
        <v>NA</v>
      </c>
      <c r="AG24" s="8">
        <f t="shared" si="11"/>
        <v>1.5877193293384022E-5</v>
      </c>
      <c r="AH24">
        <v>7.2769717439999999</v>
      </c>
      <c r="AI24">
        <v>-3.7255788759999999E-4</v>
      </c>
      <c r="AJ24">
        <v>216</v>
      </c>
      <c r="AK24" s="8">
        <f t="shared" si="12"/>
        <v>-2.8839193293384024E-5</v>
      </c>
      <c r="AL24" s="8" t="str">
        <f t="shared" si="13"/>
        <v>NA</v>
      </c>
      <c r="AM24" s="8">
        <f t="shared" si="14"/>
        <v>-3.4371869430661596E-4</v>
      </c>
      <c r="AN24">
        <v>7.2392611240000004</v>
      </c>
      <c r="AO24">
        <v>-4.2160194549999998E-4</v>
      </c>
      <c r="AP24">
        <v>216</v>
      </c>
      <c r="AQ24" s="8">
        <f t="shared" si="15"/>
        <v>-2.8839193293384024E-5</v>
      </c>
      <c r="AR24" s="8" t="str">
        <f t="shared" si="16"/>
        <v>NA</v>
      </c>
      <c r="AS24" s="8">
        <f t="shared" si="17"/>
        <v>-3.9276275220661596E-4</v>
      </c>
      <c r="AT24">
        <v>7.0995007560000003</v>
      </c>
      <c r="AU24" s="1">
        <v>-4.3353647499999999E-4</v>
      </c>
      <c r="AV24">
        <v>138</v>
      </c>
      <c r="AW24" s="8">
        <f t="shared" si="18"/>
        <v>-2.8839193293384024E-5</v>
      </c>
      <c r="AX24" s="8" t="str">
        <f t="shared" si="19"/>
        <v>NA</v>
      </c>
      <c r="AY24" s="8">
        <f t="shared" si="20"/>
        <v>-4.0469728170661597E-4</v>
      </c>
      <c r="AZ24">
        <v>7.2036578499999999</v>
      </c>
      <c r="BA24">
        <v>-3.3691475959999999E-4</v>
      </c>
      <c r="BB24">
        <v>216</v>
      </c>
      <c r="BC24" s="8">
        <f t="shared" si="21"/>
        <v>-3.242734239172762E-5</v>
      </c>
      <c r="BD24" s="8" t="str">
        <f t="shared" si="22"/>
        <v>NA</v>
      </c>
      <c r="BE24" s="8">
        <f t="shared" si="23"/>
        <v>-3.0448741720827237E-4</v>
      </c>
      <c r="BF24">
        <v>7.6848143320000002</v>
      </c>
      <c r="BG24" s="1">
        <v>-4.7287000000000003E-5</v>
      </c>
      <c r="BH24">
        <v>216</v>
      </c>
      <c r="BI24" s="10">
        <f t="shared" si="24"/>
        <v>-3.9472058679990152E-5</v>
      </c>
      <c r="BJ24" s="10" t="str">
        <f t="shared" si="25"/>
        <v>NA</v>
      </c>
      <c r="BK24" s="4" t="s">
        <v>0</v>
      </c>
      <c r="BL24">
        <v>6.9988680839999997</v>
      </c>
      <c r="BM24">
        <v>-3.5402444699999999E-4</v>
      </c>
      <c r="BN24">
        <v>216</v>
      </c>
      <c r="BO24" s="8">
        <f t="shared" si="27"/>
        <v>-2.8839193293384024E-5</v>
      </c>
      <c r="BP24" s="8" t="str">
        <f t="shared" si="28"/>
        <v>NA</v>
      </c>
      <c r="BQ24" s="8">
        <f t="shared" si="29"/>
        <v>-3.2518525370661596E-4</v>
      </c>
      <c r="BR24">
        <v>7.4940111170000003</v>
      </c>
      <c r="BS24">
        <v>1.5293459840000001E-4</v>
      </c>
      <c r="BT24">
        <v>216</v>
      </c>
      <c r="BU24" s="8">
        <f t="shared" si="30"/>
        <v>-3.242734239172762E-5</v>
      </c>
      <c r="BV24" s="8" t="str">
        <f t="shared" si="31"/>
        <v>NA</v>
      </c>
      <c r="BW24" s="8">
        <f t="shared" si="32"/>
        <v>1.8536194079172763E-4</v>
      </c>
      <c r="BX24">
        <v>7.0596824439999999</v>
      </c>
      <c r="BY24">
        <v>-3.903892479E-4</v>
      </c>
      <c r="BZ24">
        <v>216</v>
      </c>
      <c r="CA24" s="8">
        <f t="shared" si="33"/>
        <v>-2.8839193293384024E-5</v>
      </c>
      <c r="CB24" s="8" t="str">
        <f t="shared" si="34"/>
        <v>NA</v>
      </c>
      <c r="CC24" s="8">
        <f t="shared" si="35"/>
        <v>-3.6155005460661597E-4</v>
      </c>
      <c r="CD24">
        <v>8.0434560049999995</v>
      </c>
      <c r="CE24">
        <v>-1.808324864E-4</v>
      </c>
      <c r="CF24">
        <v>216</v>
      </c>
      <c r="CG24" s="8">
        <f t="shared" si="36"/>
        <v>-3.9472058679990152E-5</v>
      </c>
      <c r="CH24" s="8" t="str">
        <f t="shared" si="37"/>
        <v>NA</v>
      </c>
      <c r="CI24" s="8">
        <f t="shared" si="38"/>
        <v>-1.4136042772000984E-4</v>
      </c>
      <c r="CJ24">
        <v>6.6206583539999997</v>
      </c>
      <c r="CK24">
        <v>-6.2948793329999997E-4</v>
      </c>
      <c r="CL24">
        <v>216</v>
      </c>
      <c r="CM24" s="8">
        <f t="shared" si="39"/>
        <v>-3.242734239172762E-5</v>
      </c>
      <c r="CN24" s="8" t="str">
        <f t="shared" si="40"/>
        <v>NA</v>
      </c>
      <c r="CO24" s="8">
        <f t="shared" si="41"/>
        <v>-5.9706059090827235E-4</v>
      </c>
      <c r="CP24" s="2">
        <v>7.1758804060000001</v>
      </c>
      <c r="CQ24" s="2">
        <v>-2.196837048E-4</v>
      </c>
      <c r="CR24" s="2">
        <v>128</v>
      </c>
      <c r="CS24" s="8">
        <f t="shared" si="42"/>
        <v>-2.8839193293384024E-5</v>
      </c>
      <c r="CT24" s="8" t="str">
        <f t="shared" si="43"/>
        <v>NA</v>
      </c>
      <c r="CU24" s="8">
        <f t="shared" si="44"/>
        <v>-1.9084451150661597E-4</v>
      </c>
      <c r="CV24">
        <v>7.8536976550000004</v>
      </c>
      <c r="CW24" s="1">
        <v>4.0426999999999998E-5</v>
      </c>
      <c r="CX24">
        <v>216</v>
      </c>
      <c r="CY24" s="10">
        <f t="shared" si="45"/>
        <v>-3.9472058679990152E-5</v>
      </c>
      <c r="CZ24" s="10" t="str">
        <f t="shared" si="46"/>
        <v>NA</v>
      </c>
      <c r="DA24" s="8">
        <f t="shared" si="47"/>
        <v>7.9899058679990149E-5</v>
      </c>
      <c r="DB24" t="s">
        <v>2</v>
      </c>
      <c r="DC24" s="5" t="s">
        <v>9</v>
      </c>
    </row>
    <row r="25" spans="1:107" x14ac:dyDescent="0.45">
      <c r="A25" s="9">
        <f>A24+40/24/60</f>
        <v>45618.385416666744</v>
      </c>
      <c r="B25" t="s">
        <v>0</v>
      </c>
      <c r="C25">
        <v>24</v>
      </c>
      <c r="D25" s="7">
        <v>45618</v>
      </c>
      <c r="E25">
        <v>9.1224999960000002</v>
      </c>
      <c r="F25">
        <v>14.06225457</v>
      </c>
      <c r="G25">
        <v>14.03726395</v>
      </c>
      <c r="H25">
        <v>14.082939769999999</v>
      </c>
      <c r="I25">
        <v>14.081148110000001</v>
      </c>
      <c r="J25" s="2">
        <v>6.555676353</v>
      </c>
      <c r="K25" s="2">
        <v>-5.2426075170000001E-4</v>
      </c>
      <c r="L25" s="2">
        <v>182</v>
      </c>
      <c r="M25" s="8">
        <f t="shared" si="0"/>
        <v>-3.320178416643671E-5</v>
      </c>
      <c r="N25" s="8" t="str">
        <f t="shared" si="1"/>
        <v>NA</v>
      </c>
      <c r="O25" s="8">
        <f t="shared" si="2"/>
        <v>-4.910589675335633E-4</v>
      </c>
      <c r="P25">
        <v>8.0062087769999994</v>
      </c>
      <c r="Q25" s="1">
        <v>-1.6456E-5</v>
      </c>
      <c r="R25">
        <v>216</v>
      </c>
      <c r="S25" s="10">
        <f t="shared" si="3"/>
        <v>-3.956124062443056E-5</v>
      </c>
      <c r="T25" s="10" t="str">
        <f t="shared" si="4"/>
        <v>NA</v>
      </c>
      <c r="U25" s="8">
        <f t="shared" si="5"/>
        <v>2.3105240624430561E-5</v>
      </c>
      <c r="V25">
        <v>6.9534393369999998</v>
      </c>
      <c r="W25">
        <v>-2.6292710690000001E-4</v>
      </c>
      <c r="X25">
        <v>216</v>
      </c>
      <c r="Y25" s="8">
        <f t="shared" si="6"/>
        <v>-3.320178416643671E-5</v>
      </c>
      <c r="Z25" s="8" t="str">
        <f t="shared" si="7"/>
        <v>NA</v>
      </c>
      <c r="AA25" s="8">
        <f t="shared" si="8"/>
        <v>-2.297253227335633E-4</v>
      </c>
      <c r="AB25">
        <v>7.5663921629999997</v>
      </c>
      <c r="AC25" s="1">
        <v>-2.0779E-6</v>
      </c>
      <c r="AD25">
        <v>216</v>
      </c>
      <c r="AE25" s="8">
        <f t="shared" si="9"/>
        <v>-2.9115063672091601E-5</v>
      </c>
      <c r="AF25" s="8" t="str">
        <f t="shared" si="10"/>
        <v>NA</v>
      </c>
      <c r="AG25" s="8">
        <f t="shared" si="11"/>
        <v>2.7037163672091602E-5</v>
      </c>
      <c r="AH25">
        <v>6.9459360989999999</v>
      </c>
      <c r="AI25">
        <v>-2.44079534E-4</v>
      </c>
      <c r="AJ25">
        <v>216</v>
      </c>
      <c r="AK25" s="8">
        <f t="shared" si="12"/>
        <v>-2.9115063672091601E-5</v>
      </c>
      <c r="AL25" s="8" t="str">
        <f t="shared" si="13"/>
        <v>NA</v>
      </c>
      <c r="AM25" s="8">
        <f t="shared" si="14"/>
        <v>-2.149644703279084E-4</v>
      </c>
      <c r="AN25">
        <v>6.8264597409999999</v>
      </c>
      <c r="AO25">
        <v>-3.567744189E-4</v>
      </c>
      <c r="AP25">
        <v>216</v>
      </c>
      <c r="AQ25" s="8">
        <f t="shared" si="15"/>
        <v>-2.9115063672091601E-5</v>
      </c>
      <c r="AR25" s="8" t="str">
        <f t="shared" si="16"/>
        <v>NA</v>
      </c>
      <c r="AS25" s="8">
        <f t="shared" si="17"/>
        <v>-3.276593552279084E-4</v>
      </c>
      <c r="AT25">
        <v>6.7533572900000003</v>
      </c>
      <c r="AU25">
        <v>-3.8830908060000002E-4</v>
      </c>
      <c r="AV25">
        <v>218</v>
      </c>
      <c r="AW25" s="8">
        <f t="shared" si="18"/>
        <v>-2.9115063672091601E-5</v>
      </c>
      <c r="AX25" s="8" t="str">
        <f t="shared" si="19"/>
        <v>NA</v>
      </c>
      <c r="AY25" s="8">
        <f t="shared" si="20"/>
        <v>-3.5919401692790842E-4</v>
      </c>
      <c r="AZ25">
        <v>6.8789536890000003</v>
      </c>
      <c r="BA25">
        <v>-2.7158273160000001E-4</v>
      </c>
      <c r="BB25">
        <v>216</v>
      </c>
      <c r="BC25" s="8">
        <f t="shared" si="21"/>
        <v>-3.320178416643671E-5</v>
      </c>
      <c r="BD25" s="8" t="str">
        <f t="shared" si="22"/>
        <v>NA</v>
      </c>
      <c r="BE25" s="8">
        <f t="shared" si="23"/>
        <v>-2.383809474335633E-4</v>
      </c>
      <c r="BF25">
        <v>7.5989134089999997</v>
      </c>
      <c r="BG25">
        <v>-1.0565477550000001E-4</v>
      </c>
      <c r="BH25">
        <v>216</v>
      </c>
      <c r="BI25" s="10">
        <f t="shared" si="24"/>
        <v>-3.956124062443056E-5</v>
      </c>
      <c r="BJ25" s="10" t="str">
        <f t="shared" si="25"/>
        <v>NA</v>
      </c>
      <c r="BK25" s="8">
        <f t="shared" si="26"/>
        <v>-6.6093534875569446E-5</v>
      </c>
      <c r="BL25">
        <v>6.6302124969999996</v>
      </c>
      <c r="BM25">
        <v>-3.1911143620000002E-4</v>
      </c>
      <c r="BN25">
        <v>216</v>
      </c>
      <c r="BO25" s="8">
        <f t="shared" si="27"/>
        <v>-2.9115063672091601E-5</v>
      </c>
      <c r="BP25" s="8" t="str">
        <f t="shared" si="28"/>
        <v>NA</v>
      </c>
      <c r="BQ25" s="8">
        <f t="shared" si="29"/>
        <v>-2.8999637252790842E-4</v>
      </c>
      <c r="BR25">
        <v>7.6043217869999999</v>
      </c>
      <c r="BS25" s="1">
        <v>6.4684000000000006E-5</v>
      </c>
      <c r="BT25">
        <v>216</v>
      </c>
      <c r="BU25" s="8">
        <f t="shared" si="30"/>
        <v>-3.320178416643671E-5</v>
      </c>
      <c r="BV25" s="8" t="str">
        <f t="shared" si="31"/>
        <v>NA</v>
      </c>
      <c r="BW25" s="8">
        <f t="shared" si="32"/>
        <v>9.7885784166436716E-5</v>
      </c>
      <c r="BX25">
        <v>6.4275694400000001</v>
      </c>
      <c r="BY25">
        <v>-8.3974619969999996E-4</v>
      </c>
      <c r="BZ25">
        <v>216</v>
      </c>
      <c r="CA25" s="8">
        <f t="shared" si="33"/>
        <v>-2.9115063672091601E-5</v>
      </c>
      <c r="CB25" s="8" t="str">
        <f t="shared" si="34"/>
        <v>NA</v>
      </c>
      <c r="CC25" s="8">
        <f t="shared" si="35"/>
        <v>-8.1063113602790836E-4</v>
      </c>
      <c r="CD25">
        <v>7.756489352</v>
      </c>
      <c r="CE25">
        <v>-2.2476298729999999E-4</v>
      </c>
      <c r="CF25">
        <v>216</v>
      </c>
      <c r="CG25" s="8">
        <f t="shared" si="36"/>
        <v>-3.956124062443056E-5</v>
      </c>
      <c r="CH25" s="8" t="str">
        <f t="shared" si="37"/>
        <v>NA</v>
      </c>
      <c r="CI25" s="8">
        <f t="shared" si="38"/>
        <v>-1.8520174667556943E-4</v>
      </c>
      <c r="CJ25">
        <v>5.9206837989999999</v>
      </c>
      <c r="CK25">
        <v>-6.5821774989999996E-4</v>
      </c>
      <c r="CL25">
        <v>216</v>
      </c>
      <c r="CM25" s="8">
        <f t="shared" si="39"/>
        <v>-3.320178416643671E-5</v>
      </c>
      <c r="CN25" s="8" t="str">
        <f t="shared" si="40"/>
        <v>NA</v>
      </c>
      <c r="CO25" s="8">
        <f t="shared" si="41"/>
        <v>-6.2501596573356325E-4</v>
      </c>
      <c r="CP25" s="2">
        <v>6.8145961010000002</v>
      </c>
      <c r="CQ25" s="2">
        <v>-2.4583464040000002E-4</v>
      </c>
      <c r="CR25" s="2">
        <v>178</v>
      </c>
      <c r="CS25" s="8">
        <f t="shared" si="42"/>
        <v>-2.9115063672091601E-5</v>
      </c>
      <c r="CT25" s="8" t="str">
        <f t="shared" si="43"/>
        <v>NA</v>
      </c>
      <c r="CU25" s="8">
        <f t="shared" si="44"/>
        <v>-2.1671957672790841E-4</v>
      </c>
      <c r="CV25">
        <v>7.8570430230000001</v>
      </c>
      <c r="CW25" s="1">
        <v>-1.2176E-5</v>
      </c>
      <c r="CX25">
        <v>216</v>
      </c>
      <c r="CY25" s="10">
        <f t="shared" si="45"/>
        <v>-3.956124062443056E-5</v>
      </c>
      <c r="CZ25" s="10" t="str">
        <f t="shared" si="46"/>
        <v>NA</v>
      </c>
      <c r="DA25" s="8">
        <f t="shared" si="47"/>
        <v>2.738524062443056E-5</v>
      </c>
      <c r="DB25" t="s">
        <v>2</v>
      </c>
      <c r="DC25" s="5" t="s">
        <v>9</v>
      </c>
    </row>
    <row r="26" spans="1:107" x14ac:dyDescent="0.45">
      <c r="A26" s="9">
        <f t="shared" ref="A26:A49" si="49">A25+20/24/60</f>
        <v>45618.399305555635</v>
      </c>
      <c r="B26" t="s">
        <v>0</v>
      </c>
      <c r="C26">
        <v>25</v>
      </c>
      <c r="D26" s="7">
        <v>45618</v>
      </c>
      <c r="E26">
        <v>9.3025000359999996</v>
      </c>
      <c r="F26">
        <v>14.02442121</v>
      </c>
      <c r="G26">
        <v>14.00534262</v>
      </c>
      <c r="H26">
        <v>14.14811108</v>
      </c>
      <c r="I26">
        <v>14.16291674</v>
      </c>
      <c r="J26" s="2">
        <v>6.0609709599999997</v>
      </c>
      <c r="K26" s="2">
        <v>-4.54271559E-4</v>
      </c>
      <c r="L26" s="2">
        <v>148</v>
      </c>
      <c r="M26" s="8">
        <f t="shared" si="0"/>
        <v>-3.3589005054013299E-5</v>
      </c>
      <c r="N26" s="8" t="str">
        <f t="shared" si="1"/>
        <v>NA</v>
      </c>
      <c r="O26" s="8">
        <f t="shared" si="2"/>
        <v>-4.2068255394598671E-4</v>
      </c>
      <c r="P26">
        <v>8.0014768459999992</v>
      </c>
      <c r="Q26" s="1">
        <v>8.1530999999999999E-6</v>
      </c>
      <c r="R26">
        <v>216</v>
      </c>
      <c r="S26" s="10">
        <f t="shared" si="3"/>
        <v>-3.9605831596650765E-5</v>
      </c>
      <c r="T26" s="10" t="str">
        <f t="shared" si="4"/>
        <v>NA</v>
      </c>
      <c r="U26" s="8">
        <f t="shared" si="5"/>
        <v>4.7758931596650766E-5</v>
      </c>
      <c r="V26">
        <v>6.6868680630000004</v>
      </c>
      <c r="W26">
        <v>-2.178974147E-4</v>
      </c>
      <c r="X26">
        <v>216</v>
      </c>
      <c r="Y26" s="8">
        <f t="shared" si="6"/>
        <v>-3.3589005054013299E-5</v>
      </c>
      <c r="Z26" s="8" t="str">
        <f t="shared" si="7"/>
        <v>NA</v>
      </c>
      <c r="AA26" s="8">
        <f t="shared" si="8"/>
        <v>-1.843084096459867E-4</v>
      </c>
      <c r="AB26">
        <v>7.5807537549999999</v>
      </c>
      <c r="AC26" s="1">
        <v>4.7725999999999998E-6</v>
      </c>
      <c r="AD26">
        <v>216</v>
      </c>
      <c r="AE26" s="8">
        <f t="shared" si="9"/>
        <v>-2.9252998861417634E-5</v>
      </c>
      <c r="AF26" s="8" t="str">
        <f t="shared" si="10"/>
        <v>NA</v>
      </c>
      <c r="AG26" s="8">
        <f t="shared" si="11"/>
        <v>3.4025598861417636E-5</v>
      </c>
      <c r="AH26">
        <v>6.6941995439999999</v>
      </c>
      <c r="AI26">
        <v>-2.7240016649999999E-4</v>
      </c>
      <c r="AJ26">
        <v>216</v>
      </c>
      <c r="AK26" s="8">
        <f t="shared" si="12"/>
        <v>-2.9252998861417634E-5</v>
      </c>
      <c r="AL26" s="8" t="str">
        <f t="shared" si="13"/>
        <v>NA</v>
      </c>
      <c r="AM26" s="8">
        <f t="shared" si="14"/>
        <v>-2.4314716763858236E-4</v>
      </c>
      <c r="AN26">
        <v>6.4072911850000001</v>
      </c>
      <c r="AO26">
        <v>-4.368607969E-4</v>
      </c>
      <c r="AP26">
        <v>216</v>
      </c>
      <c r="AQ26" s="8">
        <f t="shared" si="15"/>
        <v>-2.9252998861417634E-5</v>
      </c>
      <c r="AR26" s="8" t="str">
        <f t="shared" si="16"/>
        <v>NA</v>
      </c>
      <c r="AS26" s="8">
        <f t="shared" si="17"/>
        <v>-4.0760779803858236E-4</v>
      </c>
      <c r="AT26">
        <v>6.3127645230000002</v>
      </c>
      <c r="AU26">
        <v>-4.2510544689999997E-4</v>
      </c>
      <c r="AV26">
        <v>220</v>
      </c>
      <c r="AW26" s="8">
        <f t="shared" si="18"/>
        <v>-2.9252998861417634E-5</v>
      </c>
      <c r="AX26" s="8" t="str">
        <f t="shared" si="19"/>
        <v>NA</v>
      </c>
      <c r="AY26" s="8">
        <f t="shared" si="20"/>
        <v>-3.9585244803858234E-4</v>
      </c>
      <c r="AZ26">
        <v>6.5845930270000004</v>
      </c>
      <c r="BA26">
        <v>-2.7795625670000001E-4</v>
      </c>
      <c r="BB26">
        <v>216</v>
      </c>
      <c r="BC26" s="8">
        <f t="shared" si="21"/>
        <v>-3.3589005054013299E-5</v>
      </c>
      <c r="BD26" s="8" t="str">
        <f t="shared" si="22"/>
        <v>NA</v>
      </c>
      <c r="BE26" s="8">
        <f t="shared" si="23"/>
        <v>-2.4436725164598671E-4</v>
      </c>
      <c r="BF26">
        <v>7.4719777990000003</v>
      </c>
      <c r="BG26">
        <v>-1.243624925E-4</v>
      </c>
      <c r="BH26">
        <v>216</v>
      </c>
      <c r="BI26" s="10">
        <f t="shared" si="24"/>
        <v>-3.9605831596650765E-5</v>
      </c>
      <c r="BJ26" s="10" t="str">
        <f t="shared" si="25"/>
        <v>NA</v>
      </c>
      <c r="BK26" s="8">
        <f t="shared" si="26"/>
        <v>-8.4756660903349232E-5</v>
      </c>
      <c r="BL26">
        <v>6.2513282449999998</v>
      </c>
      <c r="BM26">
        <v>-3.4808921740000001E-4</v>
      </c>
      <c r="BN26">
        <v>216</v>
      </c>
      <c r="BO26" s="8">
        <f t="shared" si="27"/>
        <v>-2.9252998861417634E-5</v>
      </c>
      <c r="BP26" s="8" t="str">
        <f t="shared" si="28"/>
        <v>NA</v>
      </c>
      <c r="BQ26" s="8">
        <f t="shared" si="29"/>
        <v>-3.1883621853858238E-4</v>
      </c>
      <c r="BR26">
        <v>7.6572444419999997</v>
      </c>
      <c r="BS26" s="1">
        <v>3.6094999999999999E-5</v>
      </c>
      <c r="BT26">
        <v>216</v>
      </c>
      <c r="BU26" s="8">
        <f t="shared" si="30"/>
        <v>-3.3589005054013299E-5</v>
      </c>
      <c r="BV26" s="8" t="str">
        <f t="shared" si="31"/>
        <v>NA</v>
      </c>
      <c r="BW26" s="8">
        <f t="shared" si="32"/>
        <v>6.9684005054013298E-5</v>
      </c>
      <c r="BX26">
        <v>5.520453228</v>
      </c>
      <c r="BY26">
        <v>-7.810890869E-4</v>
      </c>
      <c r="BZ26">
        <v>216</v>
      </c>
      <c r="CA26" s="8">
        <f t="shared" si="33"/>
        <v>-2.9252998861417634E-5</v>
      </c>
      <c r="CB26" s="8" t="str">
        <f t="shared" si="34"/>
        <v>NA</v>
      </c>
      <c r="CC26" s="8">
        <f t="shared" si="35"/>
        <v>-7.5183608803858237E-4</v>
      </c>
      <c r="CD26">
        <v>7.6327287070000001</v>
      </c>
      <c r="CE26" s="1">
        <v>-4.7957999999999997E-5</v>
      </c>
      <c r="CF26">
        <v>216</v>
      </c>
      <c r="CG26" s="8">
        <f t="shared" si="36"/>
        <v>-3.9605831596650765E-5</v>
      </c>
      <c r="CH26" s="8" t="str">
        <f t="shared" si="37"/>
        <v>NA</v>
      </c>
      <c r="CI26" s="8">
        <f t="shared" si="38"/>
        <v>-8.3521684033492326E-6</v>
      </c>
      <c r="CJ26">
        <v>5.2565347109999996</v>
      </c>
      <c r="CK26">
        <v>-5.5152774030000002E-4</v>
      </c>
      <c r="CL26">
        <v>216</v>
      </c>
      <c r="CM26" s="8">
        <f t="shared" si="39"/>
        <v>-3.3589005054013299E-5</v>
      </c>
      <c r="CN26" s="8" t="str">
        <f t="shared" si="40"/>
        <v>NA</v>
      </c>
      <c r="CO26" s="8">
        <f t="shared" si="41"/>
        <v>-5.1793873524598672E-4</v>
      </c>
      <c r="CP26" s="2">
        <v>6.5849932710000001</v>
      </c>
      <c r="CQ26" s="2">
        <v>-2.0785965309999999E-4</v>
      </c>
      <c r="CR26" s="2">
        <v>178</v>
      </c>
      <c r="CS26" s="8">
        <f t="shared" si="42"/>
        <v>-2.9252998861417634E-5</v>
      </c>
      <c r="CT26" s="8" t="str">
        <f t="shared" si="43"/>
        <v>NA</v>
      </c>
      <c r="CU26" s="8">
        <f t="shared" si="44"/>
        <v>-1.7860665423858235E-4</v>
      </c>
      <c r="CV26">
        <v>7.8461393179999996</v>
      </c>
      <c r="CW26" s="1">
        <v>2.4341999999999999E-7</v>
      </c>
      <c r="CX26">
        <v>216</v>
      </c>
      <c r="CY26" s="10">
        <f t="shared" si="45"/>
        <v>-3.9605831596650765E-5</v>
      </c>
      <c r="CZ26" s="10" t="str">
        <f t="shared" si="46"/>
        <v>NA</v>
      </c>
      <c r="DA26" s="8">
        <f t="shared" si="47"/>
        <v>3.9849251596650764E-5</v>
      </c>
      <c r="DB26" t="s">
        <v>2</v>
      </c>
      <c r="DC26" s="5" t="s">
        <v>9</v>
      </c>
    </row>
    <row r="27" spans="1:107" x14ac:dyDescent="0.45">
      <c r="A27" s="9">
        <f>A26+40/24/60</f>
        <v>45618.427083333416</v>
      </c>
      <c r="B27" t="s">
        <v>0</v>
      </c>
      <c r="C27">
        <v>26</v>
      </c>
      <c r="D27" s="7">
        <v>45618</v>
      </c>
      <c r="E27">
        <v>10.144166650000001</v>
      </c>
      <c r="F27">
        <v>14.0689583</v>
      </c>
      <c r="G27">
        <v>14.111375020000001</v>
      </c>
      <c r="H27">
        <v>14.12907504</v>
      </c>
      <c r="I27">
        <v>14.15875417</v>
      </c>
      <c r="J27" s="2">
        <v>4.3948733469999999</v>
      </c>
      <c r="K27" s="2">
        <v>-4.525530104E-4</v>
      </c>
      <c r="L27" s="2">
        <v>244</v>
      </c>
      <c r="M27" s="8">
        <f t="shared" si="0"/>
        <v>-3.4363446828722388E-5</v>
      </c>
      <c r="N27" s="8" t="str">
        <f t="shared" si="1"/>
        <v>NA</v>
      </c>
      <c r="O27" s="8">
        <f t="shared" si="2"/>
        <v>-4.1818956357127761E-4</v>
      </c>
      <c r="P27">
        <v>5.4876758199999998</v>
      </c>
      <c r="Q27">
        <v>-2.281173178E-4</v>
      </c>
      <c r="R27">
        <v>240</v>
      </c>
      <c r="S27" s="10">
        <f t="shared" si="3"/>
        <v>-3.9695013541118929E-5</v>
      </c>
      <c r="T27" s="10" t="str">
        <f t="shared" si="4"/>
        <v>NA</v>
      </c>
      <c r="U27" s="8">
        <f t="shared" si="5"/>
        <v>-1.8842230425888108E-4</v>
      </c>
      <c r="V27">
        <v>4.7088566800000002</v>
      </c>
      <c r="W27">
        <v>-2.0908839619999999E-4</v>
      </c>
      <c r="X27">
        <v>240</v>
      </c>
      <c r="Y27" s="8">
        <f t="shared" si="6"/>
        <v>-3.4363446828722388E-5</v>
      </c>
      <c r="Z27" s="8" t="str">
        <f t="shared" si="7"/>
        <v>NA</v>
      </c>
      <c r="AA27" s="8">
        <f t="shared" si="8"/>
        <v>-1.747249493712776E-4</v>
      </c>
      <c r="AB27">
        <v>5.0198524750000004</v>
      </c>
      <c r="AC27" s="1">
        <v>2.6166E-5</v>
      </c>
      <c r="AD27">
        <v>240</v>
      </c>
      <c r="AE27" s="8">
        <f t="shared" si="9"/>
        <v>-2.9528869240069699E-5</v>
      </c>
      <c r="AF27" s="8" t="str">
        <f t="shared" si="10"/>
        <v>NA</v>
      </c>
      <c r="AG27" s="8">
        <f t="shared" si="11"/>
        <v>5.5694869240069699E-5</v>
      </c>
      <c r="AH27" s="2">
        <v>4.9677081730000001</v>
      </c>
      <c r="AI27" s="2">
        <v>-4.4598777729999998E-4</v>
      </c>
      <c r="AJ27" s="2">
        <v>245</v>
      </c>
      <c r="AK27" s="8">
        <f t="shared" si="12"/>
        <v>-2.9528869240069699E-5</v>
      </c>
      <c r="AL27" s="8" t="str">
        <f t="shared" si="13"/>
        <v>NA</v>
      </c>
      <c r="AM27" s="8">
        <f t="shared" si="14"/>
        <v>-4.1645890805993028E-4</v>
      </c>
      <c r="AN27">
        <v>4.5730095860000004</v>
      </c>
      <c r="AO27">
        <v>-4.1724824000000002E-4</v>
      </c>
      <c r="AP27">
        <v>240</v>
      </c>
      <c r="AQ27" s="8">
        <f t="shared" si="15"/>
        <v>-2.9528869240069699E-5</v>
      </c>
      <c r="AR27" s="8" t="str">
        <f t="shared" si="16"/>
        <v>NA</v>
      </c>
      <c r="AS27" s="8">
        <f t="shared" si="17"/>
        <v>-3.8771937075993032E-4</v>
      </c>
      <c r="AT27">
        <v>4.6183799900000002</v>
      </c>
      <c r="AU27">
        <v>-3.337769924E-4</v>
      </c>
      <c r="AV27">
        <v>240</v>
      </c>
      <c r="AW27" s="8">
        <f t="shared" si="18"/>
        <v>-2.9528869240069699E-5</v>
      </c>
      <c r="AX27" s="8" t="str">
        <f t="shared" si="19"/>
        <v>NA</v>
      </c>
      <c r="AY27" s="8">
        <f t="shared" si="20"/>
        <v>-3.042481231599303E-4</v>
      </c>
      <c r="AZ27">
        <v>4.737143755</v>
      </c>
      <c r="BA27">
        <v>-2.0165407780000001E-4</v>
      </c>
      <c r="BB27">
        <v>240</v>
      </c>
      <c r="BC27" s="8">
        <f t="shared" si="21"/>
        <v>-3.4363446828722388E-5</v>
      </c>
      <c r="BD27" s="8" t="str">
        <f t="shared" si="22"/>
        <v>NA</v>
      </c>
      <c r="BE27" s="8">
        <f t="shared" si="23"/>
        <v>-1.6729063097127762E-4</v>
      </c>
      <c r="BF27">
        <v>4.890722094</v>
      </c>
      <c r="BG27" s="1">
        <v>-9.9063999999999999E-5</v>
      </c>
      <c r="BH27">
        <v>240</v>
      </c>
      <c r="BI27" s="10">
        <f t="shared" si="24"/>
        <v>-3.9695013541118929E-5</v>
      </c>
      <c r="BJ27" s="10" t="str">
        <f t="shared" si="25"/>
        <v>NA</v>
      </c>
      <c r="BK27" s="8">
        <f t="shared" si="26"/>
        <v>-5.936898645888107E-5</v>
      </c>
      <c r="BL27">
        <v>4.5162037489999998</v>
      </c>
      <c r="BM27">
        <v>-3.2752953629999997E-4</v>
      </c>
      <c r="BN27">
        <v>240</v>
      </c>
      <c r="BO27" s="8">
        <f t="shared" si="27"/>
        <v>-2.9528869240069699E-5</v>
      </c>
      <c r="BP27" s="8" t="str">
        <f t="shared" si="28"/>
        <v>NA</v>
      </c>
      <c r="BQ27" s="8">
        <f t="shared" si="29"/>
        <v>-2.9800066705993028E-4</v>
      </c>
      <c r="BR27">
        <v>4.9584741870000002</v>
      </c>
      <c r="BS27" s="1">
        <v>7.1361999999999999E-5</v>
      </c>
      <c r="BT27">
        <v>240</v>
      </c>
      <c r="BU27" s="8">
        <f t="shared" si="30"/>
        <v>-3.4363446828722388E-5</v>
      </c>
      <c r="BV27" s="8" t="str">
        <f t="shared" si="31"/>
        <v>NA</v>
      </c>
      <c r="BW27" s="8">
        <f t="shared" si="32"/>
        <v>1.0572544682872239E-4</v>
      </c>
      <c r="BX27">
        <v>4.6554054020000004</v>
      </c>
      <c r="BY27">
        <v>-4.6027209759999998E-4</v>
      </c>
      <c r="BZ27">
        <v>240</v>
      </c>
      <c r="CA27" s="8">
        <f t="shared" si="33"/>
        <v>-2.9528869240069699E-5</v>
      </c>
      <c r="CB27" s="8" t="str">
        <f t="shared" si="34"/>
        <v>NA</v>
      </c>
      <c r="CC27" s="8">
        <f t="shared" si="35"/>
        <v>-4.3074322835993028E-4</v>
      </c>
      <c r="CD27">
        <v>5.2868979200000004</v>
      </c>
      <c r="CE27" s="1">
        <v>6.7257999999999999E-5</v>
      </c>
      <c r="CF27">
        <v>240</v>
      </c>
      <c r="CG27" s="8">
        <f t="shared" si="36"/>
        <v>-3.9695013541118929E-5</v>
      </c>
      <c r="CH27" s="8" t="str">
        <f t="shared" si="37"/>
        <v>NA</v>
      </c>
      <c r="CI27" s="8">
        <f t="shared" si="38"/>
        <v>1.0695301354111893E-4</v>
      </c>
      <c r="CJ27">
        <v>4.2108904069999999</v>
      </c>
      <c r="CK27">
        <v>-5.4189796530000004E-4</v>
      </c>
      <c r="CL27">
        <v>240</v>
      </c>
      <c r="CM27" s="8">
        <f t="shared" si="39"/>
        <v>-3.4363446828722388E-5</v>
      </c>
      <c r="CN27" s="8">
        <f t="shared" si="40"/>
        <v>1.5435346946393629E-6</v>
      </c>
      <c r="CO27" s="8">
        <f t="shared" si="41"/>
        <v>-5.0907805316591703E-4</v>
      </c>
      <c r="CP27" s="2">
        <v>4.6936987480000001</v>
      </c>
      <c r="CQ27" s="2">
        <v>-1.129713481E-4</v>
      </c>
      <c r="CR27" s="2">
        <v>240</v>
      </c>
      <c r="CS27" s="8">
        <f t="shared" si="42"/>
        <v>-2.9528869240069699E-5</v>
      </c>
      <c r="CT27" s="8" t="str">
        <f t="shared" si="43"/>
        <v>NA</v>
      </c>
      <c r="CU27" s="8">
        <f t="shared" si="44"/>
        <v>-8.3442478859930297E-5</v>
      </c>
      <c r="CV27">
        <v>5.1102812350000004</v>
      </c>
      <c r="CW27" s="1">
        <v>3.0454999999999999E-5</v>
      </c>
      <c r="CX27">
        <v>240</v>
      </c>
      <c r="CY27" s="10">
        <f t="shared" si="45"/>
        <v>-3.9695013541118929E-5</v>
      </c>
      <c r="CZ27" s="10" t="str">
        <f t="shared" si="46"/>
        <v>NA</v>
      </c>
      <c r="DA27" s="8">
        <f t="shared" si="47"/>
        <v>7.0150013541118934E-5</v>
      </c>
      <c r="DB27" t="s">
        <v>3</v>
      </c>
      <c r="DC27" s="5" t="s">
        <v>9</v>
      </c>
    </row>
    <row r="28" spans="1:107" x14ac:dyDescent="0.45">
      <c r="A28" s="9">
        <f t="shared" si="49"/>
        <v>45618.440972222306</v>
      </c>
      <c r="B28" t="s">
        <v>0</v>
      </c>
      <c r="C28">
        <v>27</v>
      </c>
      <c r="D28" s="7">
        <v>45618</v>
      </c>
      <c r="E28">
        <v>10.344166700000001</v>
      </c>
      <c r="F28">
        <v>14.093058340000001</v>
      </c>
      <c r="G28">
        <v>14.129983259999999</v>
      </c>
      <c r="H28">
        <v>14.111658350000001</v>
      </c>
      <c r="I28">
        <v>14.08431251</v>
      </c>
      <c r="J28" s="2">
        <v>3.867030427</v>
      </c>
      <c r="K28" s="2">
        <v>-4.4038982909999999E-4</v>
      </c>
      <c r="L28" s="2">
        <v>230</v>
      </c>
      <c r="M28" s="8">
        <f t="shared" si="0"/>
        <v>-3.4750667716076933E-5</v>
      </c>
      <c r="N28" s="8">
        <f t="shared" si="1"/>
        <v>7.4997936265826275E-6</v>
      </c>
      <c r="O28" s="8">
        <f t="shared" si="2"/>
        <v>-4.131389550105057E-4</v>
      </c>
      <c r="P28">
        <v>5.1937262500000001</v>
      </c>
      <c r="Q28">
        <v>-1.396386551E-4</v>
      </c>
      <c r="R28">
        <v>240</v>
      </c>
      <c r="S28" s="10">
        <f t="shared" si="3"/>
        <v>-3.9739604513339133E-5</v>
      </c>
      <c r="T28" s="10" t="str">
        <f t="shared" si="4"/>
        <v>NA</v>
      </c>
      <c r="U28" s="8">
        <f t="shared" si="5"/>
        <v>-9.9899050586660864E-5</v>
      </c>
      <c r="V28">
        <v>4.4426041679999999</v>
      </c>
      <c r="W28">
        <v>-2.2538452239999999E-4</v>
      </c>
      <c r="X28">
        <v>240</v>
      </c>
      <c r="Y28" s="8">
        <f t="shared" si="6"/>
        <v>-3.4750667716076933E-5</v>
      </c>
      <c r="Z28" s="8" t="str">
        <f t="shared" si="7"/>
        <v>NA</v>
      </c>
      <c r="AA28" s="8">
        <f t="shared" si="8"/>
        <v>-1.9063385468392306E-4</v>
      </c>
      <c r="AB28">
        <v>5.0470345740000004</v>
      </c>
      <c r="AC28" s="1">
        <v>3.0880000000000002E-5</v>
      </c>
      <c r="AD28">
        <v>240</v>
      </c>
      <c r="AE28" s="8">
        <f t="shared" si="9"/>
        <v>-2.9666804429395732E-5</v>
      </c>
      <c r="AF28" s="8" t="str">
        <f t="shared" si="10"/>
        <v>NA</v>
      </c>
      <c r="AG28" s="8">
        <f t="shared" si="11"/>
        <v>6.0546804429395735E-5</v>
      </c>
      <c r="AH28" s="2">
        <v>4.5595812999999996</v>
      </c>
      <c r="AI28" s="2">
        <v>-2.3612956180000001E-4</v>
      </c>
      <c r="AJ28" s="2">
        <v>230</v>
      </c>
      <c r="AK28" s="8">
        <f t="shared" si="12"/>
        <v>-2.9666804429395732E-5</v>
      </c>
      <c r="AL28" s="8" t="str">
        <f t="shared" si="13"/>
        <v>NA</v>
      </c>
      <c r="AM28" s="8">
        <f t="shared" si="14"/>
        <v>-2.0646275737060428E-4</v>
      </c>
      <c r="AN28">
        <v>4.1932991839999998</v>
      </c>
      <c r="AO28">
        <v>-3.1172736410000002E-4</v>
      </c>
      <c r="AP28">
        <v>240</v>
      </c>
      <c r="AQ28" s="8">
        <f t="shared" si="15"/>
        <v>-2.9666804429395732E-5</v>
      </c>
      <c r="AR28" s="8" t="str">
        <f t="shared" si="16"/>
        <v>NA</v>
      </c>
      <c r="AS28" s="8">
        <f t="shared" si="17"/>
        <v>-2.8206055967060429E-4</v>
      </c>
      <c r="AT28">
        <v>4.2118462499999998</v>
      </c>
      <c r="AU28">
        <v>-3.425176337E-4</v>
      </c>
      <c r="AV28">
        <v>240</v>
      </c>
      <c r="AW28" s="8">
        <f t="shared" si="18"/>
        <v>-2.9666804429395732E-5</v>
      </c>
      <c r="AX28" s="8" t="str">
        <f t="shared" si="19"/>
        <v>NA</v>
      </c>
      <c r="AY28" s="8">
        <f t="shared" si="20"/>
        <v>-3.1285082927060427E-4</v>
      </c>
      <c r="AZ28">
        <v>4.4922991589999999</v>
      </c>
      <c r="BA28">
        <v>-2.0787086459999999E-4</v>
      </c>
      <c r="BB28">
        <v>240</v>
      </c>
      <c r="BC28" s="8">
        <f t="shared" si="21"/>
        <v>-3.4750667716076933E-5</v>
      </c>
      <c r="BD28" s="8" t="str">
        <f t="shared" si="22"/>
        <v>NA</v>
      </c>
      <c r="BE28" s="8">
        <f t="shared" si="23"/>
        <v>-1.7312019688392306E-4</v>
      </c>
      <c r="BF28">
        <v>4.769756675</v>
      </c>
      <c r="BG28">
        <v>-1.137018879E-4</v>
      </c>
      <c r="BH28">
        <v>240</v>
      </c>
      <c r="BI28" s="10">
        <f t="shared" si="24"/>
        <v>-3.9739604513339133E-5</v>
      </c>
      <c r="BJ28" s="10" t="str">
        <f t="shared" si="25"/>
        <v>NA</v>
      </c>
      <c r="BK28" s="8">
        <f t="shared" si="26"/>
        <v>-7.3962283386660866E-5</v>
      </c>
      <c r="BL28">
        <v>4.1509229239999996</v>
      </c>
      <c r="BM28">
        <v>-2.8993071339999997E-4</v>
      </c>
      <c r="BN28">
        <v>240</v>
      </c>
      <c r="BO28" s="8">
        <f t="shared" si="27"/>
        <v>-2.9666804429395732E-5</v>
      </c>
      <c r="BP28" s="8" t="str">
        <f t="shared" si="28"/>
        <v>NA</v>
      </c>
      <c r="BQ28" s="8">
        <f t="shared" si="29"/>
        <v>-2.6026390897060424E-4</v>
      </c>
      <c r="BR28">
        <v>5.0413316650000004</v>
      </c>
      <c r="BS28" s="1">
        <v>5.6116000000000003E-5</v>
      </c>
      <c r="BT28">
        <v>240</v>
      </c>
      <c r="BU28" s="8">
        <f t="shared" si="30"/>
        <v>-3.4750667716076933E-5</v>
      </c>
      <c r="BV28" s="8" t="str">
        <f t="shared" si="31"/>
        <v>NA</v>
      </c>
      <c r="BW28" s="8">
        <f t="shared" si="32"/>
        <v>9.0866667716076936E-5</v>
      </c>
      <c r="BX28">
        <v>4.1582404090000002</v>
      </c>
      <c r="BY28">
        <v>-3.9259348740000003E-4</v>
      </c>
      <c r="BZ28">
        <v>240</v>
      </c>
      <c r="CA28" s="8">
        <f t="shared" si="33"/>
        <v>-2.9666804429395732E-5</v>
      </c>
      <c r="CB28" s="8" t="str">
        <f t="shared" si="34"/>
        <v>NA</v>
      </c>
      <c r="CC28" s="8">
        <f t="shared" si="35"/>
        <v>-3.6292668297060429E-4</v>
      </c>
      <c r="CD28">
        <v>5.2538499889999999</v>
      </c>
      <c r="CE28" s="1">
        <v>-8.1921000000000004E-5</v>
      </c>
      <c r="CF28">
        <v>240</v>
      </c>
      <c r="CG28" s="8">
        <f t="shared" si="36"/>
        <v>-3.9739604513339133E-5</v>
      </c>
      <c r="CH28" s="8" t="str">
        <f t="shared" si="37"/>
        <v>NA</v>
      </c>
      <c r="CI28" s="8">
        <f t="shared" si="38"/>
        <v>-4.2181395486660871E-5</v>
      </c>
      <c r="CJ28">
        <v>3.5761095950000001</v>
      </c>
      <c r="CK28">
        <v>-5.653581265E-4</v>
      </c>
      <c r="CL28">
        <v>240</v>
      </c>
      <c r="CM28" s="8">
        <f t="shared" si="39"/>
        <v>-3.4750667716076933E-5</v>
      </c>
      <c r="CN28" s="8">
        <f t="shared" si="40"/>
        <v>1.2539053513959929E-5</v>
      </c>
      <c r="CO28" s="8">
        <f t="shared" si="41"/>
        <v>-5.4314651229788304E-4</v>
      </c>
      <c r="CP28" s="2">
        <v>4.5648114660000001</v>
      </c>
      <c r="CQ28" s="2">
        <v>-1.433743198E-4</v>
      </c>
      <c r="CR28" s="2">
        <v>244</v>
      </c>
      <c r="CS28" s="8">
        <f t="shared" si="42"/>
        <v>-2.9666804429395732E-5</v>
      </c>
      <c r="CT28" s="8" t="str">
        <f t="shared" si="43"/>
        <v>NA</v>
      </c>
      <c r="CU28" s="8">
        <f t="shared" si="44"/>
        <v>-1.1370751537060427E-4</v>
      </c>
      <c r="CV28">
        <v>5.1589287539999997</v>
      </c>
      <c r="CW28" s="1">
        <v>2.5469E-5</v>
      </c>
      <c r="CX28">
        <v>240</v>
      </c>
      <c r="CY28" s="10">
        <f t="shared" si="45"/>
        <v>-3.9739604513339133E-5</v>
      </c>
      <c r="CZ28" s="10" t="str">
        <f t="shared" si="46"/>
        <v>NA</v>
      </c>
      <c r="DA28" s="8">
        <f t="shared" si="47"/>
        <v>6.5208604513339129E-5</v>
      </c>
      <c r="DB28" t="s">
        <v>3</v>
      </c>
      <c r="DC28" s="5" t="s">
        <v>9</v>
      </c>
    </row>
    <row r="29" spans="1:107" x14ac:dyDescent="0.45">
      <c r="A29" s="9">
        <f t="shared" si="49"/>
        <v>45618.454861111197</v>
      </c>
      <c r="B29" t="s">
        <v>0</v>
      </c>
      <c r="C29">
        <v>28</v>
      </c>
      <c r="D29" s="7">
        <v>45618</v>
      </c>
      <c r="E29">
        <v>10.642500030000001</v>
      </c>
      <c r="F29">
        <v>14.073670959999999</v>
      </c>
      <c r="G29">
        <v>14.08119582</v>
      </c>
      <c r="H29">
        <v>14.135133310000001</v>
      </c>
      <c r="I29">
        <v>14.14932501</v>
      </c>
      <c r="J29" s="2">
        <v>3.329739837</v>
      </c>
      <c r="K29" s="2">
        <v>-5.0189179339999996E-4</v>
      </c>
      <c r="L29" s="2">
        <v>246</v>
      </c>
      <c r="M29" s="8">
        <f t="shared" si="0"/>
        <v>-3.5137888603431477E-5</v>
      </c>
      <c r="N29" s="8">
        <f t="shared" si="1"/>
        <v>1.6806610534256968E-5</v>
      </c>
      <c r="O29" s="8">
        <f t="shared" si="2"/>
        <v>-4.8356051533082544E-4</v>
      </c>
      <c r="P29">
        <v>5.1461854320000002</v>
      </c>
      <c r="Q29" s="1">
        <v>1.5235000000000001E-5</v>
      </c>
      <c r="R29">
        <v>240</v>
      </c>
      <c r="S29" s="10">
        <f t="shared" si="3"/>
        <v>-3.9784195485559337E-5</v>
      </c>
      <c r="T29" s="10" t="str">
        <f t="shared" si="4"/>
        <v>NA</v>
      </c>
      <c r="U29" s="8">
        <f t="shared" si="5"/>
        <v>5.5019195485559336E-5</v>
      </c>
      <c r="V29">
        <v>4.1728562450000002</v>
      </c>
      <c r="W29">
        <v>-2.2720559850000001E-4</v>
      </c>
      <c r="X29">
        <v>240</v>
      </c>
      <c r="Y29" s="8">
        <f t="shared" si="6"/>
        <v>-3.5137888603431477E-5</v>
      </c>
      <c r="Z29" s="8">
        <f t="shared" si="7"/>
        <v>2.2023531972504488E-6</v>
      </c>
      <c r="AA29" s="8">
        <f t="shared" si="8"/>
        <v>-1.9427006309381898E-4</v>
      </c>
      <c r="AB29">
        <v>5.0768937449999996</v>
      </c>
      <c r="AC29" s="1">
        <v>1.6052000000000001E-5</v>
      </c>
      <c r="AD29">
        <v>240</v>
      </c>
      <c r="AE29" s="8">
        <f t="shared" si="9"/>
        <v>-2.9804739618721765E-5</v>
      </c>
      <c r="AF29" s="8" t="str">
        <f t="shared" si="10"/>
        <v>NA</v>
      </c>
      <c r="AG29" s="8">
        <f t="shared" si="11"/>
        <v>4.5856739618721767E-5</v>
      </c>
      <c r="AH29" s="2">
        <v>4.2955587739999999</v>
      </c>
      <c r="AI29" s="2">
        <v>-2.239897964E-4</v>
      </c>
      <c r="AJ29" s="2">
        <v>245</v>
      </c>
      <c r="AK29" s="8">
        <f t="shared" si="12"/>
        <v>-2.9804739618721765E-5</v>
      </c>
      <c r="AL29" s="8" t="str">
        <f t="shared" si="13"/>
        <v>NA</v>
      </c>
      <c r="AM29" s="8">
        <f t="shared" si="14"/>
        <v>-1.9418505678127823E-4</v>
      </c>
      <c r="AN29">
        <v>3.7575679160000002</v>
      </c>
      <c r="AO29">
        <v>-4.3514185729999998E-4</v>
      </c>
      <c r="AP29">
        <v>240</v>
      </c>
      <c r="AQ29" s="8">
        <f t="shared" si="15"/>
        <v>-2.9804739618721765E-5</v>
      </c>
      <c r="AR29" s="8" t="str">
        <f t="shared" si="16"/>
        <v>NA</v>
      </c>
      <c r="AS29" s="8">
        <f t="shared" si="17"/>
        <v>-4.0533711768127821E-4</v>
      </c>
      <c r="AT29">
        <v>3.8064583280000002</v>
      </c>
      <c r="AU29">
        <v>-3.1276006370000001E-4</v>
      </c>
      <c r="AV29">
        <v>240</v>
      </c>
      <c r="AW29" s="8">
        <f t="shared" si="18"/>
        <v>-2.9804739618721765E-5</v>
      </c>
      <c r="AX29" s="8" t="str">
        <f t="shared" si="19"/>
        <v>NA</v>
      </c>
      <c r="AY29" s="8">
        <f t="shared" si="20"/>
        <v>-2.8295532408127824E-4</v>
      </c>
      <c r="AZ29">
        <v>4.2488925139999996</v>
      </c>
      <c r="BA29">
        <v>-2.273641721E-4</v>
      </c>
      <c r="BB29">
        <v>240</v>
      </c>
      <c r="BC29" s="8">
        <f t="shared" si="21"/>
        <v>-3.5137888603431477E-5</v>
      </c>
      <c r="BD29" s="8">
        <f t="shared" si="22"/>
        <v>2.6265272777316339E-6</v>
      </c>
      <c r="BE29" s="8">
        <f t="shared" si="23"/>
        <v>-1.9485281077430015E-4</v>
      </c>
      <c r="BF29">
        <v>4.6145804190000002</v>
      </c>
      <c r="BG29">
        <v>-1.3207093560000001E-4</v>
      </c>
      <c r="BH29">
        <v>240</v>
      </c>
      <c r="BI29" s="10">
        <f t="shared" si="24"/>
        <v>-3.9784195485559337E-5</v>
      </c>
      <c r="BJ29" s="10" t="str">
        <f t="shared" si="25"/>
        <v>NA</v>
      </c>
      <c r="BK29" s="8">
        <f t="shared" si="26"/>
        <v>-9.2286740114440671E-5</v>
      </c>
      <c r="BL29">
        <v>3.7903658299999998</v>
      </c>
      <c r="BM29">
        <v>-2.9359091280000001E-4</v>
      </c>
      <c r="BN29">
        <v>240</v>
      </c>
      <c r="BO29" s="8">
        <f t="shared" si="27"/>
        <v>-2.9804739618721765E-5</v>
      </c>
      <c r="BP29" s="8" t="str">
        <f t="shared" si="28"/>
        <v>NA</v>
      </c>
      <c r="BQ29" s="8">
        <f t="shared" si="29"/>
        <v>-2.6378617318127825E-4</v>
      </c>
      <c r="BR29">
        <v>5.0940120980000003</v>
      </c>
      <c r="BS29" s="1">
        <v>4.1551999999999998E-5</v>
      </c>
      <c r="BT29">
        <v>240</v>
      </c>
      <c r="BU29" s="8">
        <f t="shared" si="30"/>
        <v>-3.5137888603431477E-5</v>
      </c>
      <c r="BV29" s="8" t="str">
        <f t="shared" si="31"/>
        <v>NA</v>
      </c>
      <c r="BW29" s="8">
        <f t="shared" si="32"/>
        <v>7.6689888603431475E-5</v>
      </c>
      <c r="BX29">
        <v>3.6676645859999999</v>
      </c>
      <c r="BY29">
        <v>-3.8434112300000001E-4</v>
      </c>
      <c r="BZ29">
        <v>240</v>
      </c>
      <c r="CA29" s="8">
        <f t="shared" si="33"/>
        <v>-2.9804739618721765E-5</v>
      </c>
      <c r="CB29" s="8" t="str">
        <f t="shared" si="34"/>
        <v>NA</v>
      </c>
      <c r="CC29" s="8">
        <f t="shared" si="35"/>
        <v>-3.5453638338127824E-4</v>
      </c>
      <c r="CD29">
        <v>5.1331745839999998</v>
      </c>
      <c r="CE29">
        <v>-1.198440378E-4</v>
      </c>
      <c r="CF29">
        <v>240</v>
      </c>
      <c r="CG29" s="8">
        <f t="shared" si="36"/>
        <v>-3.9784195485559337E-5</v>
      </c>
      <c r="CH29" s="8" t="str">
        <f t="shared" si="37"/>
        <v>NA</v>
      </c>
      <c r="CI29" s="8">
        <f t="shared" si="38"/>
        <v>-8.0059842314440663E-5</v>
      </c>
      <c r="CJ29">
        <v>2.876360418</v>
      </c>
      <c r="CK29">
        <v>-5.8788039939999999E-4</v>
      </c>
      <c r="CL29">
        <v>240</v>
      </c>
      <c r="CM29" s="8">
        <f t="shared" si="39"/>
        <v>-3.5137888603431477E-5</v>
      </c>
      <c r="CN29" s="8">
        <f t="shared" si="40"/>
        <v>2.465993854869469E-5</v>
      </c>
      <c r="CO29" s="8">
        <f t="shared" si="41"/>
        <v>-5.7740244934526323E-4</v>
      </c>
      <c r="CP29" s="2">
        <v>4.4390955710000002</v>
      </c>
      <c r="CQ29" s="2">
        <v>-2.109063808E-4</v>
      </c>
      <c r="CR29" s="2">
        <v>90</v>
      </c>
      <c r="CS29" s="8">
        <f t="shared" si="42"/>
        <v>-2.9804739618721765E-5</v>
      </c>
      <c r="CT29" s="8" t="str">
        <f t="shared" si="43"/>
        <v>NA</v>
      </c>
      <c r="CU29" s="8">
        <f t="shared" si="44"/>
        <v>-1.8110164118127824E-4</v>
      </c>
      <c r="CV29">
        <v>5.1716983360000004</v>
      </c>
      <c r="CW29" s="1">
        <v>8.2994000000000005E-6</v>
      </c>
      <c r="CX29">
        <v>240</v>
      </c>
      <c r="CY29" s="10">
        <f t="shared" si="45"/>
        <v>-3.9784195485559337E-5</v>
      </c>
      <c r="CZ29" s="10" t="str">
        <f t="shared" si="46"/>
        <v>NA</v>
      </c>
      <c r="DA29" s="8">
        <f t="shared" si="47"/>
        <v>4.8083595485559334E-5</v>
      </c>
      <c r="DB29" t="s">
        <v>3</v>
      </c>
      <c r="DC29" s="5" t="s">
        <v>9</v>
      </c>
    </row>
    <row r="30" spans="1:107" x14ac:dyDescent="0.45">
      <c r="A30" s="9">
        <f t="shared" si="49"/>
        <v>45618.468750000087</v>
      </c>
      <c r="B30" t="s">
        <v>0</v>
      </c>
      <c r="C30">
        <v>29</v>
      </c>
      <c r="D30" s="7">
        <v>45618</v>
      </c>
      <c r="E30">
        <v>11.144166650000001</v>
      </c>
      <c r="F30">
        <v>14.050937469999999</v>
      </c>
      <c r="G30">
        <v>14.0771876</v>
      </c>
      <c r="H30">
        <v>14.10944997</v>
      </c>
      <c r="I30">
        <v>14.07896672</v>
      </c>
      <c r="J30" s="2">
        <v>2.7387175159999999</v>
      </c>
      <c r="K30" s="2">
        <v>-4.6619397069999998E-4</v>
      </c>
      <c r="L30" s="2">
        <v>234</v>
      </c>
      <c r="M30" s="8">
        <f t="shared" si="0"/>
        <v>-3.5525109491008067E-5</v>
      </c>
      <c r="N30" s="8">
        <f t="shared" si="1"/>
        <v>2.704415541643281E-5</v>
      </c>
      <c r="O30" s="8">
        <f t="shared" si="2"/>
        <v>-4.5771301662542472E-4</v>
      </c>
      <c r="P30">
        <v>5.1795191779999996</v>
      </c>
      <c r="Q30" s="1">
        <v>4.1446000000000003E-5</v>
      </c>
      <c r="R30">
        <v>240</v>
      </c>
      <c r="S30" s="10">
        <f t="shared" si="3"/>
        <v>-3.9828786457807297E-5</v>
      </c>
      <c r="T30" s="10" t="str">
        <f t="shared" si="4"/>
        <v>NA</v>
      </c>
      <c r="U30" s="8">
        <f t="shared" si="5"/>
        <v>8.1274786457807293E-5</v>
      </c>
      <c r="V30">
        <v>3.8882674920000002</v>
      </c>
      <c r="W30">
        <v>-2.2654133719999999E-4</v>
      </c>
      <c r="X30">
        <v>240</v>
      </c>
      <c r="Y30" s="8">
        <f t="shared" si="6"/>
        <v>-3.5525109491008067E-5</v>
      </c>
      <c r="Z30" s="8">
        <f t="shared" si="7"/>
        <v>7.131930352425182E-6</v>
      </c>
      <c r="AA30" s="8">
        <f t="shared" si="8"/>
        <v>-1.9814815806141711E-4</v>
      </c>
      <c r="AB30">
        <v>5.1046879230000002</v>
      </c>
      <c r="AC30" s="1">
        <v>1.6237999999999999E-5</v>
      </c>
      <c r="AD30">
        <v>240</v>
      </c>
      <c r="AE30" s="8">
        <f t="shared" si="9"/>
        <v>-2.9942674808103309E-5</v>
      </c>
      <c r="AF30" s="8" t="str">
        <f t="shared" si="10"/>
        <v>NA</v>
      </c>
      <c r="AG30" s="8">
        <f t="shared" si="11"/>
        <v>4.6180674808103312E-5</v>
      </c>
      <c r="AH30" s="2">
        <v>4.0237604139999998</v>
      </c>
      <c r="AI30" s="2">
        <v>-2.4874908650000002E-4</v>
      </c>
      <c r="AJ30" s="2">
        <v>245</v>
      </c>
      <c r="AK30" s="8">
        <f t="shared" si="12"/>
        <v>-2.9942674808103309E-5</v>
      </c>
      <c r="AL30" s="8" t="str">
        <f t="shared" si="13"/>
        <v>NA</v>
      </c>
      <c r="AM30" s="8">
        <f t="shared" si="14"/>
        <v>-2.1880641169189671E-4</v>
      </c>
      <c r="AN30">
        <v>3.2388479129999999</v>
      </c>
      <c r="AO30">
        <v>-4.4905263939999998E-4</v>
      </c>
      <c r="AP30">
        <v>240</v>
      </c>
      <c r="AQ30" s="8">
        <f t="shared" si="15"/>
        <v>-2.9942674808103309E-5</v>
      </c>
      <c r="AR30" s="8" t="str">
        <f t="shared" si="16"/>
        <v>NA</v>
      </c>
      <c r="AS30" s="8">
        <f t="shared" si="17"/>
        <v>-4.1910996459189667E-4</v>
      </c>
      <c r="AT30">
        <v>3.4589983329999998</v>
      </c>
      <c r="AU30">
        <v>-3.3593882449999999E-4</v>
      </c>
      <c r="AV30">
        <v>240</v>
      </c>
      <c r="AW30" s="8">
        <f t="shared" si="18"/>
        <v>-2.9942674808103309E-5</v>
      </c>
      <c r="AX30" s="8" t="str">
        <f t="shared" si="19"/>
        <v>NA</v>
      </c>
      <c r="AY30" s="8">
        <f t="shared" si="20"/>
        <v>-3.0599614969189668E-4</v>
      </c>
      <c r="AZ30">
        <v>3.9696774779999999</v>
      </c>
      <c r="BA30">
        <v>-2.406411842E-4</v>
      </c>
      <c r="BB30">
        <v>240</v>
      </c>
      <c r="BC30" s="8">
        <f t="shared" si="21"/>
        <v>-3.5525109491008067E-5</v>
      </c>
      <c r="BD30" s="8">
        <f t="shared" si="22"/>
        <v>1.6976008455629407E-5</v>
      </c>
      <c r="BE30" s="8">
        <f t="shared" si="23"/>
        <v>-2.2209208316462134E-4</v>
      </c>
      <c r="BF30">
        <v>4.4663183489999998</v>
      </c>
      <c r="BG30">
        <v>-1.182814483E-4</v>
      </c>
      <c r="BH30">
        <v>240</v>
      </c>
      <c r="BI30" s="10">
        <f t="shared" si="24"/>
        <v>-3.9828786457807297E-5</v>
      </c>
      <c r="BJ30" s="10" t="str">
        <f t="shared" si="25"/>
        <v>NA</v>
      </c>
      <c r="BK30" s="8">
        <f t="shared" si="26"/>
        <v>-7.8452661842192705E-5</v>
      </c>
      <c r="BL30">
        <v>3.4402783490000002</v>
      </c>
      <c r="BM30">
        <v>-2.8295280959999999E-4</v>
      </c>
      <c r="BN30">
        <v>240</v>
      </c>
      <c r="BO30" s="8">
        <f t="shared" si="27"/>
        <v>-2.9942674808103309E-5</v>
      </c>
      <c r="BP30" s="8" t="str">
        <f t="shared" si="28"/>
        <v>NA</v>
      </c>
      <c r="BQ30" s="8">
        <f t="shared" si="29"/>
        <v>-2.5301013479189668E-4</v>
      </c>
      <c r="BR30">
        <v>5.1464345829999996</v>
      </c>
      <c r="BS30" s="1">
        <v>3.9833999999999998E-5</v>
      </c>
      <c r="BT30">
        <v>240</v>
      </c>
      <c r="BU30" s="8">
        <f t="shared" si="30"/>
        <v>-3.5525109491008067E-5</v>
      </c>
      <c r="BV30" s="8" t="str">
        <f t="shared" si="31"/>
        <v>NA</v>
      </c>
      <c r="BW30" s="8">
        <f t="shared" si="32"/>
        <v>7.5359109491008065E-5</v>
      </c>
      <c r="BX30">
        <v>3.1920037539999999</v>
      </c>
      <c r="BY30">
        <v>-4.0690207269999999E-4</v>
      </c>
      <c r="BZ30">
        <v>240</v>
      </c>
      <c r="CA30" s="8">
        <f t="shared" si="33"/>
        <v>-2.9942674808103309E-5</v>
      </c>
      <c r="CB30" s="8" t="str">
        <f t="shared" si="34"/>
        <v>NA</v>
      </c>
      <c r="CC30" s="8">
        <f t="shared" si="35"/>
        <v>-3.7695939789189668E-4</v>
      </c>
      <c r="CD30">
        <v>5.036946243</v>
      </c>
      <c r="CE30" s="1">
        <v>-5.5139999999999997E-5</v>
      </c>
      <c r="CF30">
        <v>240</v>
      </c>
      <c r="CG30" s="8">
        <f t="shared" si="36"/>
        <v>-3.9828786457807297E-5</v>
      </c>
      <c r="CH30" s="8" t="str">
        <f t="shared" si="37"/>
        <v>NA</v>
      </c>
      <c r="CI30" s="8">
        <f t="shared" si="38"/>
        <v>-1.53112135421927E-5</v>
      </c>
      <c r="CJ30">
        <v>2.154715414</v>
      </c>
      <c r="CK30">
        <v>-6.2003584059999999E-4</v>
      </c>
      <c r="CL30">
        <v>240</v>
      </c>
      <c r="CM30" s="8">
        <f t="shared" si="39"/>
        <v>-3.5525109491008067E-5</v>
      </c>
      <c r="CN30" s="8">
        <f t="shared" si="40"/>
        <v>3.716009777271148E-5</v>
      </c>
      <c r="CO30" s="8">
        <f t="shared" si="41"/>
        <v>-6.2167082888170346E-4</v>
      </c>
      <c r="CP30" s="2">
        <v>4.2284918830000002</v>
      </c>
      <c r="CQ30" s="2">
        <v>-2.5154076120000003E-4</v>
      </c>
      <c r="CR30" s="2">
        <v>86</v>
      </c>
      <c r="CS30" s="8">
        <f t="shared" si="42"/>
        <v>-2.9942674808103309E-5</v>
      </c>
      <c r="CT30" s="8" t="str">
        <f t="shared" si="43"/>
        <v>NA</v>
      </c>
      <c r="CU30" s="8">
        <f t="shared" si="44"/>
        <v>-2.2159808639189672E-4</v>
      </c>
      <c r="CV30">
        <v>5.2030208389999997</v>
      </c>
      <c r="CW30" s="1">
        <v>2.6330999999999999E-5</v>
      </c>
      <c r="CX30">
        <v>240</v>
      </c>
      <c r="CY30" s="10">
        <f t="shared" si="45"/>
        <v>-3.9828786457807297E-5</v>
      </c>
      <c r="CZ30" s="10" t="str">
        <f t="shared" si="46"/>
        <v>NA</v>
      </c>
      <c r="DA30" s="8">
        <f t="shared" si="47"/>
        <v>6.6159786457807299E-5</v>
      </c>
      <c r="DB30" t="s">
        <v>3</v>
      </c>
      <c r="DC30" s="5" t="s">
        <v>9</v>
      </c>
    </row>
    <row r="31" spans="1:107" x14ac:dyDescent="0.45">
      <c r="A31" s="9">
        <f t="shared" si="49"/>
        <v>45618.482638888978</v>
      </c>
      <c r="B31" t="s">
        <v>0</v>
      </c>
      <c r="C31">
        <v>30</v>
      </c>
      <c r="D31" s="7">
        <v>45618</v>
      </c>
      <c r="E31">
        <v>11.344166700000001</v>
      </c>
      <c r="F31">
        <v>14.05997921</v>
      </c>
      <c r="G31">
        <v>14.0697625</v>
      </c>
      <c r="H31">
        <v>14.079008310000001</v>
      </c>
      <c r="I31">
        <v>14.10379167</v>
      </c>
      <c r="J31" s="2">
        <v>2.21695756</v>
      </c>
      <c r="K31" s="2">
        <v>-4.5943147799999999E-4</v>
      </c>
      <c r="L31" s="2">
        <v>238</v>
      </c>
      <c r="M31" s="8">
        <f t="shared" si="0"/>
        <v>-3.5912330378362611E-5</v>
      </c>
      <c r="N31" s="8">
        <f t="shared" si="1"/>
        <v>3.6081954459680937E-5</v>
      </c>
      <c r="O31" s="8">
        <f t="shared" si="2"/>
        <v>-4.596011020813183E-4</v>
      </c>
      <c r="P31">
        <v>5.227834165</v>
      </c>
      <c r="Q31" s="1">
        <v>3.9920999999999999E-5</v>
      </c>
      <c r="R31">
        <v>240</v>
      </c>
      <c r="S31" s="10">
        <f t="shared" si="3"/>
        <v>-3.9873377430027501E-5</v>
      </c>
      <c r="T31" s="10" t="str">
        <f t="shared" si="4"/>
        <v>NA</v>
      </c>
      <c r="U31" s="8">
        <f t="shared" si="5"/>
        <v>7.9794377430027501E-5</v>
      </c>
      <c r="V31">
        <v>3.627523337</v>
      </c>
      <c r="W31">
        <v>-2.245876926E-4</v>
      </c>
      <c r="X31">
        <v>240</v>
      </c>
      <c r="Y31" s="8">
        <f t="shared" si="6"/>
        <v>-3.5912330378362611E-5</v>
      </c>
      <c r="Z31" s="8">
        <f t="shared" si="7"/>
        <v>1.1648477181081278E-5</v>
      </c>
      <c r="AA31" s="8">
        <f t="shared" si="8"/>
        <v>-2.0032383940271867E-4</v>
      </c>
      <c r="AB31">
        <v>5.1264537590000003</v>
      </c>
      <c r="AC31" s="1">
        <v>2.6038E-5</v>
      </c>
      <c r="AD31">
        <v>240</v>
      </c>
      <c r="AE31" s="8">
        <f t="shared" si="9"/>
        <v>-3.0080609997429342E-5</v>
      </c>
      <c r="AF31" s="8" t="str">
        <f t="shared" si="10"/>
        <v>NA</v>
      </c>
      <c r="AG31" s="8">
        <f t="shared" si="11"/>
        <v>5.6118609997429339E-5</v>
      </c>
      <c r="AH31" s="2">
        <v>3.7129229650000002</v>
      </c>
      <c r="AI31" s="2">
        <v>-2.4171820759999999E-4</v>
      </c>
      <c r="AJ31" s="2">
        <v>235</v>
      </c>
      <c r="AK31" s="8">
        <f t="shared" si="12"/>
        <v>-3.0080609997429342E-5</v>
      </c>
      <c r="AL31" s="8" t="str">
        <f t="shared" si="13"/>
        <v>NA</v>
      </c>
      <c r="AM31" s="8">
        <f t="shared" si="14"/>
        <v>-2.1163759760257065E-4</v>
      </c>
      <c r="AN31">
        <v>2.7507487469999998</v>
      </c>
      <c r="AO31">
        <v>-3.3560169939999998E-4</v>
      </c>
      <c r="AP31">
        <v>240</v>
      </c>
      <c r="AQ31" s="8">
        <f t="shared" si="15"/>
        <v>-3.0080609997429342E-5</v>
      </c>
      <c r="AR31" s="8" t="str">
        <f t="shared" si="16"/>
        <v>NA</v>
      </c>
      <c r="AS31" s="8">
        <f t="shared" si="17"/>
        <v>-3.0552108940257064E-4</v>
      </c>
      <c r="AT31">
        <v>3.0889733330000002</v>
      </c>
      <c r="AU31">
        <v>-2.8527388270000001E-4</v>
      </c>
      <c r="AV31">
        <v>240</v>
      </c>
      <c r="AW31" s="8">
        <f t="shared" si="18"/>
        <v>-3.0080609997429342E-5</v>
      </c>
      <c r="AX31" s="8" t="str">
        <f t="shared" si="19"/>
        <v>NA</v>
      </c>
      <c r="AY31" s="8">
        <f t="shared" si="20"/>
        <v>-2.5519327270257067E-4</v>
      </c>
      <c r="AZ31">
        <v>3.693507088</v>
      </c>
      <c r="BA31">
        <v>-2.1274091830000001E-4</v>
      </c>
      <c r="BB31">
        <v>240</v>
      </c>
      <c r="BC31" s="8">
        <f t="shared" si="21"/>
        <v>-3.5912330378362611E-5</v>
      </c>
      <c r="BD31" s="8">
        <f t="shared" si="22"/>
        <v>3.1169018509707167E-5</v>
      </c>
      <c r="BE31" s="8">
        <f t="shared" si="23"/>
        <v>-2.0799760643134456E-4</v>
      </c>
      <c r="BF31">
        <v>4.3051270720000003</v>
      </c>
      <c r="BG31">
        <v>-1.788348085E-4</v>
      </c>
      <c r="BH31">
        <v>240</v>
      </c>
      <c r="BI31" s="10">
        <f t="shared" si="24"/>
        <v>-3.9873377430027501E-5</v>
      </c>
      <c r="BJ31" s="10" t="str">
        <f t="shared" si="25"/>
        <v>NA</v>
      </c>
      <c r="BK31" s="8">
        <f t="shared" si="26"/>
        <v>-1.389614310699725E-4</v>
      </c>
      <c r="BL31">
        <v>3.0905520819999999</v>
      </c>
      <c r="BM31">
        <v>-2.91568577E-4</v>
      </c>
      <c r="BN31">
        <v>240</v>
      </c>
      <c r="BO31" s="8">
        <f t="shared" si="27"/>
        <v>-3.0080609997429342E-5</v>
      </c>
      <c r="BP31" s="8" t="str">
        <f t="shared" si="28"/>
        <v>NA</v>
      </c>
      <c r="BQ31" s="8">
        <f t="shared" si="29"/>
        <v>-2.6148796700257065E-4</v>
      </c>
      <c r="BR31">
        <v>5.1798854150000002</v>
      </c>
      <c r="BS31" s="1">
        <v>2.3689999999999998E-5</v>
      </c>
      <c r="BT31">
        <v>240</v>
      </c>
      <c r="BU31" s="8">
        <f t="shared" si="30"/>
        <v>-3.5912330378362611E-5</v>
      </c>
      <c r="BV31" s="8" t="str">
        <f t="shared" si="31"/>
        <v>NA</v>
      </c>
      <c r="BW31" s="8">
        <f t="shared" si="32"/>
        <v>5.960233037836261E-5</v>
      </c>
      <c r="BX31">
        <v>2.667602085</v>
      </c>
      <c r="BY31">
        <v>-4.7885376980000001E-4</v>
      </c>
      <c r="BZ31">
        <v>240</v>
      </c>
      <c r="CA31" s="8">
        <f t="shared" si="33"/>
        <v>-3.0080609997429342E-5</v>
      </c>
      <c r="CB31" s="8" t="str">
        <f t="shared" si="34"/>
        <v>NA</v>
      </c>
      <c r="CC31" s="8">
        <f t="shared" si="35"/>
        <v>-4.4877315980257067E-4</v>
      </c>
      <c r="CD31">
        <v>5.0316362479999999</v>
      </c>
      <c r="CE31" s="1">
        <v>6.5838999999999998E-6</v>
      </c>
      <c r="CF31">
        <v>240</v>
      </c>
      <c r="CG31" s="8">
        <f t="shared" si="36"/>
        <v>-3.9873377430027501E-5</v>
      </c>
      <c r="CH31" s="8" t="str">
        <f t="shared" si="37"/>
        <v>NA</v>
      </c>
      <c r="CI31" s="8">
        <f t="shared" si="38"/>
        <v>4.6457277430027498E-5</v>
      </c>
      <c r="CJ31">
        <v>1.494029163</v>
      </c>
      <c r="CK31">
        <v>-4.8882684269999999E-4</v>
      </c>
      <c r="CL31">
        <v>240</v>
      </c>
      <c r="CM31" s="8">
        <f t="shared" si="39"/>
        <v>-3.5912330378362611E-5</v>
      </c>
      <c r="CN31" s="8">
        <f t="shared" si="40"/>
        <v>4.8604344305067053E-5</v>
      </c>
      <c r="CO31" s="8">
        <f t="shared" si="41"/>
        <v>-5.0151885662670442E-4</v>
      </c>
      <c r="CP31" s="2">
        <v>3.8708353889999998</v>
      </c>
      <c r="CQ31" s="3">
        <v>-1.8289783799999999E-4</v>
      </c>
      <c r="CR31" s="2">
        <v>130</v>
      </c>
      <c r="CS31" s="8">
        <f t="shared" si="42"/>
        <v>-3.0080609997429342E-5</v>
      </c>
      <c r="CT31" s="8" t="str">
        <f t="shared" si="43"/>
        <v>NA</v>
      </c>
      <c r="CU31" s="8">
        <f t="shared" si="44"/>
        <v>-1.5281722800257065E-4</v>
      </c>
      <c r="CV31">
        <v>5.2058595859999999</v>
      </c>
      <c r="CW31" s="1">
        <v>-5.6945999999999997E-7</v>
      </c>
      <c r="CX31">
        <v>240</v>
      </c>
      <c r="CY31" s="10">
        <f t="shared" si="45"/>
        <v>-3.9873377430027501E-5</v>
      </c>
      <c r="CZ31" s="10" t="str">
        <f t="shared" si="46"/>
        <v>NA</v>
      </c>
      <c r="DA31" s="8">
        <f t="shared" si="47"/>
        <v>3.9303917430027502E-5</v>
      </c>
      <c r="DB31" t="s">
        <v>3</v>
      </c>
      <c r="DC31" s="5" t="s">
        <v>9</v>
      </c>
    </row>
    <row r="32" spans="1:107" x14ac:dyDescent="0.45">
      <c r="A32" s="9">
        <f t="shared" si="49"/>
        <v>45618.496527777868</v>
      </c>
      <c r="B32" t="s">
        <v>0</v>
      </c>
      <c r="C32">
        <v>31</v>
      </c>
      <c r="D32" s="7">
        <v>45618</v>
      </c>
      <c r="E32">
        <v>11.642500030000001</v>
      </c>
      <c r="F32">
        <v>14.067149990000001</v>
      </c>
      <c r="G32">
        <v>14.101462489999999</v>
      </c>
      <c r="H32">
        <v>14.127450039999999</v>
      </c>
      <c r="I32">
        <v>14.11916664</v>
      </c>
      <c r="J32" s="2">
        <v>1.4954775010000001</v>
      </c>
      <c r="K32" s="2">
        <v>-5.5729680909999998E-4</v>
      </c>
      <c r="L32" s="2">
        <v>160</v>
      </c>
      <c r="M32" s="8">
        <f t="shared" si="0"/>
        <v>-3.6299551265717156E-5</v>
      </c>
      <c r="N32" s="8">
        <f t="shared" si="1"/>
        <v>4.857925654652948E-5</v>
      </c>
      <c r="O32" s="8">
        <f t="shared" si="2"/>
        <v>-5.6957651438081227E-4</v>
      </c>
      <c r="P32">
        <v>5.2154529189999996</v>
      </c>
      <c r="Q32">
        <v>-1.452552703E-4</v>
      </c>
      <c r="R32">
        <v>240</v>
      </c>
      <c r="S32" s="10">
        <f t="shared" si="3"/>
        <v>-3.9917968402247705E-5</v>
      </c>
      <c r="T32" s="10" t="str">
        <f t="shared" si="4"/>
        <v>NA</v>
      </c>
      <c r="U32" s="8">
        <f t="shared" si="5"/>
        <v>-1.0533730189775229E-4</v>
      </c>
      <c r="V32">
        <v>3.3320904050000002</v>
      </c>
      <c r="W32">
        <v>-2.6720134830000001E-4</v>
      </c>
      <c r="X32">
        <v>240</v>
      </c>
      <c r="Y32" s="8">
        <f t="shared" si="6"/>
        <v>-3.6299551265717156E-5</v>
      </c>
      <c r="Z32" s="8">
        <f t="shared" si="7"/>
        <v>1.6765894567120751E-5</v>
      </c>
      <c r="AA32" s="8">
        <f t="shared" si="8"/>
        <v>-2.4766769160140361E-4</v>
      </c>
      <c r="AB32">
        <v>5.1439654170000004</v>
      </c>
      <c r="AC32" s="1">
        <v>1.6855E-5</v>
      </c>
      <c r="AD32">
        <v>240</v>
      </c>
      <c r="AE32" s="8">
        <f t="shared" si="9"/>
        <v>-3.0218545186755374E-5</v>
      </c>
      <c r="AF32" s="8" t="str">
        <f t="shared" si="10"/>
        <v>NA</v>
      </c>
      <c r="AG32" s="8">
        <f t="shared" si="11"/>
        <v>4.7073545186755375E-5</v>
      </c>
      <c r="AH32" s="2">
        <v>3.4134970779999998</v>
      </c>
      <c r="AI32" s="2">
        <v>-2.9844527889999998E-4</v>
      </c>
      <c r="AJ32" s="2">
        <v>240</v>
      </c>
      <c r="AK32" s="8">
        <f t="shared" si="12"/>
        <v>-3.0218545186755374E-5</v>
      </c>
      <c r="AL32" s="8" t="str">
        <f t="shared" si="13"/>
        <v>NA</v>
      </c>
      <c r="AM32" s="8">
        <f t="shared" si="14"/>
        <v>-2.6822673371324461E-4</v>
      </c>
      <c r="AN32">
        <v>2.3441558379999998</v>
      </c>
      <c r="AO32">
        <v>-3.6785053259999999E-4</v>
      </c>
      <c r="AP32">
        <v>240</v>
      </c>
      <c r="AQ32" s="8">
        <f t="shared" si="15"/>
        <v>-3.0218545186755374E-5</v>
      </c>
      <c r="AR32" s="8" t="str">
        <f t="shared" si="16"/>
        <v>NA</v>
      </c>
      <c r="AS32" s="8">
        <f t="shared" si="17"/>
        <v>-3.3763198741324461E-4</v>
      </c>
      <c r="AT32">
        <v>2.7140100020000002</v>
      </c>
      <c r="AU32">
        <v>-3.1812349749999998E-4</v>
      </c>
      <c r="AV32">
        <v>240</v>
      </c>
      <c r="AW32" s="8">
        <f t="shared" si="18"/>
        <v>-3.0218545186755374E-5</v>
      </c>
      <c r="AX32" s="8" t="str">
        <f t="shared" si="19"/>
        <v>NA</v>
      </c>
      <c r="AY32" s="8">
        <f t="shared" si="20"/>
        <v>-2.8790495231324461E-4</v>
      </c>
      <c r="AZ32">
        <v>3.4292874950000001</v>
      </c>
      <c r="BA32">
        <v>-2.2727976680000001E-4</v>
      </c>
      <c r="BB32">
        <v>240</v>
      </c>
      <c r="BC32" s="8">
        <f t="shared" si="21"/>
        <v>-3.6299551265717156E-5</v>
      </c>
      <c r="BD32" s="8">
        <f t="shared" si="22"/>
        <v>4.4747850548628284E-5</v>
      </c>
      <c r="BE32" s="8">
        <f t="shared" si="23"/>
        <v>-2.3572806608291113E-4</v>
      </c>
      <c r="BF32">
        <v>4.1111845809999998</v>
      </c>
      <c r="BG32">
        <v>-1.154255039E-4</v>
      </c>
      <c r="BH32">
        <v>240</v>
      </c>
      <c r="BI32" s="10">
        <f t="shared" si="24"/>
        <v>-3.9917968402247705E-5</v>
      </c>
      <c r="BJ32" s="10" t="str">
        <f t="shared" si="25"/>
        <v>NA</v>
      </c>
      <c r="BK32" s="8">
        <f t="shared" si="26"/>
        <v>-7.5507535497752295E-5</v>
      </c>
      <c r="BL32">
        <v>2.7558708360000002</v>
      </c>
      <c r="BM32">
        <v>-2.6998733680000001E-4</v>
      </c>
      <c r="BN32">
        <v>240</v>
      </c>
      <c r="BO32" s="8">
        <f t="shared" si="27"/>
        <v>-3.0218545186755374E-5</v>
      </c>
      <c r="BP32" s="8" t="str">
        <f t="shared" si="28"/>
        <v>NA</v>
      </c>
      <c r="BQ32" s="8">
        <f t="shared" si="29"/>
        <v>-2.3976879161324464E-4</v>
      </c>
      <c r="BR32">
        <v>5.2134341720000004</v>
      </c>
      <c r="BS32" s="1">
        <v>3.5471E-5</v>
      </c>
      <c r="BT32">
        <v>240</v>
      </c>
      <c r="BU32" s="8">
        <f t="shared" si="30"/>
        <v>-3.6299551265717156E-5</v>
      </c>
      <c r="BV32" s="8" t="str">
        <f t="shared" si="31"/>
        <v>NA</v>
      </c>
      <c r="BW32" s="8">
        <f t="shared" si="32"/>
        <v>7.1770551265717156E-5</v>
      </c>
      <c r="BX32">
        <v>2.0903291720000001</v>
      </c>
      <c r="BY32">
        <v>-5.0380728189999998E-4</v>
      </c>
      <c r="BZ32">
        <v>240</v>
      </c>
      <c r="CA32" s="8">
        <f t="shared" si="33"/>
        <v>-3.0218545186755374E-5</v>
      </c>
      <c r="CB32" s="8">
        <f t="shared" si="34"/>
        <v>6.2458349609794176E-6</v>
      </c>
      <c r="CC32" s="8">
        <f t="shared" si="35"/>
        <v>-4.7983457167422402E-4</v>
      </c>
      <c r="CD32">
        <v>5.0197941659999996</v>
      </c>
      <c r="CE32" s="1">
        <v>-5.1594000000000001E-5</v>
      </c>
      <c r="CF32">
        <v>240</v>
      </c>
      <c r="CG32" s="8">
        <f t="shared" si="36"/>
        <v>-3.9917968402247705E-5</v>
      </c>
      <c r="CH32" s="8" t="str">
        <f t="shared" si="37"/>
        <v>NA</v>
      </c>
      <c r="CI32" s="8">
        <f t="shared" si="38"/>
        <v>-1.1676031597752296E-5</v>
      </c>
      <c r="CJ32">
        <v>0.90445416720000005</v>
      </c>
      <c r="CK32">
        <v>-3.3369754329999997E-4</v>
      </c>
      <c r="CL32">
        <v>240</v>
      </c>
      <c r="CM32" s="8">
        <f t="shared" si="39"/>
        <v>-3.6299551265717156E-5</v>
      </c>
      <c r="CN32" s="8">
        <f t="shared" si="40"/>
        <v>5.8816818972180559E-5</v>
      </c>
      <c r="CO32" s="8">
        <f t="shared" si="41"/>
        <v>-3.5621481100646336E-4</v>
      </c>
      <c r="CP32" s="2">
        <v>3.7130839839999998</v>
      </c>
      <c r="CQ32" s="2">
        <v>-1.7175237530000001E-4</v>
      </c>
      <c r="CR32" s="2">
        <v>200</v>
      </c>
      <c r="CS32" s="8">
        <f t="shared" si="42"/>
        <v>-3.0218545186755374E-5</v>
      </c>
      <c r="CT32" s="8" t="str">
        <f t="shared" si="43"/>
        <v>NA</v>
      </c>
      <c r="CU32" s="8">
        <f t="shared" si="44"/>
        <v>-1.4153383011324464E-4</v>
      </c>
      <c r="CV32">
        <v>5.2176366710000002</v>
      </c>
      <c r="CW32" s="1">
        <v>2.3142E-5</v>
      </c>
      <c r="CX32">
        <v>240</v>
      </c>
      <c r="CY32" s="10">
        <f t="shared" si="45"/>
        <v>-3.9917968402247705E-5</v>
      </c>
      <c r="CZ32" s="10" t="str">
        <f t="shared" si="46"/>
        <v>NA</v>
      </c>
      <c r="DA32" s="8">
        <f t="shared" si="47"/>
        <v>6.3059968402247709E-5</v>
      </c>
      <c r="DB32" t="s">
        <v>3</v>
      </c>
      <c r="DC32" s="5" t="s">
        <v>9</v>
      </c>
    </row>
    <row r="33" spans="1:107" x14ac:dyDescent="0.45">
      <c r="A33" s="9">
        <f t="shared" si="49"/>
        <v>45618.510416666759</v>
      </c>
      <c r="B33" t="s">
        <v>0</v>
      </c>
      <c r="C33">
        <v>32</v>
      </c>
      <c r="D33" s="7">
        <v>45618</v>
      </c>
      <c r="E33">
        <v>12.144166650000001</v>
      </c>
      <c r="F33">
        <v>14.066070849999999</v>
      </c>
      <c r="G33">
        <v>14.105370799999999</v>
      </c>
      <c r="H33">
        <v>14.10236259</v>
      </c>
      <c r="I33">
        <v>14.11432918</v>
      </c>
      <c r="J33" s="2">
        <v>1.1348233889999999</v>
      </c>
      <c r="K33" s="2">
        <v>-2.4714592079999999E-4</v>
      </c>
      <c r="L33" s="2">
        <v>224</v>
      </c>
      <c r="M33" s="8">
        <f t="shared" si="0"/>
        <v>-3.6686772153071701E-5</v>
      </c>
      <c r="N33" s="8">
        <f t="shared" si="1"/>
        <v>5.4826419347917603E-5</v>
      </c>
      <c r="O33" s="8">
        <f t="shared" si="2"/>
        <v>-2.6528556799484591E-4</v>
      </c>
      <c r="P33">
        <v>5.0843578989999996</v>
      </c>
      <c r="Q33" s="1">
        <v>-2.2989999999999998E-5</v>
      </c>
      <c r="R33">
        <v>240</v>
      </c>
      <c r="S33" s="10">
        <f t="shared" si="3"/>
        <v>-3.996255937446791E-5</v>
      </c>
      <c r="T33" s="10" t="str">
        <f t="shared" si="4"/>
        <v>NA</v>
      </c>
      <c r="U33" s="8">
        <f t="shared" si="5"/>
        <v>1.6972559374467911E-5</v>
      </c>
      <c r="V33">
        <v>3.0798408199999998</v>
      </c>
      <c r="W33">
        <v>-2.4409378290000001E-4</v>
      </c>
      <c r="X33">
        <v>240</v>
      </c>
      <c r="Y33" s="8">
        <f t="shared" si="6"/>
        <v>-3.6686772153071701E-5</v>
      </c>
      <c r="Z33" s="8">
        <f t="shared" si="7"/>
        <v>2.1135300520483607E-5</v>
      </c>
      <c r="AA33" s="8">
        <f t="shared" si="8"/>
        <v>-2.2854231126741192E-4</v>
      </c>
      <c r="AB33">
        <v>5.1621816730000001</v>
      </c>
      <c r="AC33" s="1">
        <v>8.3689000000000005E-6</v>
      </c>
      <c r="AD33">
        <v>240</v>
      </c>
      <c r="AE33" s="8">
        <f t="shared" si="9"/>
        <v>-3.0356480376081407E-5</v>
      </c>
      <c r="AF33" s="8" t="str">
        <f t="shared" si="10"/>
        <v>NA</v>
      </c>
      <c r="AG33" s="8">
        <f t="shared" si="11"/>
        <v>3.8725380376081408E-5</v>
      </c>
      <c r="AH33" s="2">
        <v>3.1348392299999999</v>
      </c>
      <c r="AI33" s="2">
        <v>-2.0807194920000001E-4</v>
      </c>
      <c r="AJ33" s="2">
        <v>130</v>
      </c>
      <c r="AK33" s="8">
        <f t="shared" si="12"/>
        <v>-3.0356480376081407E-5</v>
      </c>
      <c r="AL33" s="8" t="str">
        <f t="shared" si="13"/>
        <v>NA</v>
      </c>
      <c r="AM33" s="8">
        <f t="shared" si="14"/>
        <v>-1.777154688239186E-4</v>
      </c>
      <c r="AN33">
        <v>1.976741254</v>
      </c>
      <c r="AO33">
        <v>-2.995895516E-4</v>
      </c>
      <c r="AP33">
        <v>240</v>
      </c>
      <c r="AQ33" s="8">
        <f t="shared" si="15"/>
        <v>-3.0356480376081407E-5</v>
      </c>
      <c r="AR33" s="8">
        <f t="shared" si="16"/>
        <v>9.629478723712485E-6</v>
      </c>
      <c r="AS33" s="8">
        <f t="shared" si="17"/>
        <v>-2.7886254994763111E-4</v>
      </c>
      <c r="AT33">
        <v>2.3569845890000001</v>
      </c>
      <c r="AU33">
        <v>-2.786689573E-4</v>
      </c>
      <c r="AV33">
        <v>240</v>
      </c>
      <c r="AW33" s="8">
        <f t="shared" si="18"/>
        <v>-3.0356480376081407E-5</v>
      </c>
      <c r="AX33" s="8" t="str">
        <f t="shared" si="19"/>
        <v>NA</v>
      </c>
      <c r="AY33" s="8">
        <f t="shared" si="20"/>
        <v>-2.4831247692391859E-4</v>
      </c>
      <c r="AZ33">
        <v>3.1201808340000001</v>
      </c>
      <c r="BA33">
        <v>-2.7837451750000001E-4</v>
      </c>
      <c r="BB33">
        <v>240</v>
      </c>
      <c r="BC33" s="8">
        <f t="shared" si="21"/>
        <v>-3.6686772153071701E-5</v>
      </c>
      <c r="BD33" s="8">
        <f t="shared" si="22"/>
        <v>6.0633528761109374E-5</v>
      </c>
      <c r="BE33" s="8">
        <f t="shared" si="23"/>
        <v>-3.0232127410803768E-4</v>
      </c>
      <c r="BF33">
        <v>3.9881979159999998</v>
      </c>
      <c r="BG33">
        <v>-1.227028264E-4</v>
      </c>
      <c r="BH33">
        <v>240</v>
      </c>
      <c r="BI33" s="10">
        <f t="shared" si="24"/>
        <v>-3.996255937446791E-5</v>
      </c>
      <c r="BJ33" s="10" t="str">
        <f t="shared" si="25"/>
        <v>NA</v>
      </c>
      <c r="BK33" s="8">
        <f t="shared" si="26"/>
        <v>-8.2740267025532095E-5</v>
      </c>
      <c r="BL33">
        <v>2.4109812549999998</v>
      </c>
      <c r="BM33">
        <v>-2.9097991159999999E-4</v>
      </c>
      <c r="BN33">
        <v>240</v>
      </c>
      <c r="BO33" s="8">
        <f t="shared" si="27"/>
        <v>-3.0356480376081407E-5</v>
      </c>
      <c r="BP33" s="8" t="str">
        <f t="shared" si="28"/>
        <v>NA</v>
      </c>
      <c r="BQ33" s="8">
        <f t="shared" si="29"/>
        <v>-2.6062343122391858E-4</v>
      </c>
      <c r="BR33">
        <v>5.2374720850000003</v>
      </c>
      <c r="BS33" s="1">
        <v>5.5206000000000001E-6</v>
      </c>
      <c r="BT33">
        <v>240</v>
      </c>
      <c r="BU33" s="8">
        <f t="shared" si="30"/>
        <v>-3.6686772153071701E-5</v>
      </c>
      <c r="BV33" s="8" t="str">
        <f t="shared" si="31"/>
        <v>NA</v>
      </c>
      <c r="BW33" s="8">
        <f t="shared" si="32"/>
        <v>4.2207372153071703E-5</v>
      </c>
      <c r="BX33">
        <v>1.5802049979999999</v>
      </c>
      <c r="BY33">
        <v>-3.8554843540000001E-4</v>
      </c>
      <c r="BZ33">
        <v>240</v>
      </c>
      <c r="CA33" s="8">
        <f t="shared" si="33"/>
        <v>-3.0356480376081407E-5</v>
      </c>
      <c r="CB33" s="8">
        <f t="shared" si="34"/>
        <v>2.1441803951048034E-5</v>
      </c>
      <c r="CC33" s="8">
        <f t="shared" si="35"/>
        <v>-3.7663375897496661E-4</v>
      </c>
      <c r="CD33">
        <v>4.9697233479999996</v>
      </c>
      <c r="CE33" s="1">
        <v>2.8347000000000002E-5</v>
      </c>
      <c r="CF33">
        <v>240</v>
      </c>
      <c r="CG33" s="8">
        <f t="shared" si="36"/>
        <v>-3.996255937446791E-5</v>
      </c>
      <c r="CH33" s="8" t="str">
        <f t="shared" si="37"/>
        <v>NA</v>
      </c>
      <c r="CI33" s="8">
        <f t="shared" si="38"/>
        <v>6.8309559374467915E-5</v>
      </c>
      <c r="CJ33">
        <v>4.6925766519999996</v>
      </c>
      <c r="CK33">
        <v>8.7645401E-4</v>
      </c>
      <c r="CL33">
        <v>240</v>
      </c>
      <c r="CM33" s="8">
        <f t="shared" si="39"/>
        <v>-3.6686772153071701E-5</v>
      </c>
      <c r="CN33" s="8" t="str">
        <f t="shared" si="40"/>
        <v>NA</v>
      </c>
      <c r="CO33" s="8">
        <f t="shared" si="41"/>
        <v>9.131407821530717E-4</v>
      </c>
      <c r="CP33" s="2">
        <v>3.4230256460000001</v>
      </c>
      <c r="CQ33" s="2">
        <v>-1.8650850719999999E-4</v>
      </c>
      <c r="CR33" s="2">
        <v>230</v>
      </c>
      <c r="CS33" s="8">
        <f t="shared" si="42"/>
        <v>-3.0356480376081407E-5</v>
      </c>
      <c r="CT33" s="8" t="str">
        <f t="shared" si="43"/>
        <v>NA</v>
      </c>
      <c r="CU33" s="8">
        <f t="shared" si="44"/>
        <v>-1.5615202682391858E-4</v>
      </c>
      <c r="CV33">
        <v>5.2237575009999997</v>
      </c>
      <c r="CW33" s="1">
        <v>-1.063E-5</v>
      </c>
      <c r="CX33">
        <v>240</v>
      </c>
      <c r="CY33" s="10">
        <f t="shared" si="45"/>
        <v>-3.996255937446791E-5</v>
      </c>
      <c r="CZ33" s="10" t="str">
        <f t="shared" si="46"/>
        <v>NA</v>
      </c>
      <c r="DA33" s="8">
        <f t="shared" si="47"/>
        <v>2.9332559374467912E-5</v>
      </c>
      <c r="DB33" t="s">
        <v>3</v>
      </c>
      <c r="DC33" s="5" t="s">
        <v>9</v>
      </c>
    </row>
    <row r="34" spans="1:107" x14ac:dyDescent="0.45">
      <c r="A34" s="9">
        <f t="shared" si="49"/>
        <v>45618.524305555649</v>
      </c>
      <c r="B34" t="s">
        <v>0</v>
      </c>
      <c r="C34">
        <v>33</v>
      </c>
      <c r="D34" s="7">
        <v>45618</v>
      </c>
      <c r="E34">
        <v>12.344166700000001</v>
      </c>
      <c r="F34">
        <v>14.08881661</v>
      </c>
      <c r="G34">
        <v>14.14191664</v>
      </c>
      <c r="H34">
        <v>14.196858349999999</v>
      </c>
      <c r="I34">
        <v>14.16568328</v>
      </c>
      <c r="J34">
        <v>4.6149587409999997</v>
      </c>
      <c r="K34">
        <v>2.9588976439999997E-4</v>
      </c>
      <c r="L34">
        <v>240</v>
      </c>
      <c r="M34" s="8">
        <f t="shared" si="0"/>
        <v>-3.707399304064829E-5</v>
      </c>
      <c r="N34" s="8" t="str">
        <f t="shared" si="1"/>
        <v>NA</v>
      </c>
      <c r="O34" s="8">
        <f t="shared" si="2"/>
        <v>3.3296375744064826E-4</v>
      </c>
      <c r="P34">
        <v>5.0944229090000004</v>
      </c>
      <c r="Q34" s="1">
        <v>4.7481999999999997E-5</v>
      </c>
      <c r="R34">
        <v>240</v>
      </c>
      <c r="S34" s="10">
        <f t="shared" si="3"/>
        <v>-4.000715034671587E-5</v>
      </c>
      <c r="T34" s="10" t="str">
        <f t="shared" si="4"/>
        <v>NA</v>
      </c>
      <c r="U34" s="8">
        <f t="shared" si="5"/>
        <v>8.7489150346715873E-5</v>
      </c>
      <c r="V34">
        <v>2.80370125</v>
      </c>
      <c r="W34">
        <v>-2.3244864839999999E-4</v>
      </c>
      <c r="X34">
        <v>240</v>
      </c>
      <c r="Y34" s="8">
        <f t="shared" si="6"/>
        <v>-3.707399304064829E-5</v>
      </c>
      <c r="Z34" s="8">
        <f t="shared" si="7"/>
        <v>2.5918522982939017E-5</v>
      </c>
      <c r="AA34" s="8">
        <f t="shared" si="8"/>
        <v>-2.2129317834229071E-4</v>
      </c>
      <c r="AB34">
        <v>5.1738266609999997</v>
      </c>
      <c r="AC34" s="1">
        <v>-4.0531000000000002E-7</v>
      </c>
      <c r="AD34">
        <v>240</v>
      </c>
      <c r="AE34" s="8">
        <f t="shared" si="9"/>
        <v>-3.049441556540744E-5</v>
      </c>
      <c r="AF34" s="8" t="str">
        <f t="shared" si="10"/>
        <v>NA</v>
      </c>
      <c r="AG34" s="8">
        <f t="shared" si="11"/>
        <v>3.0089105565407438E-5</v>
      </c>
      <c r="AH34" s="2">
        <v>2.8962977759999999</v>
      </c>
      <c r="AI34" s="3">
        <v>-2.5495151050000003E-4</v>
      </c>
      <c r="AJ34" s="2">
        <v>135</v>
      </c>
      <c r="AK34" s="8">
        <f t="shared" si="12"/>
        <v>-3.049441556540744E-5</v>
      </c>
      <c r="AL34" s="8" t="str">
        <f t="shared" si="13"/>
        <v>NA</v>
      </c>
      <c r="AM34" s="8">
        <f t="shared" si="14"/>
        <v>-2.2445709493459259E-4</v>
      </c>
      <c r="AN34">
        <v>1.6037854199999999</v>
      </c>
      <c r="AO34">
        <v>-2.4427352309999999E-4</v>
      </c>
      <c r="AP34">
        <v>240</v>
      </c>
      <c r="AQ34" s="8">
        <f t="shared" si="15"/>
        <v>-3.049441556540744E-5</v>
      </c>
      <c r="AR34" s="8">
        <f t="shared" si="16"/>
        <v>2.0739372308424622E-5</v>
      </c>
      <c r="AS34" s="8">
        <f t="shared" si="17"/>
        <v>-2.3451847984301717E-4</v>
      </c>
      <c r="AT34">
        <v>2.0016637479999999</v>
      </c>
      <c r="AU34">
        <v>-2.4879656059999998E-4</v>
      </c>
      <c r="AV34">
        <v>240</v>
      </c>
      <c r="AW34" s="8">
        <f t="shared" si="18"/>
        <v>-3.049441556540744E-5</v>
      </c>
      <c r="AX34" s="8">
        <f t="shared" si="19"/>
        <v>8.8870684140627228E-6</v>
      </c>
      <c r="AY34" s="8">
        <f t="shared" si="20"/>
        <v>-2.2718921344865527E-4</v>
      </c>
      <c r="AZ34">
        <v>2.8317666730000002</v>
      </c>
      <c r="BA34">
        <v>-2.080951249E-4</v>
      </c>
      <c r="BB34">
        <v>240</v>
      </c>
      <c r="BC34" s="8">
        <f t="shared" si="21"/>
        <v>-3.707399304064829E-5</v>
      </c>
      <c r="BD34" s="8">
        <f t="shared" si="22"/>
        <v>7.5455773415257146E-5</v>
      </c>
      <c r="BE34" s="8">
        <f t="shared" si="23"/>
        <v>-2.4647690527460889E-4</v>
      </c>
      <c r="BF34">
        <v>3.8230470749999999</v>
      </c>
      <c r="BG34">
        <v>-1.059010194E-4</v>
      </c>
      <c r="BH34">
        <v>240</v>
      </c>
      <c r="BI34" s="10">
        <f t="shared" si="24"/>
        <v>-4.000715034671587E-5</v>
      </c>
      <c r="BJ34" s="10" t="str">
        <f t="shared" si="25"/>
        <v>NA</v>
      </c>
      <c r="BK34" s="8">
        <f t="shared" si="26"/>
        <v>-6.589386905328413E-5</v>
      </c>
      <c r="BL34">
        <v>2.0650162590000001</v>
      </c>
      <c r="BM34">
        <v>-2.7580921230000002E-4</v>
      </c>
      <c r="BN34">
        <v>240</v>
      </c>
      <c r="BO34" s="8">
        <f t="shared" si="27"/>
        <v>-3.049441556540744E-5</v>
      </c>
      <c r="BP34" s="8">
        <f t="shared" si="28"/>
        <v>6.9998753703568947E-6</v>
      </c>
      <c r="BQ34" s="8">
        <f t="shared" si="29"/>
        <v>-2.5231467210494951E-4</v>
      </c>
      <c r="BR34">
        <v>5.2520808299999997</v>
      </c>
      <c r="BS34" s="1">
        <v>2.6567000000000002E-5</v>
      </c>
      <c r="BT34">
        <v>240</v>
      </c>
      <c r="BU34" s="8">
        <f t="shared" si="30"/>
        <v>-3.707399304064829E-5</v>
      </c>
      <c r="BV34" s="8" t="str">
        <f t="shared" si="31"/>
        <v>NA</v>
      </c>
      <c r="BW34" s="8">
        <f t="shared" si="32"/>
        <v>6.3640993040648295E-5</v>
      </c>
      <c r="BX34">
        <v>1.1809754210000001</v>
      </c>
      <c r="BY34">
        <v>-2.4178500789999999E-4</v>
      </c>
      <c r="BZ34">
        <v>240</v>
      </c>
      <c r="CA34" s="8">
        <f t="shared" si="33"/>
        <v>-3.049441556540744E-5</v>
      </c>
      <c r="CB34" s="8">
        <f t="shared" si="34"/>
        <v>3.3334359883929992E-5</v>
      </c>
      <c r="CC34" s="8">
        <f t="shared" si="35"/>
        <v>-2.4462495221852255E-4</v>
      </c>
      <c r="CD34">
        <v>5.0575870869999999</v>
      </c>
      <c r="CE34">
        <v>1.001194454E-4</v>
      </c>
      <c r="CF34">
        <v>240</v>
      </c>
      <c r="CG34" s="8">
        <f t="shared" si="36"/>
        <v>-4.000715034671587E-5</v>
      </c>
      <c r="CH34" s="8" t="str">
        <f t="shared" si="37"/>
        <v>NA</v>
      </c>
      <c r="CI34" s="8">
        <f t="shared" si="38"/>
        <v>1.4012659574671587E-4</v>
      </c>
      <c r="CJ34">
        <v>4.9444783210000001</v>
      </c>
      <c r="CK34" s="1">
        <v>6.3201999999999996E-5</v>
      </c>
      <c r="CL34">
        <v>240</v>
      </c>
      <c r="CM34" s="8">
        <f t="shared" si="39"/>
        <v>-3.707399304064829E-5</v>
      </c>
      <c r="CN34" s="8" t="str">
        <f t="shared" si="40"/>
        <v>NA</v>
      </c>
      <c r="CO34" s="8">
        <f t="shared" si="41"/>
        <v>1.0027599304064829E-4</v>
      </c>
      <c r="CP34" s="2">
        <v>3.2024881029999999</v>
      </c>
      <c r="CQ34" s="2">
        <v>-1.6995809350000001E-4</v>
      </c>
      <c r="CR34" s="2">
        <v>244</v>
      </c>
      <c r="CS34" s="8">
        <f t="shared" si="42"/>
        <v>-3.049441556540744E-5</v>
      </c>
      <c r="CT34" s="8" t="str">
        <f t="shared" si="43"/>
        <v>NA</v>
      </c>
      <c r="CU34" s="8">
        <f t="shared" si="44"/>
        <v>-1.3946367793459257E-4</v>
      </c>
      <c r="CV34">
        <v>5.2297470910000001</v>
      </c>
      <c r="CW34" s="1">
        <v>3.4421999999999997E-5</v>
      </c>
      <c r="CX34">
        <v>240</v>
      </c>
      <c r="CY34" s="10">
        <f t="shared" si="45"/>
        <v>-4.000715034671587E-5</v>
      </c>
      <c r="CZ34" s="10" t="str">
        <f t="shared" si="46"/>
        <v>NA</v>
      </c>
      <c r="DA34" s="8">
        <f t="shared" si="47"/>
        <v>7.4429150346715859E-5</v>
      </c>
      <c r="DB34" t="s">
        <v>3</v>
      </c>
      <c r="DC34" s="5" t="s">
        <v>9</v>
      </c>
    </row>
    <row r="35" spans="1:107" x14ac:dyDescent="0.45">
      <c r="A35" s="9">
        <f t="shared" si="49"/>
        <v>45618.53819444454</v>
      </c>
      <c r="B35" t="s">
        <v>0</v>
      </c>
      <c r="C35">
        <v>34</v>
      </c>
      <c r="D35" s="7">
        <v>45618</v>
      </c>
      <c r="E35">
        <v>12.64250008</v>
      </c>
      <c r="F35">
        <v>14.08400834</v>
      </c>
      <c r="G35">
        <v>14.09203333</v>
      </c>
      <c r="H35">
        <v>14.112495839999999</v>
      </c>
      <c r="I35">
        <v>14.09557083</v>
      </c>
      <c r="J35">
        <v>4.7285787380000004</v>
      </c>
      <c r="K35" s="1">
        <v>3.2098999999999999E-5</v>
      </c>
      <c r="L35">
        <v>240</v>
      </c>
      <c r="M35" s="8">
        <f t="shared" si="0"/>
        <v>-3.7461213928002834E-5</v>
      </c>
      <c r="N35" s="8" t="str">
        <f t="shared" si="1"/>
        <v>NA</v>
      </c>
      <c r="O35" s="8">
        <f t="shared" si="2"/>
        <v>6.956021392800284E-5</v>
      </c>
      <c r="P35">
        <v>5.1496641790000002</v>
      </c>
      <c r="Q35" s="1">
        <v>4.3937999999999998E-5</v>
      </c>
      <c r="R35">
        <v>240</v>
      </c>
      <c r="S35" s="10">
        <f t="shared" si="3"/>
        <v>-4.0051741318936074E-5</v>
      </c>
      <c r="T35" s="10" t="str">
        <f t="shared" si="4"/>
        <v>NA</v>
      </c>
      <c r="U35" s="8">
        <f t="shared" si="5"/>
        <v>8.3989741318936072E-5</v>
      </c>
      <c r="V35">
        <v>2.5070516729999999</v>
      </c>
      <c r="W35">
        <v>-2.590665271E-4</v>
      </c>
      <c r="X35">
        <v>240</v>
      </c>
      <c r="Y35" s="8">
        <f t="shared" si="6"/>
        <v>-3.7461213928002834E-5</v>
      </c>
      <c r="Z35" s="8">
        <f t="shared" si="7"/>
        <v>3.1057014797727819E-5</v>
      </c>
      <c r="AA35" s="8">
        <f t="shared" si="8"/>
        <v>-2.5266232796972501E-4</v>
      </c>
      <c r="AB35">
        <v>5.1870600040000001</v>
      </c>
      <c r="AC35" s="1">
        <v>9.1300999999999992E-6</v>
      </c>
      <c r="AD35">
        <v>240</v>
      </c>
      <c r="AE35" s="8">
        <f t="shared" si="9"/>
        <v>-3.0632350754733473E-5</v>
      </c>
      <c r="AF35" s="8" t="str">
        <f t="shared" si="10"/>
        <v>NA</v>
      </c>
      <c r="AG35" s="8">
        <f t="shared" si="11"/>
        <v>3.9762450754733469E-5</v>
      </c>
      <c r="AH35" s="2">
        <v>2.692747491</v>
      </c>
      <c r="AI35" s="2">
        <v>-2.1624191590000001E-4</v>
      </c>
      <c r="AJ35" s="2">
        <v>240</v>
      </c>
      <c r="AK35" s="8">
        <f t="shared" si="12"/>
        <v>-3.0632350754733473E-5</v>
      </c>
      <c r="AL35" s="8" t="str">
        <f t="shared" si="13"/>
        <v>NA</v>
      </c>
      <c r="AM35" s="8">
        <f t="shared" si="14"/>
        <v>-1.8560956514526654E-4</v>
      </c>
      <c r="AN35">
        <v>1.299492503</v>
      </c>
      <c r="AO35">
        <v>-2.3097029930000001E-4</v>
      </c>
      <c r="AP35">
        <v>240</v>
      </c>
      <c r="AQ35" s="8">
        <f t="shared" si="15"/>
        <v>-3.0632350754733473E-5</v>
      </c>
      <c r="AR35" s="8">
        <f t="shared" si="16"/>
        <v>2.9803882414604222E-5</v>
      </c>
      <c r="AS35" s="8">
        <f t="shared" si="17"/>
        <v>-2.3014183095987074E-4</v>
      </c>
      <c r="AT35">
        <v>1.7047691709999999</v>
      </c>
      <c r="AU35">
        <v>-2.3242376630000001E-4</v>
      </c>
      <c r="AV35">
        <v>240</v>
      </c>
      <c r="AW35" s="8">
        <f t="shared" si="18"/>
        <v>-3.0632350754733473E-5</v>
      </c>
      <c r="AX35" s="8">
        <f t="shared" si="19"/>
        <v>1.7731191110768205E-5</v>
      </c>
      <c r="AY35" s="8">
        <f t="shared" si="20"/>
        <v>-2.1952260665603475E-4</v>
      </c>
      <c r="AZ35">
        <v>2.5730649900000002</v>
      </c>
      <c r="BA35">
        <v>-2.376514445E-4</v>
      </c>
      <c r="BB35">
        <v>240</v>
      </c>
      <c r="BC35" s="8">
        <f t="shared" si="21"/>
        <v>-3.7461213928002834E-5</v>
      </c>
      <c r="BD35" s="8">
        <f t="shared" si="22"/>
        <v>8.8751027797256038E-5</v>
      </c>
      <c r="BE35" s="8">
        <f t="shared" si="23"/>
        <v>-2.8894125836925321E-4</v>
      </c>
      <c r="BF35">
        <v>3.699599176</v>
      </c>
      <c r="BG35">
        <v>-1.17003875E-4</v>
      </c>
      <c r="BH35">
        <v>240</v>
      </c>
      <c r="BI35" s="10">
        <f t="shared" si="24"/>
        <v>-4.0051741318936074E-5</v>
      </c>
      <c r="BJ35" s="10" t="str">
        <f t="shared" si="25"/>
        <v>NA</v>
      </c>
      <c r="BK35" s="8">
        <f t="shared" si="26"/>
        <v>-7.6952133681063931E-5</v>
      </c>
      <c r="BL35">
        <v>1.7261574909999999</v>
      </c>
      <c r="BM35">
        <v>-3.064512514E-4</v>
      </c>
      <c r="BN35">
        <v>240</v>
      </c>
      <c r="BO35" s="8">
        <f t="shared" si="27"/>
        <v>-3.0632350754733473E-5</v>
      </c>
      <c r="BP35" s="8">
        <f t="shared" si="28"/>
        <v>1.7094059478834085E-5</v>
      </c>
      <c r="BQ35" s="8">
        <f t="shared" si="29"/>
        <v>-2.929129601241006E-4</v>
      </c>
      <c r="BR35">
        <v>5.2799541789999997</v>
      </c>
      <c r="BS35" s="1">
        <v>8.1442000000000007E-6</v>
      </c>
      <c r="BT35">
        <v>240</v>
      </c>
      <c r="BU35" s="8">
        <f t="shared" si="30"/>
        <v>-3.7461213928002834E-5</v>
      </c>
      <c r="BV35" s="8" t="str">
        <f t="shared" si="31"/>
        <v>NA</v>
      </c>
      <c r="BW35" s="8">
        <f t="shared" si="32"/>
        <v>4.5605413928002837E-5</v>
      </c>
      <c r="BX35">
        <v>3.4390279160000001</v>
      </c>
      <c r="BY35">
        <v>4.6992552309999998E-3</v>
      </c>
      <c r="BZ35">
        <v>240</v>
      </c>
      <c r="CA35" s="8">
        <f t="shared" si="33"/>
        <v>-3.0632350754733473E-5</v>
      </c>
      <c r="CB35" s="8" t="str">
        <f t="shared" si="34"/>
        <v>NA</v>
      </c>
      <c r="CC35" s="8">
        <f t="shared" si="35"/>
        <v>4.7298875817547333E-3</v>
      </c>
      <c r="CD35">
        <v>5.1388416650000002</v>
      </c>
      <c r="CE35" s="1">
        <v>3.9017999999999998E-5</v>
      </c>
      <c r="CF35">
        <v>240</v>
      </c>
      <c r="CG35" s="8">
        <f t="shared" si="36"/>
        <v>-4.0051741318936074E-5</v>
      </c>
      <c r="CH35" s="8" t="str">
        <f t="shared" si="37"/>
        <v>NA</v>
      </c>
      <c r="CI35" s="8">
        <f t="shared" si="38"/>
        <v>7.9069741318936072E-5</v>
      </c>
      <c r="CJ35">
        <v>4.9046358290000001</v>
      </c>
      <c r="CK35">
        <v>-4.4739195719999998E-4</v>
      </c>
      <c r="CL35">
        <v>240</v>
      </c>
      <c r="CM35" s="8">
        <f t="shared" si="39"/>
        <v>-3.7461213928002834E-5</v>
      </c>
      <c r="CN35" s="8" t="str">
        <f t="shared" si="40"/>
        <v>NA</v>
      </c>
      <c r="CO35" s="8">
        <f t="shared" si="41"/>
        <v>-4.0993074327199715E-4</v>
      </c>
      <c r="CP35" s="2">
        <v>2.9793361379999999</v>
      </c>
      <c r="CQ35" s="2">
        <v>-1.545409625E-4</v>
      </c>
      <c r="CR35" s="2">
        <v>238</v>
      </c>
      <c r="CS35" s="8">
        <f t="shared" si="42"/>
        <v>-3.0632350754733473E-5</v>
      </c>
      <c r="CT35" s="8" t="str">
        <f t="shared" si="43"/>
        <v>NA</v>
      </c>
      <c r="CU35" s="8">
        <f t="shared" si="44"/>
        <v>-1.2390861174526652E-4</v>
      </c>
      <c r="CV35">
        <v>5.2385979220000003</v>
      </c>
      <c r="CW35" s="1">
        <v>-9.9505000000000007E-6</v>
      </c>
      <c r="CX35">
        <v>240</v>
      </c>
      <c r="CY35" s="10">
        <f t="shared" si="45"/>
        <v>-4.0051741318936074E-5</v>
      </c>
      <c r="CZ35" s="10" t="str">
        <f t="shared" si="46"/>
        <v>NA</v>
      </c>
      <c r="DA35" s="8">
        <f t="shared" si="47"/>
        <v>3.0101241318936075E-5</v>
      </c>
      <c r="DB35" t="s">
        <v>3</v>
      </c>
      <c r="DC35" s="5" t="s">
        <v>9</v>
      </c>
    </row>
    <row r="36" spans="1:107" x14ac:dyDescent="0.45">
      <c r="A36" s="9">
        <f t="shared" si="49"/>
        <v>45618.55208333343</v>
      </c>
      <c r="B36" t="s">
        <v>0</v>
      </c>
      <c r="C36">
        <v>35</v>
      </c>
      <c r="D36" s="7">
        <v>45618</v>
      </c>
      <c r="E36">
        <v>13.1441666</v>
      </c>
      <c r="F36">
        <v>14.09516663</v>
      </c>
      <c r="G36">
        <v>14.08284583</v>
      </c>
      <c r="H36">
        <v>14.186358329999999</v>
      </c>
      <c r="I36">
        <v>14.1661749</v>
      </c>
      <c r="J36">
        <v>4.7885320760000001</v>
      </c>
      <c r="K36" s="1">
        <v>3.9530000000000003E-5</v>
      </c>
      <c r="L36">
        <v>240</v>
      </c>
      <c r="M36" s="8">
        <f t="shared" si="0"/>
        <v>-3.7848434815357379E-5</v>
      </c>
      <c r="N36" s="8" t="str">
        <f t="shared" si="1"/>
        <v>NA</v>
      </c>
      <c r="O36" s="8">
        <f t="shared" si="2"/>
        <v>7.7378434815357375E-5</v>
      </c>
      <c r="P36">
        <v>5.205396243</v>
      </c>
      <c r="Q36" s="1">
        <v>4.1482E-5</v>
      </c>
      <c r="R36">
        <v>240</v>
      </c>
      <c r="S36" s="10">
        <f t="shared" si="3"/>
        <v>-4.0096332291156278E-5</v>
      </c>
      <c r="T36" s="10" t="str">
        <f t="shared" si="4"/>
        <v>NA</v>
      </c>
      <c r="U36" s="8">
        <f t="shared" si="5"/>
        <v>8.1578332291156272E-5</v>
      </c>
      <c r="V36">
        <v>2.192608334</v>
      </c>
      <c r="W36">
        <v>-2.7895014409999998E-4</v>
      </c>
      <c r="X36">
        <v>240</v>
      </c>
      <c r="Y36" s="8">
        <f t="shared" si="6"/>
        <v>-3.7848434815357379E-5</v>
      </c>
      <c r="Z36" s="8">
        <f t="shared" si="7"/>
        <v>3.6503725829668232E-5</v>
      </c>
      <c r="AA36" s="8">
        <f t="shared" si="8"/>
        <v>-2.7760543511431084E-4</v>
      </c>
      <c r="AB36">
        <v>5.194050839</v>
      </c>
      <c r="AC36" s="1">
        <v>3.0201999999999999E-6</v>
      </c>
      <c r="AD36">
        <v>240</v>
      </c>
      <c r="AE36" s="8">
        <f t="shared" si="9"/>
        <v>-3.0770285944115017E-5</v>
      </c>
      <c r="AF36" s="8" t="str">
        <f t="shared" si="10"/>
        <v>NA</v>
      </c>
      <c r="AG36" s="8">
        <f t="shared" si="11"/>
        <v>3.3790485944115019E-5</v>
      </c>
      <c r="AH36" s="2">
        <v>2.428487992</v>
      </c>
      <c r="AI36" s="2">
        <v>-2.130369042E-4</v>
      </c>
      <c r="AJ36" s="2">
        <v>250</v>
      </c>
      <c r="AK36" s="8">
        <f t="shared" si="12"/>
        <v>-3.0770285944115017E-5</v>
      </c>
      <c r="AL36" s="8" t="str">
        <f t="shared" si="13"/>
        <v>NA</v>
      </c>
      <c r="AM36" s="8">
        <f t="shared" si="14"/>
        <v>-1.8226661825588498E-4</v>
      </c>
      <c r="AN36">
        <v>1.0401794170000001</v>
      </c>
      <c r="AO36">
        <v>-1.8675005E-4</v>
      </c>
      <c r="AP36">
        <v>240</v>
      </c>
      <c r="AQ36" s="8">
        <f t="shared" si="15"/>
        <v>-3.0770285944115017E-5</v>
      </c>
      <c r="AR36" s="8">
        <f t="shared" si="16"/>
        <v>3.7528498918614468E-5</v>
      </c>
      <c r="AS36" s="8">
        <f t="shared" si="17"/>
        <v>-1.9350826297449944E-4</v>
      </c>
      <c r="AT36">
        <v>1.4410070850000001</v>
      </c>
      <c r="AU36">
        <v>-2.061345815E-4</v>
      </c>
      <c r="AV36">
        <v>240</v>
      </c>
      <c r="AW36" s="8">
        <f t="shared" si="18"/>
        <v>-3.0770285944115017E-5</v>
      </c>
      <c r="AX36" s="8">
        <f t="shared" si="19"/>
        <v>2.5588337828954921E-5</v>
      </c>
      <c r="AY36" s="8">
        <f t="shared" si="20"/>
        <v>-2.0095263338483989E-4</v>
      </c>
      <c r="AZ36">
        <v>2.3135833290000001</v>
      </c>
      <c r="BA36">
        <v>-1.93128187E-4</v>
      </c>
      <c r="BB36">
        <v>240</v>
      </c>
      <c r="BC36" s="8">
        <f t="shared" si="21"/>
        <v>-3.7848434815357379E-5</v>
      </c>
      <c r="BD36" s="8">
        <f t="shared" si="22"/>
        <v>1.0208636698195936E-4</v>
      </c>
      <c r="BE36" s="8">
        <f t="shared" si="23"/>
        <v>-2.5736611916660196E-4</v>
      </c>
      <c r="BF36">
        <v>3.5546295680000002</v>
      </c>
      <c r="BG36">
        <v>-1.043106197E-4</v>
      </c>
      <c r="BH36">
        <v>240</v>
      </c>
      <c r="BI36" s="10">
        <f t="shared" si="24"/>
        <v>-4.0096332291156278E-5</v>
      </c>
      <c r="BJ36" s="10" t="str">
        <f t="shared" si="25"/>
        <v>NA</v>
      </c>
      <c r="BK36" s="8">
        <f t="shared" si="26"/>
        <v>-6.4214287408843719E-5</v>
      </c>
      <c r="BL36">
        <v>1.3492775050000001</v>
      </c>
      <c r="BM36">
        <v>-3.0704601729999998E-4</v>
      </c>
      <c r="BN36">
        <v>240</v>
      </c>
      <c r="BO36" s="8">
        <f t="shared" si="27"/>
        <v>-3.0770285944115017E-5</v>
      </c>
      <c r="BP36" s="8">
        <f t="shared" si="28"/>
        <v>2.8320848704144337E-5</v>
      </c>
      <c r="BQ36" s="8">
        <f t="shared" si="29"/>
        <v>-3.0459658006002927E-4</v>
      </c>
      <c r="BR36">
        <v>5.2895770710000001</v>
      </c>
      <c r="BS36" s="1">
        <v>1.4345000000000001E-5</v>
      </c>
      <c r="BT36">
        <v>240</v>
      </c>
      <c r="BU36" s="8">
        <f t="shared" si="30"/>
        <v>-3.7848434815357379E-5</v>
      </c>
      <c r="BV36" s="8" t="str">
        <f t="shared" si="31"/>
        <v>NA</v>
      </c>
      <c r="BW36" s="8">
        <f t="shared" si="32"/>
        <v>5.2193434815357378E-5</v>
      </c>
      <c r="BX36">
        <v>4.9625008250000002</v>
      </c>
      <c r="BY36" s="1">
        <v>6.4913999999999995E-5</v>
      </c>
      <c r="BZ36">
        <v>240</v>
      </c>
      <c r="CA36" s="8">
        <f t="shared" si="33"/>
        <v>-3.0770285944115017E-5</v>
      </c>
      <c r="CB36" s="8" t="str">
        <f t="shared" si="34"/>
        <v>NA</v>
      </c>
      <c r="CC36" s="8">
        <f t="shared" si="35"/>
        <v>9.5684285944115012E-5</v>
      </c>
      <c r="CD36">
        <v>4.9891220929999998</v>
      </c>
      <c r="CE36">
        <v>-1.8952792949999999E-4</v>
      </c>
      <c r="CF36">
        <v>240</v>
      </c>
      <c r="CG36" s="8">
        <f t="shared" si="36"/>
        <v>-4.0096332291156278E-5</v>
      </c>
      <c r="CH36" s="8" t="str">
        <f t="shared" si="37"/>
        <v>NA</v>
      </c>
      <c r="CI36" s="8">
        <f t="shared" si="38"/>
        <v>-1.4943159720884371E-4</v>
      </c>
      <c r="CJ36">
        <v>4.6681558350000003</v>
      </c>
      <c r="CK36" s="1">
        <v>7.8753999999999998E-5</v>
      </c>
      <c r="CL36">
        <v>240</v>
      </c>
      <c r="CM36" s="8">
        <f t="shared" si="39"/>
        <v>-3.7848434815357379E-5</v>
      </c>
      <c r="CN36" s="8" t="str">
        <f t="shared" si="40"/>
        <v>NA</v>
      </c>
      <c r="CO36" s="8">
        <f t="shared" si="41"/>
        <v>1.1660243481535738E-4</v>
      </c>
      <c r="CP36" s="2">
        <v>2.7783760659999999</v>
      </c>
      <c r="CQ36" s="3">
        <v>-9.7219999999999994E-5</v>
      </c>
      <c r="CR36" s="2">
        <v>234</v>
      </c>
      <c r="CS36" s="8">
        <f t="shared" si="42"/>
        <v>-3.0770285944115017E-5</v>
      </c>
      <c r="CT36" s="8" t="str">
        <f t="shared" si="43"/>
        <v>NA</v>
      </c>
      <c r="CU36" s="8">
        <f t="shared" si="44"/>
        <v>-6.6449714055884977E-5</v>
      </c>
      <c r="CV36">
        <v>5.236782936</v>
      </c>
      <c r="CW36" s="1">
        <v>2.2359000000000001E-5</v>
      </c>
      <c r="CX36">
        <v>240</v>
      </c>
      <c r="CY36" s="10">
        <f t="shared" si="45"/>
        <v>-4.0096332291156278E-5</v>
      </c>
      <c r="CZ36" s="10" t="str">
        <f t="shared" si="46"/>
        <v>NA</v>
      </c>
      <c r="DA36" s="8">
        <f t="shared" si="47"/>
        <v>6.2455332291156285E-5</v>
      </c>
      <c r="DB36" t="s">
        <v>3</v>
      </c>
      <c r="DC36" s="5" t="s">
        <v>9</v>
      </c>
    </row>
    <row r="37" spans="1:107" x14ac:dyDescent="0.45">
      <c r="A37" s="9">
        <f t="shared" si="49"/>
        <v>45618.565972222321</v>
      </c>
      <c r="B37" t="s">
        <v>0</v>
      </c>
      <c r="C37">
        <v>36</v>
      </c>
      <c r="D37" s="7">
        <v>45618</v>
      </c>
      <c r="E37">
        <v>13.34416674</v>
      </c>
      <c r="F37">
        <v>14.101991699999999</v>
      </c>
      <c r="G37">
        <v>14.103462479999999</v>
      </c>
      <c r="H37">
        <v>14.11510831</v>
      </c>
      <c r="I37">
        <v>14.088004140000001</v>
      </c>
      <c r="J37">
        <v>4.8437579270000004</v>
      </c>
      <c r="K37" s="1">
        <v>2.8889000000000001E-5</v>
      </c>
      <c r="L37">
        <v>240</v>
      </c>
      <c r="M37" s="8">
        <f t="shared" si="0"/>
        <v>-3.8235655702711924E-5</v>
      </c>
      <c r="N37" s="8" t="str">
        <f t="shared" si="1"/>
        <v>NA</v>
      </c>
      <c r="O37" s="8">
        <f t="shared" si="2"/>
        <v>6.7124655702711924E-5</v>
      </c>
      <c r="P37">
        <v>5.2588087559999996</v>
      </c>
      <c r="Q37" s="1">
        <v>4.5130000000000003E-5</v>
      </c>
      <c r="R37">
        <v>240</v>
      </c>
      <c r="S37" s="10">
        <f t="shared" si="3"/>
        <v>-4.0140923263376482E-5</v>
      </c>
      <c r="T37" s="10" t="str">
        <f t="shared" si="4"/>
        <v>NA</v>
      </c>
      <c r="U37" s="8">
        <f t="shared" si="5"/>
        <v>8.5270923263376479E-5</v>
      </c>
      <c r="V37">
        <v>1.8676866700000001</v>
      </c>
      <c r="W37">
        <v>-2.4614357369999999E-4</v>
      </c>
      <c r="X37">
        <v>240</v>
      </c>
      <c r="Y37" s="8">
        <f t="shared" si="6"/>
        <v>-3.8235655702711924E-5</v>
      </c>
      <c r="Z37" s="8">
        <f t="shared" si="7"/>
        <v>4.2131939858476893E-5</v>
      </c>
      <c r="AA37" s="8">
        <f t="shared" si="8"/>
        <v>-2.5003985785576496E-4</v>
      </c>
      <c r="AB37">
        <v>5.2020621020000002</v>
      </c>
      <c r="AC37" s="1">
        <v>1.7136E-5</v>
      </c>
      <c r="AD37">
        <v>240</v>
      </c>
      <c r="AE37" s="8">
        <f t="shared" si="9"/>
        <v>-3.0908221133441049E-5</v>
      </c>
      <c r="AF37" s="8" t="str">
        <f t="shared" si="10"/>
        <v>NA</v>
      </c>
      <c r="AG37" s="8">
        <f t="shared" si="11"/>
        <v>4.8044221133441049E-5</v>
      </c>
      <c r="AH37" s="2">
        <v>2.158399169</v>
      </c>
      <c r="AI37" s="2">
        <v>-2.101840069E-4</v>
      </c>
      <c r="AJ37" s="2">
        <v>240</v>
      </c>
      <c r="AK37" s="8">
        <f t="shared" si="12"/>
        <v>-3.0908221133441049E-5</v>
      </c>
      <c r="AL37" s="8">
        <f t="shared" si="13"/>
        <v>4.2181138368162951E-6</v>
      </c>
      <c r="AM37" s="8">
        <f t="shared" si="14"/>
        <v>-1.8349389960337526E-4</v>
      </c>
      <c r="AN37">
        <v>1.2975731349999999</v>
      </c>
      <c r="AO37" s="4">
        <v>1.8618284129999999E-3</v>
      </c>
      <c r="AP37">
        <v>240</v>
      </c>
      <c r="AQ37" s="8">
        <f t="shared" si="15"/>
        <v>-3.0908221133441049E-5</v>
      </c>
      <c r="AR37" s="8">
        <f t="shared" si="16"/>
        <v>2.9861058016340224E-5</v>
      </c>
      <c r="AS37" s="8">
        <f t="shared" si="17"/>
        <v>1.8628755761171008E-3</v>
      </c>
      <c r="AT37">
        <v>1.220566252</v>
      </c>
      <c r="AU37">
        <v>-1.5661149740000001E-4</v>
      </c>
      <c r="AV37">
        <v>240</v>
      </c>
      <c r="AW37" s="8">
        <f t="shared" si="18"/>
        <v>-3.0908221133441049E-5</v>
      </c>
      <c r="AX37" s="8">
        <f t="shared" si="19"/>
        <v>3.2154997934760636E-5</v>
      </c>
      <c r="AY37" s="8">
        <f t="shared" si="20"/>
        <v>-1.5785827420131959E-4</v>
      </c>
      <c r="AZ37">
        <v>2.0480450060000002</v>
      </c>
      <c r="BA37">
        <v>-2.344755739E-4</v>
      </c>
      <c r="BB37">
        <v>240</v>
      </c>
      <c r="BC37" s="8">
        <f t="shared" si="21"/>
        <v>-3.8235655702711924E-5</v>
      </c>
      <c r="BD37" s="8">
        <f t="shared" si="22"/>
        <v>1.1573297148609157E-4</v>
      </c>
      <c r="BE37" s="8">
        <f t="shared" si="23"/>
        <v>-3.1197288968337964E-4</v>
      </c>
      <c r="BF37">
        <v>3.4506908200000002</v>
      </c>
      <c r="BG37" s="1">
        <v>-9.7900999999999997E-5</v>
      </c>
      <c r="BH37">
        <v>240</v>
      </c>
      <c r="BI37" s="10">
        <f t="shared" si="24"/>
        <v>-4.0140923263376482E-5</v>
      </c>
      <c r="BJ37" s="10" t="str">
        <f t="shared" si="25"/>
        <v>NA</v>
      </c>
      <c r="BK37" s="8">
        <f t="shared" si="26"/>
        <v>-5.7760076736623514E-5</v>
      </c>
      <c r="BL37">
        <v>1.002058417</v>
      </c>
      <c r="BM37">
        <v>-2.6809779109999998E-4</v>
      </c>
      <c r="BN37">
        <v>240</v>
      </c>
      <c r="BO37" s="8">
        <f t="shared" si="27"/>
        <v>-3.0908221133441049E-5</v>
      </c>
      <c r="BP37" s="8">
        <f t="shared" si="28"/>
        <v>3.8664076417967414E-5</v>
      </c>
      <c r="BQ37" s="8">
        <f t="shared" si="29"/>
        <v>-2.7585364638452636E-4</v>
      </c>
      <c r="BR37">
        <v>5.307138342</v>
      </c>
      <c r="BS37" s="1">
        <v>-3.4976000000000002E-6</v>
      </c>
      <c r="BT37">
        <v>240</v>
      </c>
      <c r="BU37" s="8">
        <f t="shared" si="30"/>
        <v>-3.8235655702711924E-5</v>
      </c>
      <c r="BV37" s="8" t="str">
        <f t="shared" si="31"/>
        <v>NA</v>
      </c>
      <c r="BW37" s="8">
        <f t="shared" si="32"/>
        <v>3.4738055702711925E-5</v>
      </c>
      <c r="BX37">
        <v>5.0943371080000004</v>
      </c>
      <c r="BY37">
        <v>1.288027673E-4</v>
      </c>
      <c r="BZ37">
        <v>240</v>
      </c>
      <c r="CA37" s="8">
        <f t="shared" si="33"/>
        <v>-3.0908221133441049E-5</v>
      </c>
      <c r="CB37" s="8" t="str">
        <f t="shared" si="34"/>
        <v>NA</v>
      </c>
      <c r="CC37" s="8">
        <f t="shared" si="35"/>
        <v>1.5971098843344105E-4</v>
      </c>
      <c r="CD37">
        <v>4.9153716559999996</v>
      </c>
      <c r="CE37" s="1">
        <v>2.3413000000000001E-5</v>
      </c>
      <c r="CF37">
        <v>240</v>
      </c>
      <c r="CG37" s="8">
        <f t="shared" si="36"/>
        <v>-4.0140923263376482E-5</v>
      </c>
      <c r="CH37" s="8" t="str">
        <f t="shared" si="37"/>
        <v>NA</v>
      </c>
      <c r="CI37" s="8">
        <f t="shared" si="38"/>
        <v>6.3553923263376483E-5</v>
      </c>
      <c r="CJ37">
        <v>4.8025741740000001</v>
      </c>
      <c r="CK37">
        <v>1.3063586250000001E-4</v>
      </c>
      <c r="CL37">
        <v>240</v>
      </c>
      <c r="CM37" s="8">
        <f t="shared" si="39"/>
        <v>-3.8235655702711924E-5</v>
      </c>
      <c r="CN37" s="8" t="str">
        <f t="shared" si="40"/>
        <v>NA</v>
      </c>
      <c r="CO37" s="8">
        <f t="shared" si="41"/>
        <v>1.6887151820271193E-4</v>
      </c>
      <c r="CP37" s="2">
        <v>2.6355920820000001</v>
      </c>
      <c r="CQ37" s="2">
        <v>-2.2041666140000001E-4</v>
      </c>
      <c r="CR37" s="2">
        <v>202</v>
      </c>
      <c r="CS37" s="8">
        <f t="shared" si="42"/>
        <v>-3.0908221133441049E-5</v>
      </c>
      <c r="CT37" s="8" t="str">
        <f t="shared" si="43"/>
        <v>NA</v>
      </c>
      <c r="CU37" s="8">
        <f t="shared" si="44"/>
        <v>-1.8950844026655896E-4</v>
      </c>
      <c r="CV37">
        <v>5.2493779160000003</v>
      </c>
      <c r="CW37" s="1">
        <v>-5.5268000000000002E-6</v>
      </c>
      <c r="CX37">
        <v>240</v>
      </c>
      <c r="CY37" s="10">
        <f t="shared" si="45"/>
        <v>-4.0140923263376482E-5</v>
      </c>
      <c r="CZ37" s="10" t="str">
        <f t="shared" si="46"/>
        <v>NA</v>
      </c>
      <c r="DA37" s="8">
        <f t="shared" si="47"/>
        <v>3.461412326337648E-5</v>
      </c>
      <c r="DB37" t="s">
        <v>3</v>
      </c>
      <c r="DC37" s="5" t="s">
        <v>9</v>
      </c>
    </row>
    <row r="38" spans="1:107" x14ac:dyDescent="0.45">
      <c r="A38" s="9">
        <f t="shared" si="49"/>
        <v>45618.579861111211</v>
      </c>
      <c r="B38" t="s">
        <v>0</v>
      </c>
      <c r="C38">
        <v>37</v>
      </c>
      <c r="D38" s="7">
        <v>45618</v>
      </c>
      <c r="E38">
        <v>13.642500030000001</v>
      </c>
      <c r="F38">
        <v>14.052404190000001</v>
      </c>
      <c r="G38">
        <v>14.093487530000001</v>
      </c>
      <c r="H38">
        <v>14.188099960000001</v>
      </c>
      <c r="I38">
        <v>14.173845760000001</v>
      </c>
      <c r="J38">
        <v>4.6233695839999998</v>
      </c>
      <c r="K38">
        <v>-1.4294468420000001E-4</v>
      </c>
      <c r="L38">
        <v>240</v>
      </c>
      <c r="M38" s="8">
        <f t="shared" si="0"/>
        <v>-3.8622876590288513E-5</v>
      </c>
      <c r="N38" s="8" t="str">
        <f t="shared" si="1"/>
        <v>NA</v>
      </c>
      <c r="O38" s="8">
        <f t="shared" si="2"/>
        <v>-1.0432180760971149E-4</v>
      </c>
      <c r="P38">
        <v>5.1654145639999998</v>
      </c>
      <c r="Q38">
        <v>-2.057934202E-4</v>
      </c>
      <c r="R38">
        <v>240</v>
      </c>
      <c r="S38" s="10">
        <f t="shared" si="3"/>
        <v>-4.0185514235624442E-5</v>
      </c>
      <c r="T38" s="10" t="str">
        <f t="shared" si="4"/>
        <v>NA</v>
      </c>
      <c r="U38" s="8">
        <f t="shared" si="5"/>
        <v>-1.6560790596437556E-4</v>
      </c>
      <c r="V38">
        <v>1.60847125</v>
      </c>
      <c r="W38">
        <v>-2.2051610700000001E-4</v>
      </c>
      <c r="X38">
        <v>240</v>
      </c>
      <c r="Y38" s="8">
        <f t="shared" si="6"/>
        <v>-3.8622876590288513E-5</v>
      </c>
      <c r="Z38" s="8">
        <f t="shared" si="7"/>
        <v>4.6622006311317451E-5</v>
      </c>
      <c r="AA38" s="8">
        <f t="shared" si="8"/>
        <v>-2.2851523672102894E-4</v>
      </c>
      <c r="AB38">
        <v>5.2174449899999997</v>
      </c>
      <c r="AC38" s="1">
        <v>6.3488000000000001E-6</v>
      </c>
      <c r="AD38">
        <v>240</v>
      </c>
      <c r="AE38" s="8">
        <f t="shared" si="9"/>
        <v>-3.1046156322767082E-5</v>
      </c>
      <c r="AF38" s="8" t="str">
        <f t="shared" si="10"/>
        <v>NA</v>
      </c>
      <c r="AG38" s="8">
        <f t="shared" si="11"/>
        <v>3.7394956322767085E-5</v>
      </c>
      <c r="AH38" s="2">
        <v>1.9454545860000001</v>
      </c>
      <c r="AI38" s="2">
        <v>-1.5714022529999999E-4</v>
      </c>
      <c r="AJ38" s="2">
        <v>240</v>
      </c>
      <c r="AK38" s="8">
        <f t="shared" si="12"/>
        <v>-3.1046156322767082E-5</v>
      </c>
      <c r="AL38" s="8">
        <f t="shared" si="13"/>
        <v>1.0561469915195544E-5</v>
      </c>
      <c r="AM38" s="8">
        <f t="shared" si="14"/>
        <v>-1.3665553889242844E-4</v>
      </c>
      <c r="AN38">
        <v>4.6949287550000003</v>
      </c>
      <c r="AO38" s="1">
        <v>-7.5437000000000003E-5</v>
      </c>
      <c r="AP38">
        <v>240</v>
      </c>
      <c r="AQ38" s="8">
        <f t="shared" si="15"/>
        <v>-3.1046156322767082E-5</v>
      </c>
      <c r="AR38" s="8" t="str">
        <f t="shared" si="16"/>
        <v>NA</v>
      </c>
      <c r="AS38" s="8">
        <f t="shared" si="17"/>
        <v>-4.4390843677232921E-5</v>
      </c>
      <c r="AT38">
        <v>1.0698266670000001</v>
      </c>
      <c r="AU38">
        <v>-1.046725271E-4</v>
      </c>
      <c r="AV38">
        <v>240</v>
      </c>
      <c r="AW38" s="8">
        <f t="shared" si="18"/>
        <v>-3.1046156322767082E-5</v>
      </c>
      <c r="AX38" s="8">
        <f t="shared" si="19"/>
        <v>3.6645343964187996E-5</v>
      </c>
      <c r="AY38" s="8">
        <f t="shared" si="20"/>
        <v>-1.1027171474142092E-4</v>
      </c>
      <c r="AZ38">
        <v>1.7784129200000001</v>
      </c>
      <c r="BA38">
        <v>-2.030179647E-4</v>
      </c>
      <c r="BB38">
        <v>240</v>
      </c>
      <c r="BC38" s="8">
        <f t="shared" si="21"/>
        <v>-3.8622876590288513E-5</v>
      </c>
      <c r="BD38" s="8">
        <f t="shared" si="22"/>
        <v>1.295899635680449E-4</v>
      </c>
      <c r="BE38" s="8">
        <f t="shared" si="23"/>
        <v>-2.9398505167775639E-4</v>
      </c>
      <c r="BF38">
        <v>3.3317670709999998</v>
      </c>
      <c r="BG38">
        <v>-1.004624623E-4</v>
      </c>
      <c r="BH38">
        <v>240</v>
      </c>
      <c r="BI38" s="10">
        <f t="shared" si="24"/>
        <v>-4.0185514235624442E-5</v>
      </c>
      <c r="BJ38" s="10" t="str">
        <f t="shared" si="25"/>
        <v>NA</v>
      </c>
      <c r="BK38" s="8">
        <f t="shared" si="26"/>
        <v>-6.0276948064375558E-5</v>
      </c>
      <c r="BL38">
        <v>1.8290985390000001</v>
      </c>
      <c r="BM38">
        <v>3.8877150179999998E-3</v>
      </c>
      <c r="BN38">
        <v>240</v>
      </c>
      <c r="BO38" s="8">
        <f t="shared" si="27"/>
        <v>-3.1046156322767082E-5</v>
      </c>
      <c r="BP38" s="8">
        <f t="shared" si="28"/>
        <v>1.4027572821385133E-5</v>
      </c>
      <c r="BQ38" s="8">
        <f t="shared" si="29"/>
        <v>3.9047336015013818E-3</v>
      </c>
      <c r="BR38">
        <v>5.3080262659999997</v>
      </c>
      <c r="BS38" s="1">
        <v>4.3051999999999999E-6</v>
      </c>
      <c r="BT38">
        <v>240</v>
      </c>
      <c r="BU38" s="8">
        <f t="shared" si="30"/>
        <v>-3.8622876590288513E-5</v>
      </c>
      <c r="BV38" s="8" t="str">
        <f t="shared" si="31"/>
        <v>NA</v>
      </c>
      <c r="BW38" s="8">
        <f t="shared" si="32"/>
        <v>4.2928076590288514E-5</v>
      </c>
      <c r="BX38">
        <v>5.1983504140000001</v>
      </c>
      <c r="BY38" s="1">
        <v>2.2538E-5</v>
      </c>
      <c r="BZ38">
        <v>240</v>
      </c>
      <c r="CA38" s="8">
        <f t="shared" si="33"/>
        <v>-3.1046156322767082E-5</v>
      </c>
      <c r="CB38" s="8" t="str">
        <f t="shared" si="34"/>
        <v>NA</v>
      </c>
      <c r="CC38" s="8">
        <f t="shared" si="35"/>
        <v>5.3584156322767082E-5</v>
      </c>
      <c r="CD38">
        <v>4.9822929079999998</v>
      </c>
      <c r="CE38" s="1">
        <v>8.7725000000000005E-5</v>
      </c>
      <c r="CF38">
        <v>240</v>
      </c>
      <c r="CG38" s="8">
        <f t="shared" si="36"/>
        <v>-4.0185514235624442E-5</v>
      </c>
      <c r="CH38" s="8" t="str">
        <f t="shared" si="37"/>
        <v>NA</v>
      </c>
      <c r="CI38" s="8">
        <f t="shared" si="38"/>
        <v>1.2791051423562445E-4</v>
      </c>
      <c r="CJ38">
        <v>4.9054683250000002</v>
      </c>
      <c r="CK38" s="1">
        <v>5.2868000000000003E-5</v>
      </c>
      <c r="CL38">
        <v>240</v>
      </c>
      <c r="CM38" s="8">
        <f t="shared" si="39"/>
        <v>-3.8622876590288513E-5</v>
      </c>
      <c r="CN38" s="8" t="str">
        <f t="shared" si="40"/>
        <v>NA</v>
      </c>
      <c r="CO38" s="8">
        <f t="shared" si="41"/>
        <v>9.1490876590288509E-5</v>
      </c>
      <c r="CP38" s="2">
        <v>2.4225786560000002</v>
      </c>
      <c r="CQ38" s="2">
        <v>-1.3938851780000001E-4</v>
      </c>
      <c r="CR38" s="2">
        <v>164</v>
      </c>
      <c r="CS38" s="8">
        <f t="shared" si="42"/>
        <v>-3.1046156322767082E-5</v>
      </c>
      <c r="CT38" s="8" t="str">
        <f t="shared" si="43"/>
        <v>NA</v>
      </c>
      <c r="CU38" s="8">
        <f t="shared" si="44"/>
        <v>-1.0834236147723293E-4</v>
      </c>
      <c r="CV38">
        <v>5.2444850030000003</v>
      </c>
      <c r="CW38" s="1">
        <v>1.9185999999999999E-5</v>
      </c>
      <c r="CX38">
        <v>240</v>
      </c>
      <c r="CY38" s="10">
        <f t="shared" si="45"/>
        <v>-4.0185514235624442E-5</v>
      </c>
      <c r="CZ38" s="10" t="str">
        <f t="shared" si="46"/>
        <v>NA</v>
      </c>
      <c r="DA38" s="8">
        <f t="shared" si="47"/>
        <v>5.9371514235624444E-5</v>
      </c>
      <c r="DB38" t="s">
        <v>3</v>
      </c>
      <c r="DC38" s="5" t="s">
        <v>9</v>
      </c>
    </row>
    <row r="39" spans="1:107" x14ac:dyDescent="0.45">
      <c r="A39" s="9">
        <f t="shared" si="49"/>
        <v>45618.593750000102</v>
      </c>
      <c r="B39" t="s">
        <v>0</v>
      </c>
      <c r="C39">
        <v>38</v>
      </c>
      <c r="D39" s="7">
        <v>45618</v>
      </c>
      <c r="E39">
        <v>14.1441666</v>
      </c>
      <c r="F39">
        <v>14.045966659999999</v>
      </c>
      <c r="G39">
        <v>14.07632504</v>
      </c>
      <c r="H39">
        <v>14.115241640000001</v>
      </c>
      <c r="I39">
        <v>14.084374929999999</v>
      </c>
      <c r="J39">
        <v>4.3388058359999997</v>
      </c>
      <c r="K39">
        <v>3.7268182429999998E-4</v>
      </c>
      <c r="L39">
        <v>240</v>
      </c>
      <c r="M39" s="8">
        <f t="shared" si="0"/>
        <v>-3.9010097477643058E-5</v>
      </c>
      <c r="N39" s="8" t="str">
        <f t="shared" si="1"/>
        <v>NA</v>
      </c>
      <c r="O39" s="8">
        <f t="shared" si="2"/>
        <v>4.1169192177764304E-4</v>
      </c>
      <c r="P39">
        <v>5.0830204209999996</v>
      </c>
      <c r="Q39" s="1">
        <v>7.6603000000000002E-6</v>
      </c>
      <c r="R39">
        <v>240</v>
      </c>
      <c r="S39" s="10">
        <f t="shared" si="3"/>
        <v>-4.0230105207844646E-5</v>
      </c>
      <c r="T39" s="10" t="str">
        <f t="shared" si="4"/>
        <v>NA</v>
      </c>
      <c r="U39" s="8">
        <f t="shared" si="5"/>
        <v>4.7890405207844645E-5</v>
      </c>
      <c r="V39">
        <v>1.360849169</v>
      </c>
      <c r="W39">
        <v>-1.8591257639999999E-4</v>
      </c>
      <c r="X39">
        <v>240</v>
      </c>
      <c r="Y39" s="8">
        <f t="shared" si="6"/>
        <v>-3.9010097477643058E-5</v>
      </c>
      <c r="Z39" s="8">
        <f t="shared" si="7"/>
        <v>5.0911255766001383E-5</v>
      </c>
      <c r="AA39" s="8">
        <f t="shared" si="8"/>
        <v>-1.978137346883583E-4</v>
      </c>
      <c r="AB39">
        <v>5.222847078</v>
      </c>
      <c r="AC39" s="1">
        <v>-6.5319000000000001E-6</v>
      </c>
      <c r="AD39">
        <v>240</v>
      </c>
      <c r="AE39" s="8">
        <f t="shared" si="9"/>
        <v>-3.1184091512093115E-5</v>
      </c>
      <c r="AF39" s="8" t="str">
        <f t="shared" si="10"/>
        <v>NA</v>
      </c>
      <c r="AG39" s="8">
        <f t="shared" si="11"/>
        <v>2.4652191512093114E-5</v>
      </c>
      <c r="AH39" s="2">
        <v>1.7555510590000001</v>
      </c>
      <c r="AI39" s="2">
        <v>-1.5505869880000001E-4</v>
      </c>
      <c r="AJ39" s="2">
        <v>235</v>
      </c>
      <c r="AK39" s="8">
        <f t="shared" si="12"/>
        <v>-3.1184091512093115E-5</v>
      </c>
      <c r="AL39" s="8">
        <f t="shared" si="13"/>
        <v>1.6218461397815726E-5</v>
      </c>
      <c r="AM39" s="8">
        <f t="shared" si="14"/>
        <v>-1.4009306868572263E-4</v>
      </c>
      <c r="AN39">
        <v>4.7482999760000002</v>
      </c>
      <c r="AO39" s="1">
        <v>7.5246000000000004E-5</v>
      </c>
      <c r="AP39">
        <v>240</v>
      </c>
      <c r="AQ39" s="8">
        <f t="shared" si="15"/>
        <v>-3.1184091512093115E-5</v>
      </c>
      <c r="AR39" s="8" t="str">
        <f t="shared" si="16"/>
        <v>NA</v>
      </c>
      <c r="AS39" s="8">
        <f t="shared" si="17"/>
        <v>1.0643009151209312E-4</v>
      </c>
      <c r="AT39">
        <v>1.345787254</v>
      </c>
      <c r="AU39" s="4">
        <v>1.572931062E-3</v>
      </c>
      <c r="AV39">
        <v>240</v>
      </c>
      <c r="AW39" s="8">
        <f t="shared" si="18"/>
        <v>-3.1184091512093115E-5</v>
      </c>
      <c r="AX39" s="8">
        <f t="shared" si="19"/>
        <v>2.8424818969947811E-5</v>
      </c>
      <c r="AY39" s="8">
        <f t="shared" si="20"/>
        <v>1.5756903345421453E-3</v>
      </c>
      <c r="AZ39">
        <v>1.5580599900000001</v>
      </c>
      <c r="BA39">
        <v>-1.828977977E-4</v>
      </c>
      <c r="BB39">
        <v>240</v>
      </c>
      <c r="BC39" s="8">
        <f t="shared" si="21"/>
        <v>-3.9010097477643058E-5</v>
      </c>
      <c r="BD39" s="8">
        <f t="shared" si="22"/>
        <v>1.4091439031392269E-4</v>
      </c>
      <c r="BE39" s="8">
        <f t="shared" si="23"/>
        <v>-2.8480209053627966E-4</v>
      </c>
      <c r="BF39">
        <v>3.209934997</v>
      </c>
      <c r="BG39">
        <v>-1.103733807E-4</v>
      </c>
      <c r="BH39">
        <v>240</v>
      </c>
      <c r="BI39" s="10">
        <f t="shared" si="24"/>
        <v>-4.0230105207844646E-5</v>
      </c>
      <c r="BJ39" s="10" t="str">
        <f t="shared" si="25"/>
        <v>NA</v>
      </c>
      <c r="BK39" s="8">
        <f t="shared" si="26"/>
        <v>-7.0143275492155356E-5</v>
      </c>
      <c r="BL39">
        <v>5.065176256</v>
      </c>
      <c r="BM39">
        <v>1.560782342E-4</v>
      </c>
      <c r="BN39">
        <v>240</v>
      </c>
      <c r="BO39" s="8">
        <f t="shared" si="27"/>
        <v>-3.1184091512093115E-5</v>
      </c>
      <c r="BP39" s="8" t="str">
        <f t="shared" si="28"/>
        <v>NA</v>
      </c>
      <c r="BQ39" s="8">
        <f t="shared" si="29"/>
        <v>1.8726232571209312E-4</v>
      </c>
      <c r="BR39">
        <v>5.3245296040000003</v>
      </c>
      <c r="BS39" s="1">
        <v>-2.0864999999999999E-8</v>
      </c>
      <c r="BT39">
        <v>240</v>
      </c>
      <c r="BU39" s="8">
        <f t="shared" si="30"/>
        <v>-3.9010097477643058E-5</v>
      </c>
      <c r="BV39" s="8" t="str">
        <f t="shared" si="31"/>
        <v>NA</v>
      </c>
      <c r="BW39" s="8">
        <f t="shared" si="32"/>
        <v>3.8989232477643055E-5</v>
      </c>
      <c r="BX39">
        <v>5.2924833319999998</v>
      </c>
      <c r="BY39">
        <v>1.068907419E-4</v>
      </c>
      <c r="BZ39">
        <v>240</v>
      </c>
      <c r="CA39" s="8">
        <f t="shared" si="33"/>
        <v>-3.1184091512093115E-5</v>
      </c>
      <c r="CB39" s="8" t="str">
        <f t="shared" si="34"/>
        <v>NA</v>
      </c>
      <c r="CC39" s="8">
        <f t="shared" si="35"/>
        <v>1.380748334120931E-4</v>
      </c>
      <c r="CD39">
        <v>5.0628395780000002</v>
      </c>
      <c r="CE39" s="1">
        <v>4.0896000000000003E-5</v>
      </c>
      <c r="CF39">
        <v>240</v>
      </c>
      <c r="CG39" s="8">
        <f t="shared" si="36"/>
        <v>-4.0230105207844646E-5</v>
      </c>
      <c r="CH39" s="8" t="str">
        <f t="shared" si="37"/>
        <v>NA</v>
      </c>
      <c r="CI39" s="8">
        <f t="shared" si="38"/>
        <v>8.1126105207844656E-5</v>
      </c>
      <c r="CJ39">
        <v>5.0200625099999998</v>
      </c>
      <c r="CK39">
        <v>1.139335923E-4</v>
      </c>
      <c r="CL39">
        <v>240</v>
      </c>
      <c r="CM39" s="8">
        <f t="shared" si="39"/>
        <v>-3.9010097477643058E-5</v>
      </c>
      <c r="CN39" s="8" t="str">
        <f t="shared" si="40"/>
        <v>NA</v>
      </c>
      <c r="CO39" s="8">
        <f t="shared" si="41"/>
        <v>1.5294368977764305E-4</v>
      </c>
      <c r="CP39" s="2">
        <v>2.292955005</v>
      </c>
      <c r="CQ39" s="2">
        <v>-1.177831168E-4</v>
      </c>
      <c r="CR39" s="2">
        <v>80</v>
      </c>
      <c r="CS39" s="8">
        <f t="shared" si="42"/>
        <v>-3.1184091512093115E-5</v>
      </c>
      <c r="CT39" s="8">
        <f t="shared" si="43"/>
        <v>2.0986169840899501E-7</v>
      </c>
      <c r="CU39" s="8">
        <f t="shared" si="44"/>
        <v>-8.6808886986315884E-5</v>
      </c>
      <c r="CV39">
        <v>5.255251662</v>
      </c>
      <c r="CW39" s="1">
        <v>-1.4851999999999999E-5</v>
      </c>
      <c r="CX39">
        <v>240</v>
      </c>
      <c r="CY39" s="10">
        <f t="shared" si="45"/>
        <v>-4.0230105207844646E-5</v>
      </c>
      <c r="CZ39" s="10" t="str">
        <f t="shared" si="46"/>
        <v>NA</v>
      </c>
      <c r="DA39" s="8">
        <f t="shared" si="47"/>
        <v>2.5378105207844647E-5</v>
      </c>
      <c r="DB39" t="s">
        <v>3</v>
      </c>
      <c r="DC39" s="5" t="s">
        <v>9</v>
      </c>
    </row>
    <row r="40" spans="1:107" x14ac:dyDescent="0.45">
      <c r="A40" s="9">
        <f t="shared" si="49"/>
        <v>45618.607638888992</v>
      </c>
      <c r="B40" t="s">
        <v>0</v>
      </c>
      <c r="C40">
        <v>39</v>
      </c>
      <c r="D40" s="7">
        <v>45618</v>
      </c>
      <c r="E40">
        <v>14.34416674</v>
      </c>
      <c r="F40">
        <v>14.06204589</v>
      </c>
      <c r="G40">
        <v>14.09982917</v>
      </c>
      <c r="H40">
        <v>14.21828751</v>
      </c>
      <c r="I40">
        <v>14.197466629999999</v>
      </c>
      <c r="J40">
        <v>4.6759212349999997</v>
      </c>
      <c r="K40" s="1">
        <v>5.9678E-5</v>
      </c>
      <c r="L40">
        <v>240</v>
      </c>
      <c r="M40" s="8">
        <f t="shared" si="0"/>
        <v>-3.9397318364997602E-5</v>
      </c>
      <c r="N40" s="8" t="str">
        <f t="shared" si="1"/>
        <v>NA</v>
      </c>
      <c r="O40" s="8">
        <f t="shared" si="2"/>
        <v>9.9075318364997596E-5</v>
      </c>
      <c r="P40">
        <v>5.1163750009999998</v>
      </c>
      <c r="Q40" s="1">
        <v>4.8523000000000003E-5</v>
      </c>
      <c r="R40">
        <v>240</v>
      </c>
      <c r="S40" s="10">
        <f t="shared" si="3"/>
        <v>-4.0274696180064851E-5</v>
      </c>
      <c r="T40" s="10" t="str">
        <f t="shared" si="4"/>
        <v>NA</v>
      </c>
      <c r="U40" s="8">
        <f t="shared" si="5"/>
        <v>8.8797696180064847E-5</v>
      </c>
      <c r="V40">
        <v>1.1690016670000001</v>
      </c>
      <c r="W40">
        <v>-1.51620804E-4</v>
      </c>
      <c r="X40">
        <v>240</v>
      </c>
      <c r="Y40" s="8">
        <f t="shared" si="6"/>
        <v>-3.9397318364997602E-5</v>
      </c>
      <c r="Z40" s="8">
        <f t="shared" si="7"/>
        <v>5.4234391530036795E-5</v>
      </c>
      <c r="AA40" s="8">
        <f t="shared" si="8"/>
        <v>-1.6645787716503918E-4</v>
      </c>
      <c r="AB40">
        <v>5.2265079160000001</v>
      </c>
      <c r="AC40" s="1">
        <v>-5.9318999999999999E-6</v>
      </c>
      <c r="AD40">
        <v>240</v>
      </c>
      <c r="AE40" s="8">
        <f t="shared" si="9"/>
        <v>-3.1322026701419148E-5</v>
      </c>
      <c r="AF40" s="8" t="str">
        <f t="shared" si="10"/>
        <v>NA</v>
      </c>
      <c r="AG40" s="8">
        <f t="shared" si="11"/>
        <v>2.5390126701419148E-5</v>
      </c>
      <c r="AH40" s="2">
        <v>1.6232105999999999</v>
      </c>
      <c r="AI40" s="2">
        <v>-1.2832768599999999E-4</v>
      </c>
      <c r="AJ40" s="2">
        <v>245</v>
      </c>
      <c r="AK40" s="8">
        <f t="shared" si="12"/>
        <v>-3.1322026701419148E-5</v>
      </c>
      <c r="AL40" s="8">
        <f t="shared" si="13"/>
        <v>2.016072019203521E-5</v>
      </c>
      <c r="AM40" s="8">
        <f t="shared" si="14"/>
        <v>-1.1716637949061605E-4</v>
      </c>
      <c r="AN40">
        <v>4.7816479230000004</v>
      </c>
      <c r="AO40" s="1">
        <v>4.5435000000000001E-5</v>
      </c>
      <c r="AP40">
        <v>240</v>
      </c>
      <c r="AQ40" s="8">
        <f t="shared" si="15"/>
        <v>-3.1322026701419148E-5</v>
      </c>
      <c r="AR40" s="8" t="str">
        <f t="shared" si="16"/>
        <v>NA</v>
      </c>
      <c r="AS40" s="8">
        <f t="shared" si="17"/>
        <v>7.6757026701419149E-5</v>
      </c>
      <c r="AT40">
        <v>4.823975817</v>
      </c>
      <c r="AU40">
        <v>1.0628784150000001E-4</v>
      </c>
      <c r="AV40">
        <v>240</v>
      </c>
      <c r="AW40" s="8">
        <f t="shared" si="18"/>
        <v>-3.1322026701419148E-5</v>
      </c>
      <c r="AX40" s="8" t="str">
        <f t="shared" si="19"/>
        <v>NA</v>
      </c>
      <c r="AY40" s="8">
        <f t="shared" si="20"/>
        <v>1.3760986820141914E-4</v>
      </c>
      <c r="AZ40">
        <v>1.3538900009999999</v>
      </c>
      <c r="BA40">
        <v>-1.4809191420000001E-4</v>
      </c>
      <c r="BB40">
        <v>240</v>
      </c>
      <c r="BC40" s="8">
        <f t="shared" si="21"/>
        <v>-3.9397318364997602E-5</v>
      </c>
      <c r="BD40" s="8">
        <f t="shared" si="22"/>
        <v>1.5140713975971936E-4</v>
      </c>
      <c r="BE40" s="8">
        <f t="shared" si="23"/>
        <v>-2.6010173559472174E-4</v>
      </c>
      <c r="BF40">
        <v>3.083826658</v>
      </c>
      <c r="BG40">
        <v>-1.009967918E-4</v>
      </c>
      <c r="BH40">
        <v>240</v>
      </c>
      <c r="BI40" s="10">
        <f t="shared" si="24"/>
        <v>-4.0274696180064851E-5</v>
      </c>
      <c r="BJ40" s="10" t="str">
        <f t="shared" si="25"/>
        <v>NA</v>
      </c>
      <c r="BK40" s="8">
        <f t="shared" si="26"/>
        <v>-6.0722095619935153E-5</v>
      </c>
      <c r="BL40">
        <v>4.7928729179999996</v>
      </c>
      <c r="BM40">
        <v>-3.8518688519999998E-4</v>
      </c>
      <c r="BN40">
        <v>240</v>
      </c>
      <c r="BO40" s="8">
        <f t="shared" si="27"/>
        <v>-3.1322026701419148E-5</v>
      </c>
      <c r="BP40" s="8" t="str">
        <f t="shared" si="28"/>
        <v>NA</v>
      </c>
      <c r="BQ40" s="8">
        <f t="shared" si="29"/>
        <v>-3.5386485849858083E-4</v>
      </c>
      <c r="BR40">
        <v>5.3211333410000003</v>
      </c>
      <c r="BS40" s="1">
        <v>3.4908000000000001E-6</v>
      </c>
      <c r="BT40">
        <v>240</v>
      </c>
      <c r="BU40" s="8">
        <f t="shared" si="30"/>
        <v>-3.9397318364997602E-5</v>
      </c>
      <c r="BV40" s="8" t="str">
        <f t="shared" si="31"/>
        <v>NA</v>
      </c>
      <c r="BW40" s="8">
        <f t="shared" si="32"/>
        <v>4.2888118364997599E-5</v>
      </c>
      <c r="BX40">
        <v>5.0306208229999996</v>
      </c>
      <c r="BY40">
        <v>-3.8961340480000002E-4</v>
      </c>
      <c r="BZ40">
        <v>240</v>
      </c>
      <c r="CA40" s="8">
        <f t="shared" si="33"/>
        <v>-3.1322026701419148E-5</v>
      </c>
      <c r="CB40" s="8" t="str">
        <f t="shared" si="34"/>
        <v>NA</v>
      </c>
      <c r="CC40" s="8">
        <f t="shared" si="35"/>
        <v>-3.5829137809858088E-4</v>
      </c>
      <c r="CD40">
        <v>5.1014641640000002</v>
      </c>
      <c r="CE40" s="1">
        <v>-2.8985000000000001E-5</v>
      </c>
      <c r="CF40">
        <v>240</v>
      </c>
      <c r="CG40" s="8">
        <f t="shared" si="36"/>
        <v>-4.0274696180064851E-5</v>
      </c>
      <c r="CH40" s="8" t="str">
        <f t="shared" si="37"/>
        <v>NA</v>
      </c>
      <c r="CI40" s="8">
        <f t="shared" si="38"/>
        <v>1.1289696180064849E-5</v>
      </c>
      <c r="CJ40">
        <v>4.7465191579999999</v>
      </c>
      <c r="CK40">
        <v>-3.9941852020000001E-4</v>
      </c>
      <c r="CL40">
        <v>240</v>
      </c>
      <c r="CM40" s="8">
        <f t="shared" si="39"/>
        <v>-3.9397318364997602E-5</v>
      </c>
      <c r="CN40" s="8" t="str">
        <f t="shared" si="40"/>
        <v>NA</v>
      </c>
      <c r="CO40" s="8">
        <f t="shared" si="41"/>
        <v>-3.6002120183500241E-4</v>
      </c>
      <c r="CP40" s="2">
        <v>2.0445017139999999</v>
      </c>
      <c r="CQ40" s="3">
        <v>-1.014105717E-4</v>
      </c>
      <c r="CR40" s="2">
        <v>116</v>
      </c>
      <c r="CS40" s="8">
        <f t="shared" si="42"/>
        <v>-3.1322026701419148E-5</v>
      </c>
      <c r="CT40" s="8">
        <f t="shared" si="43"/>
        <v>7.6109783244101276E-6</v>
      </c>
      <c r="CU40" s="8">
        <f t="shared" si="44"/>
        <v>-7.7699523322990983E-5</v>
      </c>
      <c r="CV40">
        <v>5.2451279020000001</v>
      </c>
      <c r="CW40" s="1">
        <v>1.2235000000000001E-5</v>
      </c>
      <c r="CX40">
        <v>240</v>
      </c>
      <c r="CY40" s="10">
        <f t="shared" si="45"/>
        <v>-4.0274696180064851E-5</v>
      </c>
      <c r="CZ40" s="10" t="str">
        <f t="shared" si="46"/>
        <v>NA</v>
      </c>
      <c r="DA40" s="8">
        <f t="shared" si="47"/>
        <v>5.2509696180064851E-5</v>
      </c>
      <c r="DB40" t="s">
        <v>3</v>
      </c>
      <c r="DC40" s="5" t="s">
        <v>9</v>
      </c>
    </row>
    <row r="41" spans="1:107" x14ac:dyDescent="0.45">
      <c r="A41" s="9">
        <f t="shared" si="49"/>
        <v>45618.621527777883</v>
      </c>
      <c r="B41" t="s">
        <v>0</v>
      </c>
      <c r="C41">
        <v>40</v>
      </c>
      <c r="D41" s="7">
        <v>45618</v>
      </c>
      <c r="E41">
        <v>14.642500030000001</v>
      </c>
      <c r="F41">
        <v>14.06531665</v>
      </c>
      <c r="G41">
        <v>14.093599940000001</v>
      </c>
      <c r="H41">
        <v>14.16730003</v>
      </c>
      <c r="I41">
        <v>14.12084172</v>
      </c>
      <c r="J41">
        <v>4.7417529050000002</v>
      </c>
      <c r="K41" s="1">
        <v>4.4558999999999998E-5</v>
      </c>
      <c r="L41">
        <v>240</v>
      </c>
      <c r="M41" s="8">
        <f t="shared" si="0"/>
        <v>-3.9784539252352147E-5</v>
      </c>
      <c r="N41" s="8" t="str">
        <f t="shared" si="1"/>
        <v>NA</v>
      </c>
      <c r="O41" s="8">
        <f t="shared" si="2"/>
        <v>8.4343539252352152E-5</v>
      </c>
      <c r="P41">
        <v>5.1643470899999997</v>
      </c>
      <c r="Q41" s="1">
        <v>3.748E-5</v>
      </c>
      <c r="R41">
        <v>240</v>
      </c>
      <c r="S41" s="10">
        <f t="shared" si="3"/>
        <v>-4.0319287152285055E-5</v>
      </c>
      <c r="T41" s="10" t="str">
        <f t="shared" si="4"/>
        <v>NA</v>
      </c>
      <c r="U41" s="8">
        <f t="shared" si="5"/>
        <v>7.7799287152285055E-5</v>
      </c>
      <c r="V41">
        <v>2.4144181630000001</v>
      </c>
      <c r="W41">
        <v>4.3324164059999996E-3</v>
      </c>
      <c r="X41">
        <v>240</v>
      </c>
      <c r="Y41" s="8">
        <f t="shared" si="6"/>
        <v>-3.9784539252352147E-5</v>
      </c>
      <c r="Z41" s="8">
        <f t="shared" si="7"/>
        <v>3.2661589925472415E-5</v>
      </c>
      <c r="AA41" s="8">
        <f t="shared" si="8"/>
        <v>4.3395393553268798E-3</v>
      </c>
      <c r="AB41">
        <v>5.230692071</v>
      </c>
      <c r="AC41" s="1">
        <v>-3.9127999999999999E-7</v>
      </c>
      <c r="AD41">
        <v>240</v>
      </c>
      <c r="AE41" s="8">
        <f t="shared" si="9"/>
        <v>-3.1459961890745181E-5</v>
      </c>
      <c r="AF41" s="8" t="str">
        <f t="shared" si="10"/>
        <v>NA</v>
      </c>
      <c r="AG41" s="8">
        <f t="shared" si="11"/>
        <v>3.1068681890745178E-5</v>
      </c>
      <c r="AH41" s="2">
        <v>1.527087922</v>
      </c>
      <c r="AI41" s="3">
        <v>-7.3071999999999994E-5</v>
      </c>
      <c r="AJ41" s="2">
        <v>240</v>
      </c>
      <c r="AK41" s="8">
        <f t="shared" si="12"/>
        <v>-3.1459961890745181E-5</v>
      </c>
      <c r="AL41" s="8">
        <f t="shared" si="13"/>
        <v>2.3024096029876503E-5</v>
      </c>
      <c r="AM41" s="8">
        <f t="shared" si="14"/>
        <v>-6.4636134139131317E-5</v>
      </c>
      <c r="AN41">
        <v>4.8271791720000001</v>
      </c>
      <c r="AO41" s="1">
        <v>4.7256000000000003E-5</v>
      </c>
      <c r="AP41">
        <v>240</v>
      </c>
      <c r="AQ41" s="8">
        <f t="shared" si="15"/>
        <v>-3.1459961890745181E-5</v>
      </c>
      <c r="AR41" s="8" t="str">
        <f t="shared" si="16"/>
        <v>NA</v>
      </c>
      <c r="AS41" s="8">
        <f t="shared" si="17"/>
        <v>7.8715961890745177E-5</v>
      </c>
      <c r="AT41">
        <v>4.894297087</v>
      </c>
      <c r="AU41" s="1">
        <v>3.854E-5</v>
      </c>
      <c r="AV41">
        <v>240</v>
      </c>
      <c r="AW41" s="8">
        <f t="shared" si="18"/>
        <v>-3.1459961890745181E-5</v>
      </c>
      <c r="AX41" s="8" t="str">
        <f t="shared" si="19"/>
        <v>NA</v>
      </c>
      <c r="AY41" s="8">
        <f t="shared" si="20"/>
        <v>6.9999961890745174E-5</v>
      </c>
      <c r="AZ41">
        <v>1.1819099980000001</v>
      </c>
      <c r="BA41">
        <v>-1.2833045459999999E-4</v>
      </c>
      <c r="BB41">
        <v>240</v>
      </c>
      <c r="BC41" s="8">
        <f t="shared" si="21"/>
        <v>-3.9784539252352147E-5</v>
      </c>
      <c r="BD41" s="8">
        <f t="shared" si="22"/>
        <v>1.6024557429167378E-4</v>
      </c>
      <c r="BE41" s="8">
        <f t="shared" si="23"/>
        <v>-2.4879148963932165E-4</v>
      </c>
      <c r="BF41">
        <v>2.9721595879999998</v>
      </c>
      <c r="BG41" s="1">
        <v>-9.4951000000000006E-5</v>
      </c>
      <c r="BH41">
        <v>240</v>
      </c>
      <c r="BI41" s="10">
        <f t="shared" si="24"/>
        <v>-4.0319287152285055E-5</v>
      </c>
      <c r="BJ41" s="10" t="str">
        <f t="shared" si="25"/>
        <v>NA</v>
      </c>
      <c r="BK41" s="8">
        <f t="shared" si="26"/>
        <v>-5.4631712847714951E-5</v>
      </c>
      <c r="BL41">
        <v>4.7948412539999996</v>
      </c>
      <c r="BM41">
        <v>1.336905414E-4</v>
      </c>
      <c r="BN41">
        <v>240</v>
      </c>
      <c r="BO41" s="8">
        <f t="shared" si="27"/>
        <v>-3.1459961890745181E-5</v>
      </c>
      <c r="BP41" s="8" t="str">
        <f t="shared" si="28"/>
        <v>NA</v>
      </c>
      <c r="BQ41" s="8">
        <f t="shared" si="29"/>
        <v>1.6515050329074518E-4</v>
      </c>
      <c r="BR41">
        <v>5.3321562370000004</v>
      </c>
      <c r="BS41" s="1">
        <v>-2.8870999999999999E-6</v>
      </c>
      <c r="BT41">
        <v>240</v>
      </c>
      <c r="BU41" s="8">
        <f t="shared" si="30"/>
        <v>-3.9784539252352147E-5</v>
      </c>
      <c r="BV41" s="8" t="str">
        <f t="shared" si="31"/>
        <v>NA</v>
      </c>
      <c r="BW41" s="8">
        <f t="shared" si="32"/>
        <v>3.6897439252352145E-5</v>
      </c>
      <c r="BX41">
        <v>5.0287195679999996</v>
      </c>
      <c r="BY41">
        <v>1.3131148800000001E-4</v>
      </c>
      <c r="BZ41">
        <v>240</v>
      </c>
      <c r="CA41" s="8">
        <f t="shared" si="33"/>
        <v>-3.1459961890745181E-5</v>
      </c>
      <c r="CB41" s="8" t="str">
        <f t="shared" si="34"/>
        <v>NA</v>
      </c>
      <c r="CC41" s="8">
        <f t="shared" si="35"/>
        <v>1.6277144989074519E-4</v>
      </c>
      <c r="CD41">
        <v>4.9462729220000003</v>
      </c>
      <c r="CE41">
        <v>-1.022362467E-4</v>
      </c>
      <c r="CF41">
        <v>240</v>
      </c>
      <c r="CG41" s="8">
        <f t="shared" si="36"/>
        <v>-4.0319287152285055E-5</v>
      </c>
      <c r="CH41" s="8" t="str">
        <f t="shared" si="37"/>
        <v>NA</v>
      </c>
      <c r="CI41" s="8">
        <f t="shared" si="38"/>
        <v>-6.1916959547714948E-5</v>
      </c>
      <c r="CJ41">
        <v>4.7423483329999998</v>
      </c>
      <c r="CK41">
        <v>1.1292339870000001E-4</v>
      </c>
      <c r="CL41">
        <v>240</v>
      </c>
      <c r="CM41" s="8">
        <f t="shared" si="39"/>
        <v>-3.9784539252352147E-5</v>
      </c>
      <c r="CN41" s="8" t="str">
        <f t="shared" si="40"/>
        <v>NA</v>
      </c>
      <c r="CO41" s="8">
        <f t="shared" si="41"/>
        <v>1.5270793795235215E-4</v>
      </c>
      <c r="CP41" s="2">
        <v>1.924833193</v>
      </c>
      <c r="CQ41" s="3">
        <v>-1.0081601759999999E-4</v>
      </c>
      <c r="CR41" s="2">
        <v>232</v>
      </c>
      <c r="CS41" s="8">
        <f t="shared" si="42"/>
        <v>-3.1459961890745181E-5</v>
      </c>
      <c r="CT41" s="8">
        <f t="shared" si="43"/>
        <v>1.1175755739180072E-5</v>
      </c>
      <c r="CU41" s="8">
        <f t="shared" si="44"/>
        <v>-8.0531811448434886E-5</v>
      </c>
      <c r="CV41">
        <v>5.2556608459999996</v>
      </c>
      <c r="CW41" s="1">
        <v>-9.0166999999999996E-6</v>
      </c>
      <c r="CX41">
        <v>240</v>
      </c>
      <c r="CY41" s="10">
        <f t="shared" si="45"/>
        <v>-4.0319287152285055E-5</v>
      </c>
      <c r="CZ41" s="10" t="str">
        <f t="shared" si="46"/>
        <v>NA</v>
      </c>
      <c r="DA41" s="8">
        <f t="shared" si="47"/>
        <v>3.1302587152285057E-5</v>
      </c>
      <c r="DB41" t="s">
        <v>3</v>
      </c>
      <c r="DC41" s="5" t="s">
        <v>9</v>
      </c>
    </row>
    <row r="42" spans="1:107" x14ac:dyDescent="0.45">
      <c r="A42" s="9">
        <f t="shared" si="49"/>
        <v>45618.635416666773</v>
      </c>
      <c r="B42" t="s">
        <v>0</v>
      </c>
      <c r="C42">
        <v>41</v>
      </c>
      <c r="D42" s="7">
        <v>45618</v>
      </c>
      <c r="E42">
        <v>15.1441666</v>
      </c>
      <c r="F42">
        <v>14.071145769999999</v>
      </c>
      <c r="G42">
        <v>14.090674999999999</v>
      </c>
      <c r="H42">
        <v>14.225037479999999</v>
      </c>
      <c r="I42">
        <v>14.19185418</v>
      </c>
      <c r="J42">
        <v>4.7956095950000002</v>
      </c>
      <c r="K42" s="1">
        <v>3.5626000000000001E-5</v>
      </c>
      <c r="L42">
        <v>240</v>
      </c>
      <c r="M42" s="8">
        <f t="shared" si="0"/>
        <v>-4.0171760139928736E-5</v>
      </c>
      <c r="N42" s="8" t="str">
        <f t="shared" si="1"/>
        <v>NA</v>
      </c>
      <c r="O42" s="8">
        <f t="shared" si="2"/>
        <v>7.5797760139928737E-5</v>
      </c>
      <c r="P42">
        <v>5.2225795829999999</v>
      </c>
      <c r="Q42" s="1">
        <v>5.4790000000000002E-5</v>
      </c>
      <c r="R42">
        <v>240</v>
      </c>
      <c r="S42" s="10">
        <f t="shared" si="3"/>
        <v>-4.0363878124533015E-5</v>
      </c>
      <c r="T42" s="10" t="str">
        <f t="shared" si="4"/>
        <v>NA</v>
      </c>
      <c r="U42" s="8">
        <f t="shared" si="5"/>
        <v>9.5153878124533024E-5</v>
      </c>
      <c r="V42">
        <v>4.8771587429999999</v>
      </c>
      <c r="W42" s="1">
        <v>4.5686999999999998E-5</v>
      </c>
      <c r="X42">
        <v>240</v>
      </c>
      <c r="Y42" s="8">
        <f t="shared" si="6"/>
        <v>-4.0171760139928736E-5</v>
      </c>
      <c r="Z42" s="8" t="str">
        <f t="shared" si="7"/>
        <v>NA</v>
      </c>
      <c r="AA42" s="8">
        <f t="shared" si="8"/>
        <v>8.5858760139928734E-5</v>
      </c>
      <c r="AB42">
        <v>5.2349654320000001</v>
      </c>
      <c r="AC42" s="1">
        <v>5.2422000000000004E-6</v>
      </c>
      <c r="AD42">
        <v>240</v>
      </c>
      <c r="AE42" s="8">
        <f t="shared" si="9"/>
        <v>-3.1597897080126724E-5</v>
      </c>
      <c r="AF42" s="8" t="str">
        <f t="shared" si="10"/>
        <v>NA</v>
      </c>
      <c r="AG42" s="8">
        <f t="shared" si="11"/>
        <v>3.6840097080126727E-5</v>
      </c>
      <c r="AH42" s="2">
        <v>1.4420987519999999</v>
      </c>
      <c r="AI42" s="3">
        <v>-8.1477000000000006E-5</v>
      </c>
      <c r="AJ42" s="2">
        <v>240</v>
      </c>
      <c r="AK42" s="8">
        <f t="shared" si="12"/>
        <v>-3.1597897080126724E-5</v>
      </c>
      <c r="AL42" s="8">
        <f t="shared" si="13"/>
        <v>2.555581841755475E-5</v>
      </c>
      <c r="AM42" s="8">
        <f t="shared" si="14"/>
        <v>-7.5434921337428032E-5</v>
      </c>
      <c r="AN42">
        <v>4.8832708360000003</v>
      </c>
      <c r="AO42" s="1">
        <v>2.8663999999999999E-5</v>
      </c>
      <c r="AP42">
        <v>240</v>
      </c>
      <c r="AQ42" s="8">
        <f t="shared" si="15"/>
        <v>-3.1597897080126724E-5</v>
      </c>
      <c r="AR42" s="8" t="str">
        <f t="shared" si="16"/>
        <v>NA</v>
      </c>
      <c r="AS42" s="8">
        <f t="shared" si="17"/>
        <v>6.026189708012672E-5</v>
      </c>
      <c r="AT42">
        <v>4.9489987429999998</v>
      </c>
      <c r="AU42" s="1">
        <v>3.5361000000000002E-5</v>
      </c>
      <c r="AV42">
        <v>240</v>
      </c>
      <c r="AW42" s="8">
        <f t="shared" si="18"/>
        <v>-3.1597897080126724E-5</v>
      </c>
      <c r="AX42" s="8" t="str">
        <f t="shared" si="19"/>
        <v>NA</v>
      </c>
      <c r="AY42" s="8">
        <f t="shared" si="20"/>
        <v>6.6958897080126727E-5</v>
      </c>
      <c r="AZ42">
        <v>1.060719164</v>
      </c>
      <c r="BA42" s="1">
        <v>-6.1282E-5</v>
      </c>
      <c r="BB42">
        <v>240</v>
      </c>
      <c r="BC42" s="8">
        <f t="shared" si="21"/>
        <v>-4.0171760139928736E-5</v>
      </c>
      <c r="BD42" s="8">
        <f t="shared" si="22"/>
        <v>1.6647384056389823E-4</v>
      </c>
      <c r="BE42" s="8">
        <f t="shared" si="23"/>
        <v>-1.8758408042396948E-4</v>
      </c>
      <c r="BF42">
        <v>2.854957083</v>
      </c>
      <c r="BG42" s="1">
        <v>-9.2897000000000002E-5</v>
      </c>
      <c r="BH42">
        <v>240</v>
      </c>
      <c r="BI42" s="10">
        <f t="shared" si="24"/>
        <v>-4.0363878124533015E-5</v>
      </c>
      <c r="BJ42" s="10" t="str">
        <f t="shared" si="25"/>
        <v>NA</v>
      </c>
      <c r="BK42" s="8">
        <f t="shared" si="26"/>
        <v>-5.2533121875466987E-5</v>
      </c>
      <c r="BL42">
        <v>4.9205979290000004</v>
      </c>
      <c r="BM42" s="1">
        <v>3.9931000000000001E-5</v>
      </c>
      <c r="BN42">
        <v>240</v>
      </c>
      <c r="BO42" s="8">
        <f t="shared" si="27"/>
        <v>-3.1597897080126724E-5</v>
      </c>
      <c r="BP42" s="8" t="str">
        <f t="shared" si="28"/>
        <v>NA</v>
      </c>
      <c r="BQ42" s="8">
        <f t="shared" si="29"/>
        <v>7.1528897080126719E-5</v>
      </c>
      <c r="BR42">
        <v>5.3244779309999997</v>
      </c>
      <c r="BS42" s="1">
        <v>6.3015999999999999E-6</v>
      </c>
      <c r="BT42">
        <v>240</v>
      </c>
      <c r="BU42" s="8">
        <f t="shared" si="30"/>
        <v>-4.0171760139928736E-5</v>
      </c>
      <c r="BV42" s="8" t="str">
        <f t="shared" si="31"/>
        <v>NA</v>
      </c>
      <c r="BW42" s="8">
        <f t="shared" si="32"/>
        <v>4.6473360139928737E-5</v>
      </c>
      <c r="BX42">
        <v>5.1456704340000003</v>
      </c>
      <c r="BY42" s="1">
        <v>4.3711999999999998E-5</v>
      </c>
      <c r="BZ42">
        <v>240</v>
      </c>
      <c r="CA42" s="8">
        <f t="shared" si="33"/>
        <v>-3.1597897080126724E-5</v>
      </c>
      <c r="CB42" s="8" t="str">
        <f t="shared" si="34"/>
        <v>NA</v>
      </c>
      <c r="CC42" s="8">
        <f t="shared" si="35"/>
        <v>7.5309897080126729E-5</v>
      </c>
      <c r="CD42">
        <v>4.9586045759999999</v>
      </c>
      <c r="CE42" s="1">
        <v>7.9666999999999995E-5</v>
      </c>
      <c r="CF42">
        <v>240</v>
      </c>
      <c r="CG42" s="8">
        <f t="shared" si="36"/>
        <v>-4.0363878124533015E-5</v>
      </c>
      <c r="CH42" s="8" t="str">
        <f t="shared" si="37"/>
        <v>NA</v>
      </c>
      <c r="CI42" s="8">
        <f t="shared" si="38"/>
        <v>1.2003087812453301E-4</v>
      </c>
      <c r="CJ42">
        <v>4.8584608219999996</v>
      </c>
      <c r="CK42" s="1">
        <v>3.2184999999999998E-5</v>
      </c>
      <c r="CL42">
        <v>240</v>
      </c>
      <c r="CM42" s="8">
        <f t="shared" si="39"/>
        <v>-4.0171760139928736E-5</v>
      </c>
      <c r="CN42" s="8" t="str">
        <f t="shared" si="40"/>
        <v>NA</v>
      </c>
      <c r="CO42" s="8">
        <f t="shared" si="41"/>
        <v>7.235676013992874E-5</v>
      </c>
      <c r="CP42" s="2">
        <v>1.789179758</v>
      </c>
      <c r="CQ42" s="2">
        <v>-1.334645081E-4</v>
      </c>
      <c r="CR42" s="2">
        <v>242</v>
      </c>
      <c r="CS42" s="8">
        <f t="shared" si="42"/>
        <v>-3.1597897080126724E-5</v>
      </c>
      <c r="CT42" s="8">
        <f t="shared" si="43"/>
        <v>1.5216703995939789E-5</v>
      </c>
      <c r="CU42" s="8">
        <f t="shared" si="44"/>
        <v>-1.1708331501581307E-4</v>
      </c>
      <c r="CV42">
        <v>5.2519104160000003</v>
      </c>
      <c r="CW42" s="1">
        <v>1.8117E-5</v>
      </c>
      <c r="CX42">
        <v>240</v>
      </c>
      <c r="CY42" s="10">
        <f t="shared" si="45"/>
        <v>-4.0363878124533015E-5</v>
      </c>
      <c r="CZ42" s="10" t="str">
        <f t="shared" si="46"/>
        <v>NA</v>
      </c>
      <c r="DA42" s="8">
        <f t="shared" si="47"/>
        <v>5.8480878124533018E-5</v>
      </c>
      <c r="DB42" t="s">
        <v>3</v>
      </c>
      <c r="DC42" s="5" t="s">
        <v>9</v>
      </c>
    </row>
    <row r="43" spans="1:107" x14ac:dyDescent="0.45">
      <c r="A43" s="9">
        <f t="shared" si="49"/>
        <v>45618.649305555664</v>
      </c>
      <c r="B43" t="s">
        <v>0</v>
      </c>
      <c r="C43">
        <v>42</v>
      </c>
      <c r="D43" s="7">
        <v>45618</v>
      </c>
      <c r="E43">
        <v>15.34416674</v>
      </c>
      <c r="F43">
        <v>14.064945890000001</v>
      </c>
      <c r="G43">
        <v>14.09106253</v>
      </c>
      <c r="H43">
        <v>14.140916689999999</v>
      </c>
      <c r="I43">
        <v>14.088425040000001</v>
      </c>
      <c r="J43">
        <v>4.8262575050000001</v>
      </c>
      <c r="K43">
        <v>-1.416241085E-4</v>
      </c>
      <c r="L43">
        <v>240</v>
      </c>
      <c r="M43" s="8">
        <f t="shared" si="0"/>
        <v>-4.0558981027283281E-5</v>
      </c>
      <c r="N43" s="8" t="str">
        <f t="shared" si="1"/>
        <v>NA</v>
      </c>
      <c r="O43" s="8">
        <f t="shared" si="2"/>
        <v>-1.0106512747271672E-4</v>
      </c>
      <c r="P43">
        <v>5.2715196009999996</v>
      </c>
      <c r="Q43" s="1">
        <v>-1.1049000000000001E-7</v>
      </c>
      <c r="R43">
        <v>240</v>
      </c>
      <c r="S43" s="10">
        <f t="shared" si="3"/>
        <v>-4.0408469096753219E-5</v>
      </c>
      <c r="T43" s="10" t="str">
        <f t="shared" si="4"/>
        <v>NA</v>
      </c>
      <c r="U43" s="8">
        <f t="shared" si="5"/>
        <v>4.0297979096753221E-5</v>
      </c>
      <c r="V43">
        <v>4.9030412400000003</v>
      </c>
      <c r="W43">
        <v>-1.058084528E-4</v>
      </c>
      <c r="X43">
        <v>240</v>
      </c>
      <c r="Y43" s="8">
        <f t="shared" si="6"/>
        <v>-4.0558981027283281E-5</v>
      </c>
      <c r="Z43" s="8" t="str">
        <f t="shared" si="7"/>
        <v>NA</v>
      </c>
      <c r="AA43" s="8">
        <f t="shared" si="8"/>
        <v>-6.5249471772716716E-5</v>
      </c>
      <c r="AB43">
        <v>5.2384308260000001</v>
      </c>
      <c r="AC43" s="1">
        <v>3.5302999999999999E-6</v>
      </c>
      <c r="AD43">
        <v>240</v>
      </c>
      <c r="AE43" s="8">
        <f t="shared" si="9"/>
        <v>-3.1735832269452757E-5</v>
      </c>
      <c r="AF43" s="8" t="str">
        <f t="shared" si="10"/>
        <v>NA</v>
      </c>
      <c r="AG43" s="8">
        <f t="shared" si="11"/>
        <v>3.526613226945276E-5</v>
      </c>
      <c r="AH43" s="2">
        <v>1.390584823</v>
      </c>
      <c r="AI43" s="3">
        <v>-5.2068999999999999E-5</v>
      </c>
      <c r="AJ43" s="2">
        <v>145</v>
      </c>
      <c r="AK43" s="8">
        <f t="shared" si="12"/>
        <v>-3.1735832269452757E-5</v>
      </c>
      <c r="AL43" s="8">
        <f t="shared" si="13"/>
        <v>2.7090354727611278E-5</v>
      </c>
      <c r="AM43" s="8">
        <f t="shared" si="14"/>
        <v>-4.742352245815852E-5</v>
      </c>
      <c r="AN43">
        <v>4.9223383390000004</v>
      </c>
      <c r="AO43">
        <v>-1.0724459139999999E-4</v>
      </c>
      <c r="AP43">
        <v>240</v>
      </c>
      <c r="AQ43" s="8">
        <f t="shared" si="15"/>
        <v>-3.1735832269452757E-5</v>
      </c>
      <c r="AR43" s="8" t="str">
        <f t="shared" si="16"/>
        <v>NA</v>
      </c>
      <c r="AS43" s="8">
        <f t="shared" si="17"/>
        <v>-7.5508759130547238E-5</v>
      </c>
      <c r="AT43">
        <v>4.9696987610000001</v>
      </c>
      <c r="AU43">
        <v>-1.225441876E-4</v>
      </c>
      <c r="AV43">
        <v>240</v>
      </c>
      <c r="AW43" s="8">
        <f t="shared" si="18"/>
        <v>-3.1735832269452757E-5</v>
      </c>
      <c r="AX43" s="8" t="str">
        <f t="shared" si="19"/>
        <v>NA</v>
      </c>
      <c r="AY43" s="8">
        <f t="shared" si="20"/>
        <v>-9.0808355330547242E-5</v>
      </c>
      <c r="AZ43">
        <v>2.3222107859999999</v>
      </c>
      <c r="BA43" s="4">
        <v>4.162050974E-3</v>
      </c>
      <c r="BB43">
        <v>240</v>
      </c>
      <c r="BC43" s="8">
        <f t="shared" si="21"/>
        <v>-4.0558981027283281E-5</v>
      </c>
      <c r="BD43" s="8">
        <f t="shared" si="22"/>
        <v>1.0164298279460271E-4</v>
      </c>
      <c r="BE43" s="8">
        <f t="shared" si="23"/>
        <v>4.1009669722326808E-3</v>
      </c>
      <c r="BF43">
        <v>2.7314608319999998</v>
      </c>
      <c r="BG43">
        <v>-1.204885872E-4</v>
      </c>
      <c r="BH43">
        <v>240</v>
      </c>
      <c r="BI43" s="10">
        <f t="shared" si="24"/>
        <v>-4.0408469096753219E-5</v>
      </c>
      <c r="BJ43" s="10" t="str">
        <f t="shared" si="25"/>
        <v>NA</v>
      </c>
      <c r="BK43" s="8">
        <f t="shared" si="26"/>
        <v>-8.0080118103246779E-5</v>
      </c>
      <c r="BL43">
        <v>5.026255409</v>
      </c>
      <c r="BM43">
        <v>1.3074043089999999E-4</v>
      </c>
      <c r="BN43">
        <v>240</v>
      </c>
      <c r="BO43" s="8">
        <f t="shared" si="27"/>
        <v>-3.1735832269452757E-5</v>
      </c>
      <c r="BP43" s="8" t="str">
        <f t="shared" si="28"/>
        <v>NA</v>
      </c>
      <c r="BQ43" s="8">
        <f t="shared" si="29"/>
        <v>1.6247626316945275E-4</v>
      </c>
      <c r="BR43">
        <v>5.3316124780000003</v>
      </c>
      <c r="BS43" s="1">
        <v>-6.3446000000000002E-6</v>
      </c>
      <c r="BT43">
        <v>240</v>
      </c>
      <c r="BU43" s="8">
        <f t="shared" si="30"/>
        <v>-4.0558981027283281E-5</v>
      </c>
      <c r="BV43" s="8" t="str">
        <f t="shared" si="31"/>
        <v>NA</v>
      </c>
      <c r="BW43" s="8">
        <f t="shared" si="32"/>
        <v>3.421438102728328E-5</v>
      </c>
      <c r="BX43">
        <v>5.2573654190000001</v>
      </c>
      <c r="BY43">
        <v>1.117751399E-4</v>
      </c>
      <c r="BZ43">
        <v>240</v>
      </c>
      <c r="CA43" s="8">
        <f t="shared" si="33"/>
        <v>-3.1735832269452757E-5</v>
      </c>
      <c r="CB43" s="8" t="str">
        <f t="shared" si="34"/>
        <v>NA</v>
      </c>
      <c r="CC43" s="8">
        <f t="shared" si="35"/>
        <v>1.4351097216945275E-4</v>
      </c>
      <c r="CD43">
        <v>5.0582387449999997</v>
      </c>
      <c r="CE43" s="1">
        <v>6.1525000000000005E-5</v>
      </c>
      <c r="CF43">
        <v>240</v>
      </c>
      <c r="CG43" s="8">
        <f t="shared" si="36"/>
        <v>-4.0408469096753219E-5</v>
      </c>
      <c r="CH43" s="8" t="str">
        <f t="shared" si="37"/>
        <v>NA</v>
      </c>
      <c r="CI43" s="8">
        <f t="shared" si="38"/>
        <v>1.0193346909675322E-4</v>
      </c>
      <c r="CJ43">
        <v>4.9812191779999999</v>
      </c>
      <c r="CK43">
        <v>1.248242683E-4</v>
      </c>
      <c r="CL43">
        <v>240</v>
      </c>
      <c r="CM43" s="8">
        <f t="shared" si="39"/>
        <v>-4.0558981027283281E-5</v>
      </c>
      <c r="CN43" s="8" t="str">
        <f t="shared" si="40"/>
        <v>NA</v>
      </c>
      <c r="CO43" s="8">
        <f t="shared" si="41"/>
        <v>1.6538324932728328E-4</v>
      </c>
      <c r="CP43" s="2">
        <v>1.7002247909999999</v>
      </c>
      <c r="CQ43" s="3">
        <v>-4.3850999999999997E-5</v>
      </c>
      <c r="CR43" s="2">
        <v>238</v>
      </c>
      <c r="CS43" s="8">
        <f t="shared" si="42"/>
        <v>-3.1735832269452757E-5</v>
      </c>
      <c r="CT43" s="8">
        <f t="shared" si="43"/>
        <v>1.7866562577322321E-5</v>
      </c>
      <c r="CU43" s="8">
        <f t="shared" si="44"/>
        <v>-2.9981730307869561E-5</v>
      </c>
      <c r="CV43">
        <v>5.2636700090000001</v>
      </c>
      <c r="CW43" s="1">
        <v>-1.278E-5</v>
      </c>
      <c r="CX43">
        <v>240</v>
      </c>
      <c r="CY43" s="10">
        <f t="shared" si="45"/>
        <v>-4.0408469096753219E-5</v>
      </c>
      <c r="CZ43" s="10" t="str">
        <f t="shared" si="46"/>
        <v>NA</v>
      </c>
      <c r="DA43" s="8">
        <f t="shared" si="47"/>
        <v>2.7628469096753219E-5</v>
      </c>
      <c r="DB43" t="s">
        <v>3</v>
      </c>
      <c r="DC43" s="5" t="s">
        <v>9</v>
      </c>
    </row>
    <row r="44" spans="1:107" x14ac:dyDescent="0.45">
      <c r="A44" s="9">
        <f t="shared" si="49"/>
        <v>45618.663194444554</v>
      </c>
      <c r="B44" t="s">
        <v>0</v>
      </c>
      <c r="C44">
        <v>43</v>
      </c>
      <c r="D44" s="7">
        <v>45618</v>
      </c>
      <c r="E44">
        <v>15.642500070000001</v>
      </c>
      <c r="F44">
        <v>14.077783330000001</v>
      </c>
      <c r="G44">
        <v>14.09509583</v>
      </c>
      <c r="H44">
        <v>14.20497499</v>
      </c>
      <c r="I44">
        <v>14.1778291</v>
      </c>
      <c r="J44">
        <v>4.595291263</v>
      </c>
      <c r="K44" s="1">
        <v>6.3542999999999998E-5</v>
      </c>
      <c r="L44">
        <v>240</v>
      </c>
      <c r="M44" s="8">
        <f t="shared" si="0"/>
        <v>-4.0946201914637825E-5</v>
      </c>
      <c r="N44" s="8" t="str">
        <f t="shared" si="1"/>
        <v>NA</v>
      </c>
      <c r="O44" s="8">
        <f t="shared" si="2"/>
        <v>1.0448920191463782E-4</v>
      </c>
      <c r="P44">
        <v>5.1125066620000004</v>
      </c>
      <c r="Q44" s="1">
        <v>-8.8707000000000003E-5</v>
      </c>
      <c r="R44">
        <v>240</v>
      </c>
      <c r="S44" s="10">
        <f t="shared" si="3"/>
        <v>-4.0453060068973423E-5</v>
      </c>
      <c r="T44" s="10" t="str">
        <f t="shared" si="4"/>
        <v>NA</v>
      </c>
      <c r="U44" s="8">
        <f t="shared" si="5"/>
        <v>-4.825393993102658E-5</v>
      </c>
      <c r="V44">
        <v>4.6747095740000004</v>
      </c>
      <c r="W44" s="1">
        <v>7.2923000000000006E-5</v>
      </c>
      <c r="X44">
        <v>240</v>
      </c>
      <c r="Y44" s="8">
        <f t="shared" si="6"/>
        <v>-4.0946201914637825E-5</v>
      </c>
      <c r="Z44" s="8" t="str">
        <f t="shared" si="7"/>
        <v>NA</v>
      </c>
      <c r="AA44" s="8">
        <f t="shared" si="8"/>
        <v>1.1386920191463783E-4</v>
      </c>
      <c r="AB44">
        <v>5.2383403980000001</v>
      </c>
      <c r="AC44" s="1">
        <v>8.8000000000000004E-6</v>
      </c>
      <c r="AD44">
        <v>240</v>
      </c>
      <c r="AE44" s="8">
        <f t="shared" si="9"/>
        <v>-3.187376745877879E-5</v>
      </c>
      <c r="AF44" s="8" t="str">
        <f t="shared" si="10"/>
        <v>NA</v>
      </c>
      <c r="AG44" s="8">
        <f t="shared" si="11"/>
        <v>4.0673767458778787E-5</v>
      </c>
      <c r="AH44" s="2">
        <v>1.3050140990000001</v>
      </c>
      <c r="AI44" s="3">
        <v>-2.3632999999999999E-5</v>
      </c>
      <c r="AJ44" s="2">
        <v>220</v>
      </c>
      <c r="AK44" s="8">
        <f t="shared" si="12"/>
        <v>-3.187376745877879E-5</v>
      </c>
      <c r="AL44" s="8">
        <f t="shared" si="13"/>
        <v>2.963940089055928E-5</v>
      </c>
      <c r="AM44" s="8">
        <f t="shared" si="14"/>
        <v>-2.1398633431780489E-5</v>
      </c>
      <c r="AN44">
        <v>4.715197496</v>
      </c>
      <c r="AO44" s="1">
        <v>9.9679000000000006E-5</v>
      </c>
      <c r="AP44">
        <v>240</v>
      </c>
      <c r="AQ44" s="8">
        <f t="shared" si="15"/>
        <v>-3.187376745877879E-5</v>
      </c>
      <c r="AR44" s="8" t="str">
        <f t="shared" si="16"/>
        <v>NA</v>
      </c>
      <c r="AS44" s="8">
        <f t="shared" si="17"/>
        <v>1.315527674587788E-4</v>
      </c>
      <c r="AT44">
        <v>4.7540545840000004</v>
      </c>
      <c r="AU44" s="1">
        <v>6.7953999999999993E-5</v>
      </c>
      <c r="AV44">
        <v>240</v>
      </c>
      <c r="AW44" s="8">
        <f t="shared" si="18"/>
        <v>-3.187376745877879E-5</v>
      </c>
      <c r="AX44" s="8" t="str">
        <f t="shared" si="19"/>
        <v>NA</v>
      </c>
      <c r="AY44" s="8">
        <f t="shared" si="20"/>
        <v>9.9827767458778783E-5</v>
      </c>
      <c r="AZ44">
        <v>4.6816454109999999</v>
      </c>
      <c r="BA44">
        <v>1.575219941E-4</v>
      </c>
      <c r="BB44">
        <v>240</v>
      </c>
      <c r="BC44" s="8">
        <f t="shared" si="21"/>
        <v>-4.0946201914637825E-5</v>
      </c>
      <c r="BD44" s="8" t="str">
        <f t="shared" si="22"/>
        <v>NA</v>
      </c>
      <c r="BE44" s="8">
        <f t="shared" si="23"/>
        <v>1.9846819601463783E-4</v>
      </c>
      <c r="BF44">
        <v>2.5471400040000001</v>
      </c>
      <c r="BG44">
        <v>-1.8678953419999999E-4</v>
      </c>
      <c r="BH44">
        <v>240</v>
      </c>
      <c r="BI44" s="10">
        <f t="shared" si="24"/>
        <v>-4.0453060068973423E-5</v>
      </c>
      <c r="BJ44" s="10" t="str">
        <f t="shared" si="25"/>
        <v>NA</v>
      </c>
      <c r="BK44" s="8">
        <f t="shared" si="26"/>
        <v>-1.4633647413102657E-4</v>
      </c>
      <c r="BL44">
        <v>4.9101100029999998</v>
      </c>
      <c r="BM44">
        <v>-5.1786661159999999E-4</v>
      </c>
      <c r="BN44">
        <v>240</v>
      </c>
      <c r="BO44" s="8">
        <f t="shared" si="27"/>
        <v>-3.187376745877879E-5</v>
      </c>
      <c r="BP44" s="8" t="str">
        <f t="shared" si="28"/>
        <v>NA</v>
      </c>
      <c r="BQ44" s="8">
        <f t="shared" si="29"/>
        <v>-4.859928441412212E-4</v>
      </c>
      <c r="BR44">
        <v>5.3252554300000003</v>
      </c>
      <c r="BS44" s="1">
        <v>-3.6451E-6</v>
      </c>
      <c r="BT44">
        <v>240</v>
      </c>
      <c r="BU44" s="8">
        <f t="shared" si="30"/>
        <v>-4.0946201914637825E-5</v>
      </c>
      <c r="BV44" s="8" t="str">
        <f t="shared" si="31"/>
        <v>NA</v>
      </c>
      <c r="BW44" s="8">
        <f t="shared" si="32"/>
        <v>3.7301101914637822E-5</v>
      </c>
      <c r="BX44">
        <v>5.1396745819999996</v>
      </c>
      <c r="BY44">
        <v>-5.0297208929999998E-4</v>
      </c>
      <c r="BZ44">
        <v>240</v>
      </c>
      <c r="CA44" s="8">
        <f t="shared" si="33"/>
        <v>-3.187376745877879E-5</v>
      </c>
      <c r="CB44" s="8" t="str">
        <f t="shared" si="34"/>
        <v>NA</v>
      </c>
      <c r="CC44" s="8">
        <f t="shared" si="35"/>
        <v>-4.7109832184122119E-4</v>
      </c>
      <c r="CD44">
        <v>5.1186795829999996</v>
      </c>
      <c r="CE44" s="1">
        <v>2.0412E-5</v>
      </c>
      <c r="CF44">
        <v>240</v>
      </c>
      <c r="CG44" s="8">
        <f t="shared" si="36"/>
        <v>-4.0453060068973423E-5</v>
      </c>
      <c r="CH44" s="8" t="str">
        <f t="shared" si="37"/>
        <v>NA</v>
      </c>
      <c r="CI44" s="8">
        <f t="shared" si="38"/>
        <v>6.0865060068973424E-5</v>
      </c>
      <c r="CJ44">
        <v>4.8654662450000004</v>
      </c>
      <c r="CK44">
        <v>-5.0796874739999999E-4</v>
      </c>
      <c r="CL44">
        <v>240</v>
      </c>
      <c r="CM44" s="8">
        <f t="shared" si="39"/>
        <v>-4.0946201914637825E-5</v>
      </c>
      <c r="CN44" s="8" t="str">
        <f t="shared" si="40"/>
        <v>NA</v>
      </c>
      <c r="CO44" s="8">
        <f t="shared" si="41"/>
        <v>-4.6702254548536216E-4</v>
      </c>
      <c r="CP44" s="2">
        <v>1.589346768</v>
      </c>
      <c r="CQ44" s="2">
        <v>-1.2865844079999999E-4</v>
      </c>
      <c r="CR44" s="2">
        <v>248</v>
      </c>
      <c r="CS44" s="8">
        <f t="shared" si="42"/>
        <v>-3.187376745877879E-5</v>
      </c>
      <c r="CT44" s="8">
        <f t="shared" si="43"/>
        <v>2.116948191552274E-5</v>
      </c>
      <c r="CU44" s="8">
        <f t="shared" si="44"/>
        <v>-1.1795415525674393E-4</v>
      </c>
      <c r="CV44">
        <v>5.2523208219999997</v>
      </c>
      <c r="CW44" s="1">
        <v>1.0016E-5</v>
      </c>
      <c r="CX44">
        <v>240</v>
      </c>
      <c r="CY44" s="10">
        <f t="shared" si="45"/>
        <v>-4.0453060068973423E-5</v>
      </c>
      <c r="CZ44" s="10" t="str">
        <f t="shared" si="46"/>
        <v>NA</v>
      </c>
      <c r="DA44" s="8">
        <f t="shared" si="47"/>
        <v>5.0469060068973424E-5</v>
      </c>
      <c r="DB44" t="s">
        <v>3</v>
      </c>
      <c r="DC44" s="5" t="s">
        <v>9</v>
      </c>
    </row>
    <row r="45" spans="1:107" x14ac:dyDescent="0.45">
      <c r="A45" s="9">
        <f t="shared" si="49"/>
        <v>45618.677083333445</v>
      </c>
      <c r="B45" t="s">
        <v>0</v>
      </c>
      <c r="C45">
        <v>44</v>
      </c>
      <c r="D45" s="7">
        <v>45618</v>
      </c>
      <c r="E45">
        <v>16.144166559999999</v>
      </c>
      <c r="F45">
        <v>14.11770836</v>
      </c>
      <c r="G45">
        <v>14.1368334</v>
      </c>
      <c r="H45">
        <v>14.14844175</v>
      </c>
      <c r="I45">
        <v>14.106154030000001</v>
      </c>
      <c r="J45">
        <v>4.6396054229999999</v>
      </c>
      <c r="K45">
        <v>1.2025867540000001E-4</v>
      </c>
      <c r="L45">
        <v>240</v>
      </c>
      <c r="M45" s="8">
        <f t="shared" si="0"/>
        <v>-4.133342280199237E-5</v>
      </c>
      <c r="N45" s="8" t="str">
        <f t="shared" si="1"/>
        <v>NA</v>
      </c>
      <c r="O45" s="8">
        <f t="shared" si="2"/>
        <v>1.6159209820199239E-4</v>
      </c>
      <c r="P45">
        <v>5.0979037399999996</v>
      </c>
      <c r="Q45" s="1">
        <v>3.3677000000000003E-5</v>
      </c>
      <c r="R45">
        <v>240</v>
      </c>
      <c r="S45" s="10">
        <f t="shared" si="3"/>
        <v>-4.0497651041221383E-5</v>
      </c>
      <c r="T45" s="10" t="str">
        <f t="shared" si="4"/>
        <v>NA</v>
      </c>
      <c r="U45" s="8">
        <f t="shared" si="5"/>
        <v>7.4174651041221379E-5</v>
      </c>
      <c r="V45">
        <v>4.7455291549999998</v>
      </c>
      <c r="W45" s="1">
        <v>5.6894000000000001E-5</v>
      </c>
      <c r="X45">
        <v>240</v>
      </c>
      <c r="Y45" s="8">
        <f t="shared" si="6"/>
        <v>-4.133342280199237E-5</v>
      </c>
      <c r="Z45" s="8" t="str">
        <f t="shared" si="7"/>
        <v>NA</v>
      </c>
      <c r="AA45" s="8">
        <f t="shared" si="8"/>
        <v>9.8227422801992371E-5</v>
      </c>
      <c r="AB45">
        <v>5.2346604169999997</v>
      </c>
      <c r="AC45" s="1">
        <v>-1.8927999999999999E-6</v>
      </c>
      <c r="AD45">
        <v>240</v>
      </c>
      <c r="AE45" s="8">
        <f t="shared" si="9"/>
        <v>-3.2011702648104823E-5</v>
      </c>
      <c r="AF45" s="8" t="str">
        <f t="shared" si="10"/>
        <v>NA</v>
      </c>
      <c r="AG45" s="8">
        <f t="shared" si="11"/>
        <v>3.0118902648104823E-5</v>
      </c>
      <c r="AH45" s="2">
        <v>1.300960903</v>
      </c>
      <c r="AI45" s="3">
        <v>2.9550000000000002E-7</v>
      </c>
      <c r="AJ45" s="2">
        <v>225</v>
      </c>
      <c r="AK45" s="8">
        <f t="shared" si="12"/>
        <v>-3.2011702648104823E-5</v>
      </c>
      <c r="AL45" s="8">
        <f t="shared" si="13"/>
        <v>2.9760140592510107E-5</v>
      </c>
      <c r="AM45" s="8">
        <f t="shared" si="14"/>
        <v>2.5470620555947135E-6</v>
      </c>
      <c r="AN45">
        <v>4.7918145799999996</v>
      </c>
      <c r="AO45" s="1">
        <v>5.3931000000000003E-5</v>
      </c>
      <c r="AP45">
        <v>240</v>
      </c>
      <c r="AQ45" s="8">
        <f t="shared" si="15"/>
        <v>-3.2011702648104823E-5</v>
      </c>
      <c r="AR45" s="8" t="str">
        <f t="shared" si="16"/>
        <v>NA</v>
      </c>
      <c r="AS45" s="8">
        <f t="shared" si="17"/>
        <v>8.5942702648104832E-5</v>
      </c>
      <c r="AT45">
        <v>4.8214391809999997</v>
      </c>
      <c r="AU45" s="1">
        <v>2.7821999999999999E-5</v>
      </c>
      <c r="AV45">
        <v>240</v>
      </c>
      <c r="AW45" s="8">
        <f t="shared" si="18"/>
        <v>-3.2011702648104823E-5</v>
      </c>
      <c r="AX45" s="8" t="str">
        <f t="shared" si="19"/>
        <v>NA</v>
      </c>
      <c r="AY45" s="8">
        <f t="shared" si="20"/>
        <v>5.9833702648104822E-5</v>
      </c>
      <c r="AZ45">
        <v>4.7674099979999998</v>
      </c>
      <c r="BA45" s="1">
        <v>2.9119999999999999E-5</v>
      </c>
      <c r="BB45">
        <v>240</v>
      </c>
      <c r="BC45" s="8">
        <f t="shared" si="21"/>
        <v>-4.133342280199237E-5</v>
      </c>
      <c r="BD45" s="8" t="str">
        <f t="shared" si="22"/>
        <v>NA</v>
      </c>
      <c r="BE45" s="8">
        <f t="shared" si="23"/>
        <v>7.0453422801992362E-5</v>
      </c>
      <c r="BF45">
        <v>2.3285658260000002</v>
      </c>
      <c r="BG45">
        <v>-1.8340024299999999E-4</v>
      </c>
      <c r="BH45">
        <v>240</v>
      </c>
      <c r="BI45" s="10">
        <f t="shared" si="24"/>
        <v>-4.0497651041221383E-5</v>
      </c>
      <c r="BJ45" s="10" t="str">
        <f t="shared" si="25"/>
        <v>NA</v>
      </c>
      <c r="BK45" s="8">
        <f t="shared" si="26"/>
        <v>-1.4290259195877861E-4</v>
      </c>
      <c r="BL45">
        <v>4.8187329129999998</v>
      </c>
      <c r="BM45">
        <v>1.612201808E-4</v>
      </c>
      <c r="BN45">
        <v>240</v>
      </c>
      <c r="BO45" s="8">
        <f t="shared" si="27"/>
        <v>-3.2011702648104823E-5</v>
      </c>
      <c r="BP45" s="8" t="str">
        <f t="shared" si="28"/>
        <v>NA</v>
      </c>
      <c r="BQ45" s="8">
        <f t="shared" si="29"/>
        <v>1.9323188344810483E-4</v>
      </c>
      <c r="BR45">
        <v>5.3323304199999999</v>
      </c>
      <c r="BS45" s="1">
        <v>-9.5068000000000002E-6</v>
      </c>
      <c r="BT45">
        <v>240</v>
      </c>
      <c r="BU45" s="8">
        <f t="shared" si="30"/>
        <v>-4.133342280199237E-5</v>
      </c>
      <c r="BV45" s="8" t="str">
        <f t="shared" si="31"/>
        <v>NA</v>
      </c>
      <c r="BW45" s="8">
        <f t="shared" si="32"/>
        <v>3.1826622801992368E-5</v>
      </c>
      <c r="BX45">
        <v>5.0444020890000001</v>
      </c>
      <c r="BY45">
        <v>1.4494552339999999E-4</v>
      </c>
      <c r="BZ45">
        <v>240</v>
      </c>
      <c r="CA45" s="8">
        <f t="shared" si="33"/>
        <v>-3.2011702648104823E-5</v>
      </c>
      <c r="CB45" s="8" t="str">
        <f t="shared" si="34"/>
        <v>NA</v>
      </c>
      <c r="CC45" s="8">
        <f t="shared" si="35"/>
        <v>1.7695722604810482E-4</v>
      </c>
      <c r="CD45">
        <v>4.9806745829999999</v>
      </c>
      <c r="CE45">
        <v>-1.4801245979999999E-4</v>
      </c>
      <c r="CF45">
        <v>240</v>
      </c>
      <c r="CG45" s="8">
        <f t="shared" si="36"/>
        <v>-4.0497651041221383E-5</v>
      </c>
      <c r="CH45" s="8" t="str">
        <f t="shared" si="37"/>
        <v>NA</v>
      </c>
      <c r="CI45" s="8">
        <f t="shared" si="38"/>
        <v>-1.075148087587786E-4</v>
      </c>
      <c r="CJ45">
        <v>4.7634125029999996</v>
      </c>
      <c r="CK45">
        <v>1.4303908359999999E-4</v>
      </c>
      <c r="CL45">
        <v>240</v>
      </c>
      <c r="CM45" s="8">
        <f t="shared" si="39"/>
        <v>-4.133342280199237E-5</v>
      </c>
      <c r="CN45" s="8" t="str">
        <f t="shared" si="40"/>
        <v>NA</v>
      </c>
      <c r="CO45" s="8">
        <f t="shared" si="41"/>
        <v>1.8437250640199236E-4</v>
      </c>
      <c r="CP45" s="2">
        <v>1.5226804169999999</v>
      </c>
      <c r="CQ45" s="3">
        <v>-6.5919000000000004E-5</v>
      </c>
      <c r="CR45" s="2">
        <v>240</v>
      </c>
      <c r="CS45" s="8">
        <f t="shared" si="42"/>
        <v>-3.2011702648104823E-5</v>
      </c>
      <c r="CT45" s="8">
        <f t="shared" si="43"/>
        <v>2.3155390159261511E-5</v>
      </c>
      <c r="CU45" s="8">
        <f t="shared" si="44"/>
        <v>-5.7062687511156692E-5</v>
      </c>
      <c r="CV45">
        <v>5.2584737539999997</v>
      </c>
      <c r="CW45" s="1">
        <v>-1.7286E-5</v>
      </c>
      <c r="CX45">
        <v>240</v>
      </c>
      <c r="CY45" s="10">
        <f t="shared" si="45"/>
        <v>-4.0497651041221383E-5</v>
      </c>
      <c r="CZ45" s="10" t="str">
        <f t="shared" si="46"/>
        <v>NA</v>
      </c>
      <c r="DA45" s="8">
        <f t="shared" si="47"/>
        <v>2.3211651041221383E-5</v>
      </c>
      <c r="DB45" t="s">
        <v>3</v>
      </c>
      <c r="DC45" s="5" t="s">
        <v>9</v>
      </c>
    </row>
    <row r="46" spans="1:107" x14ac:dyDescent="0.45">
      <c r="A46" s="9">
        <f t="shared" si="49"/>
        <v>45618.690972222335</v>
      </c>
      <c r="B46" t="s">
        <v>0</v>
      </c>
      <c r="C46">
        <v>45</v>
      </c>
      <c r="D46" s="7">
        <v>45618</v>
      </c>
      <c r="E46">
        <v>16.344166739999999</v>
      </c>
      <c r="F46">
        <v>14.146083369999999</v>
      </c>
      <c r="G46">
        <v>14.21077491</v>
      </c>
      <c r="H46">
        <v>14.24909583</v>
      </c>
      <c r="I46">
        <v>14.216362549999999</v>
      </c>
      <c r="J46">
        <v>4.7075800059999997</v>
      </c>
      <c r="K46" s="1">
        <v>1.2598E-5</v>
      </c>
      <c r="L46">
        <v>240</v>
      </c>
      <c r="M46" s="8">
        <f t="shared" si="0"/>
        <v>-4.1720643689346915E-5</v>
      </c>
      <c r="N46" s="8" t="str">
        <f t="shared" si="1"/>
        <v>NA</v>
      </c>
      <c r="O46" s="8">
        <f t="shared" si="2"/>
        <v>5.4318643689346918E-5</v>
      </c>
      <c r="P46">
        <v>5.1441204210000002</v>
      </c>
      <c r="Q46" s="1">
        <v>4.6696999999999997E-5</v>
      </c>
      <c r="R46">
        <v>240</v>
      </c>
      <c r="S46" s="10">
        <f t="shared" si="3"/>
        <v>-4.0542242013441587E-5</v>
      </c>
      <c r="T46" s="10" t="str">
        <f t="shared" si="4"/>
        <v>NA</v>
      </c>
      <c r="U46" s="8">
        <f t="shared" si="5"/>
        <v>8.7239242013441591E-5</v>
      </c>
      <c r="V46">
        <v>4.798503749</v>
      </c>
      <c r="W46" s="1">
        <v>5.2667000000000002E-5</v>
      </c>
      <c r="X46">
        <v>240</v>
      </c>
      <c r="Y46" s="8">
        <f t="shared" si="6"/>
        <v>-4.1720643689346915E-5</v>
      </c>
      <c r="Z46" s="8" t="str">
        <f t="shared" si="7"/>
        <v>NA</v>
      </c>
      <c r="AA46" s="8">
        <f t="shared" si="8"/>
        <v>9.4387643689346917E-5</v>
      </c>
      <c r="AB46">
        <v>5.2320183340000002</v>
      </c>
      <c r="AC46" s="1">
        <v>2.0395999999999999E-6</v>
      </c>
      <c r="AD46">
        <v>240</v>
      </c>
      <c r="AE46" s="8">
        <f t="shared" si="9"/>
        <v>-3.2149637837430856E-5</v>
      </c>
      <c r="AF46" s="8" t="str">
        <f t="shared" si="10"/>
        <v>NA</v>
      </c>
      <c r="AG46" s="8">
        <f t="shared" si="11"/>
        <v>3.4189237837430855E-5</v>
      </c>
      <c r="AH46">
        <v>4.5047483489999998</v>
      </c>
      <c r="AI46" s="4">
        <v>2.6060300639999998E-3</v>
      </c>
      <c r="AJ46">
        <v>240</v>
      </c>
      <c r="AK46" s="8">
        <f t="shared" si="12"/>
        <v>-3.2149637837430856E-5</v>
      </c>
      <c r="AL46" s="8" t="str">
        <f t="shared" si="13"/>
        <v>NA</v>
      </c>
      <c r="AM46" s="8">
        <f t="shared" si="14"/>
        <v>2.6381797018374307E-3</v>
      </c>
      <c r="AN46">
        <v>4.8418808440000003</v>
      </c>
      <c r="AO46" s="1">
        <v>3.6856000000000001E-5</v>
      </c>
      <c r="AP46">
        <v>240</v>
      </c>
      <c r="AQ46" s="8">
        <f t="shared" si="15"/>
        <v>-3.2149637837430856E-5</v>
      </c>
      <c r="AR46" s="8" t="str">
        <f t="shared" si="16"/>
        <v>NA</v>
      </c>
      <c r="AS46" s="8">
        <f t="shared" si="17"/>
        <v>6.9005637837430856E-5</v>
      </c>
      <c r="AT46">
        <v>4.8510566510000004</v>
      </c>
      <c r="AU46" s="1">
        <v>4.2367000000000003E-5</v>
      </c>
      <c r="AV46">
        <v>240</v>
      </c>
      <c r="AW46" s="8">
        <f t="shared" si="18"/>
        <v>-3.2149637837430856E-5</v>
      </c>
      <c r="AX46" s="8" t="str">
        <f t="shared" si="19"/>
        <v>NA</v>
      </c>
      <c r="AY46" s="8">
        <f t="shared" si="20"/>
        <v>7.4516637837430852E-5</v>
      </c>
      <c r="AZ46">
        <v>4.8112812399999996</v>
      </c>
      <c r="BA46" s="1">
        <v>4.6133E-5</v>
      </c>
      <c r="BB46">
        <v>240</v>
      </c>
      <c r="BC46" s="8">
        <f t="shared" si="21"/>
        <v>-4.1720643689346915E-5</v>
      </c>
      <c r="BD46" s="8" t="str">
        <f t="shared" si="22"/>
        <v>NA</v>
      </c>
      <c r="BE46" s="8">
        <f t="shared" si="23"/>
        <v>8.7853643689346915E-5</v>
      </c>
      <c r="BF46">
        <v>2.112416246</v>
      </c>
      <c r="BG46">
        <v>-1.689273086E-4</v>
      </c>
      <c r="BH46">
        <v>240</v>
      </c>
      <c r="BI46" s="10">
        <f t="shared" si="24"/>
        <v>-4.0542242013441587E-5</v>
      </c>
      <c r="BJ46" s="10" t="str">
        <f t="shared" si="25"/>
        <v>NA</v>
      </c>
      <c r="BK46" s="8">
        <f t="shared" si="26"/>
        <v>-1.2838506658655841E-4</v>
      </c>
      <c r="BL46">
        <v>4.9355399929999999</v>
      </c>
      <c r="BM46" s="1">
        <v>3.1476000000000002E-5</v>
      </c>
      <c r="BN46">
        <v>240</v>
      </c>
      <c r="BO46" s="8">
        <f t="shared" si="27"/>
        <v>-3.2149637837430856E-5</v>
      </c>
      <c r="BP46" s="8" t="str">
        <f t="shared" si="28"/>
        <v>NA</v>
      </c>
      <c r="BQ46" s="8">
        <f t="shared" si="29"/>
        <v>6.3625637837430864E-5</v>
      </c>
      <c r="BR46">
        <v>5.31804291</v>
      </c>
      <c r="BS46" s="1">
        <v>-5.4626E-6</v>
      </c>
      <c r="BT46">
        <v>240</v>
      </c>
      <c r="BU46" s="8">
        <f t="shared" si="30"/>
        <v>-4.1720643689346915E-5</v>
      </c>
      <c r="BV46" s="8" t="str">
        <f t="shared" si="31"/>
        <v>NA</v>
      </c>
      <c r="BW46" s="8">
        <f t="shared" si="32"/>
        <v>3.6258043689346917E-5</v>
      </c>
      <c r="BX46">
        <v>5.1523666659999998</v>
      </c>
      <c r="BY46" s="1">
        <v>1.2055999999999999E-5</v>
      </c>
      <c r="BZ46">
        <v>240</v>
      </c>
      <c r="CA46" s="8">
        <f t="shared" si="33"/>
        <v>-3.2149637837430856E-5</v>
      </c>
      <c r="CB46" s="8" t="str">
        <f t="shared" si="34"/>
        <v>NA</v>
      </c>
      <c r="CC46" s="8">
        <f t="shared" si="35"/>
        <v>4.4205637837430857E-5</v>
      </c>
      <c r="CD46">
        <v>4.9748954059999999</v>
      </c>
      <c r="CE46" s="1">
        <v>8.7081000000000002E-5</v>
      </c>
      <c r="CF46">
        <v>240</v>
      </c>
      <c r="CG46" s="8">
        <f t="shared" si="36"/>
        <v>-4.0542242013441587E-5</v>
      </c>
      <c r="CH46" s="8" t="str">
        <f t="shared" si="37"/>
        <v>NA</v>
      </c>
      <c r="CI46" s="8">
        <f t="shared" si="38"/>
        <v>1.2762324201344159E-4</v>
      </c>
      <c r="CJ46">
        <v>4.8658970730000002</v>
      </c>
      <c r="CK46" s="1">
        <v>4.0638E-5</v>
      </c>
      <c r="CL46">
        <v>240</v>
      </c>
      <c r="CM46" s="8">
        <f t="shared" si="39"/>
        <v>-4.1720643689346915E-5</v>
      </c>
      <c r="CN46" s="8" t="str">
        <f t="shared" si="40"/>
        <v>NA</v>
      </c>
      <c r="CO46" s="8">
        <f t="shared" si="41"/>
        <v>8.2358643689346914E-5</v>
      </c>
      <c r="CP46" s="2">
        <v>1.4502478990000001</v>
      </c>
      <c r="CQ46" s="3">
        <v>-5.6653000000000001E-5</v>
      </c>
      <c r="CR46" s="2">
        <v>238</v>
      </c>
      <c r="CS46" s="8">
        <f t="shared" si="42"/>
        <v>-3.2149637837430856E-5</v>
      </c>
      <c r="CT46" s="8">
        <f t="shared" si="43"/>
        <v>2.5313065395018095E-5</v>
      </c>
      <c r="CU46" s="8">
        <f t="shared" si="44"/>
        <v>-4.9816427557587241E-5</v>
      </c>
      <c r="CV46">
        <v>5.2499366839999997</v>
      </c>
      <c r="CW46" s="1">
        <v>2.3096999999999999E-5</v>
      </c>
      <c r="CX46">
        <v>240</v>
      </c>
      <c r="CY46" s="10">
        <f t="shared" si="45"/>
        <v>-4.0542242013441587E-5</v>
      </c>
      <c r="CZ46" s="10" t="str">
        <f t="shared" si="46"/>
        <v>NA</v>
      </c>
      <c r="DA46" s="8">
        <f t="shared" si="47"/>
        <v>6.3639242013441587E-5</v>
      </c>
      <c r="DB46" t="s">
        <v>3</v>
      </c>
      <c r="DC46" s="5" t="s">
        <v>9</v>
      </c>
    </row>
    <row r="47" spans="1:107" x14ac:dyDescent="0.45">
      <c r="A47" s="9">
        <f t="shared" si="49"/>
        <v>45618.704861111226</v>
      </c>
      <c r="B47" t="s">
        <v>0</v>
      </c>
      <c r="C47">
        <v>46</v>
      </c>
      <c r="D47" s="7">
        <v>45618</v>
      </c>
      <c r="E47">
        <v>16.642500070000001</v>
      </c>
      <c r="F47">
        <v>14.13042916</v>
      </c>
      <c r="G47">
        <v>14.13637507</v>
      </c>
      <c r="H47">
        <v>14.20992086</v>
      </c>
      <c r="I47">
        <v>14.11772504</v>
      </c>
      <c r="J47">
        <v>4.4714508420000003</v>
      </c>
      <c r="K47" s="1">
        <v>-3.0298999999999999E-5</v>
      </c>
      <c r="L47">
        <v>240</v>
      </c>
      <c r="M47" s="8">
        <f t="shared" si="0"/>
        <v>-4.2107864576923504E-5</v>
      </c>
      <c r="N47" s="8" t="str">
        <f t="shared" si="1"/>
        <v>NA</v>
      </c>
      <c r="O47" s="8">
        <f t="shared" si="2"/>
        <v>1.1808864576923505E-5</v>
      </c>
      <c r="P47">
        <v>5.2090933379999997</v>
      </c>
      <c r="Q47" s="1">
        <v>7.0797000000000007E-5</v>
      </c>
      <c r="R47">
        <v>240</v>
      </c>
      <c r="S47" s="10">
        <f t="shared" si="3"/>
        <v>-4.0586832985661792E-5</v>
      </c>
      <c r="T47" s="10" t="str">
        <f t="shared" si="4"/>
        <v>NA</v>
      </c>
      <c r="U47" s="8">
        <f t="shared" si="5"/>
        <v>1.113838329856618E-4</v>
      </c>
      <c r="V47">
        <v>4.8555062470000001</v>
      </c>
      <c r="W47" s="1">
        <v>6.4843000000000002E-5</v>
      </c>
      <c r="X47">
        <v>240</v>
      </c>
      <c r="Y47" s="8">
        <f t="shared" si="6"/>
        <v>-4.2107864576923504E-5</v>
      </c>
      <c r="Z47" s="8" t="str">
        <f t="shared" si="7"/>
        <v>NA</v>
      </c>
      <c r="AA47" s="8">
        <f t="shared" si="8"/>
        <v>1.0695086457692351E-4</v>
      </c>
      <c r="AB47">
        <v>5.233747492</v>
      </c>
      <c r="AC47" s="1">
        <v>-9.7265999999999993E-6</v>
      </c>
      <c r="AD47">
        <v>240</v>
      </c>
      <c r="AE47" s="8">
        <f t="shared" si="9"/>
        <v>-3.2287573026756888E-5</v>
      </c>
      <c r="AF47" s="8" t="str">
        <f t="shared" si="10"/>
        <v>NA</v>
      </c>
      <c r="AG47" s="8">
        <f t="shared" si="11"/>
        <v>2.2560973026756889E-5</v>
      </c>
      <c r="AH47">
        <v>5.205647087</v>
      </c>
      <c r="AI47">
        <v>1.175459938E-4</v>
      </c>
      <c r="AJ47">
        <v>240</v>
      </c>
      <c r="AK47" s="8">
        <f t="shared" si="12"/>
        <v>-3.2287573026756888E-5</v>
      </c>
      <c r="AL47" s="8" t="str">
        <f t="shared" si="13"/>
        <v>NA</v>
      </c>
      <c r="AM47" s="8">
        <f t="shared" si="14"/>
        <v>1.498335668267569E-4</v>
      </c>
      <c r="AN47">
        <v>4.8894295750000003</v>
      </c>
      <c r="AO47">
        <v>1.062083179E-4</v>
      </c>
      <c r="AP47">
        <v>240</v>
      </c>
      <c r="AQ47" s="8">
        <f t="shared" si="15"/>
        <v>-3.2287573026756888E-5</v>
      </c>
      <c r="AR47" s="8" t="str">
        <f t="shared" si="16"/>
        <v>NA</v>
      </c>
      <c r="AS47" s="8">
        <f t="shared" si="17"/>
        <v>1.3849589092675688E-4</v>
      </c>
      <c r="AT47">
        <v>4.9036608419999999</v>
      </c>
      <c r="AU47" s="1">
        <v>7.1385999999999997E-5</v>
      </c>
      <c r="AV47">
        <v>240</v>
      </c>
      <c r="AW47" s="8">
        <f t="shared" si="18"/>
        <v>-3.2287573026756888E-5</v>
      </c>
      <c r="AX47" s="8" t="str">
        <f t="shared" si="19"/>
        <v>NA</v>
      </c>
      <c r="AY47" s="8">
        <f t="shared" si="20"/>
        <v>1.0367357302675689E-4</v>
      </c>
      <c r="AZ47">
        <v>4.8663295809999996</v>
      </c>
      <c r="BA47" s="1">
        <v>6.6636000000000004E-5</v>
      </c>
      <c r="BB47">
        <v>240</v>
      </c>
      <c r="BC47" s="8">
        <f t="shared" si="21"/>
        <v>-4.2107864576923504E-5</v>
      </c>
      <c r="BD47" s="8" t="str">
        <f t="shared" si="22"/>
        <v>NA</v>
      </c>
      <c r="BE47" s="8">
        <f t="shared" si="23"/>
        <v>1.0874386457692351E-4</v>
      </c>
      <c r="BF47">
        <v>2.8429500019999998</v>
      </c>
      <c r="BG47">
        <v>2.8274053289999998E-3</v>
      </c>
      <c r="BH47">
        <v>240</v>
      </c>
      <c r="BI47" s="10">
        <f t="shared" si="24"/>
        <v>-4.0586832985661792E-5</v>
      </c>
      <c r="BJ47" s="10" t="str">
        <f t="shared" si="25"/>
        <v>NA</v>
      </c>
      <c r="BK47" s="8">
        <f t="shared" si="26"/>
        <v>2.8679921619856616E-3</v>
      </c>
      <c r="BL47">
        <v>5.0269816540000001</v>
      </c>
      <c r="BM47">
        <v>1.1027472570000001E-4</v>
      </c>
      <c r="BN47">
        <v>240</v>
      </c>
      <c r="BO47" s="8">
        <f t="shared" si="27"/>
        <v>-3.2287573026756888E-5</v>
      </c>
      <c r="BP47" s="8" t="str">
        <f t="shared" si="28"/>
        <v>NA</v>
      </c>
      <c r="BQ47" s="8">
        <f t="shared" si="29"/>
        <v>1.4256229872675689E-4</v>
      </c>
      <c r="BR47">
        <v>5.3125920869999996</v>
      </c>
      <c r="BS47" s="1">
        <v>-3.1786999999999999E-5</v>
      </c>
      <c r="BT47">
        <v>240</v>
      </c>
      <c r="BU47" s="8">
        <f t="shared" si="30"/>
        <v>-4.2107864576923504E-5</v>
      </c>
      <c r="BV47" s="8" t="str">
        <f t="shared" si="31"/>
        <v>NA</v>
      </c>
      <c r="BW47" s="8">
        <f t="shared" si="32"/>
        <v>1.0320864576923505E-5</v>
      </c>
      <c r="BX47">
        <v>5.2414975090000002</v>
      </c>
      <c r="BY47" s="1">
        <v>9.0750999999999999E-5</v>
      </c>
      <c r="BZ47">
        <v>240</v>
      </c>
      <c r="CA47" s="8">
        <f t="shared" si="33"/>
        <v>-3.2287573026756888E-5</v>
      </c>
      <c r="CB47" s="8" t="str">
        <f t="shared" si="34"/>
        <v>NA</v>
      </c>
      <c r="CC47" s="8">
        <f t="shared" si="35"/>
        <v>1.2303857302675689E-4</v>
      </c>
      <c r="CD47">
        <v>5.0595270770000003</v>
      </c>
      <c r="CE47" s="1">
        <v>5.7105000000000003E-5</v>
      </c>
      <c r="CF47">
        <v>240</v>
      </c>
      <c r="CG47" s="8">
        <f t="shared" si="36"/>
        <v>-4.0586832985661792E-5</v>
      </c>
      <c r="CH47" s="8" t="str">
        <f t="shared" si="37"/>
        <v>NA</v>
      </c>
      <c r="CI47" s="8">
        <f t="shared" si="38"/>
        <v>9.7691832985661795E-5</v>
      </c>
      <c r="CJ47">
        <v>4.9704679289999998</v>
      </c>
      <c r="CK47" s="1">
        <v>9.8706E-5</v>
      </c>
      <c r="CL47">
        <v>240</v>
      </c>
      <c r="CM47" s="8">
        <f t="shared" si="39"/>
        <v>-4.2107864576923504E-5</v>
      </c>
      <c r="CN47" s="8" t="str">
        <f t="shared" si="40"/>
        <v>NA</v>
      </c>
      <c r="CO47" s="8">
        <f t="shared" si="41"/>
        <v>1.408138645769235E-4</v>
      </c>
      <c r="CP47" s="2">
        <v>1.446100001</v>
      </c>
      <c r="CQ47" s="3">
        <v>-2.5575000000000001E-6</v>
      </c>
      <c r="CR47" s="2">
        <v>114</v>
      </c>
      <c r="CS47" s="8">
        <f t="shared" si="42"/>
        <v>-3.2287573026756888E-5</v>
      </c>
      <c r="CT47" s="8">
        <f t="shared" si="43"/>
        <v>2.5436626152564096E-5</v>
      </c>
      <c r="CU47" s="8">
        <f t="shared" si="44"/>
        <v>4.2934468741927922E-6</v>
      </c>
      <c r="CV47">
        <v>5.2586329279999999</v>
      </c>
      <c r="CW47" s="1">
        <v>-2.0174E-5</v>
      </c>
      <c r="CX47">
        <v>240</v>
      </c>
      <c r="CY47" s="10">
        <f t="shared" si="45"/>
        <v>-4.0586832985661792E-5</v>
      </c>
      <c r="CZ47" s="10" t="str">
        <f t="shared" si="46"/>
        <v>NA</v>
      </c>
      <c r="DA47" s="8">
        <f t="shared" si="47"/>
        <v>2.0412832985661791E-5</v>
      </c>
      <c r="DB47" t="s">
        <v>3</v>
      </c>
      <c r="DC47" s="5" t="s">
        <v>9</v>
      </c>
    </row>
    <row r="48" spans="1:107" x14ac:dyDescent="0.45">
      <c r="A48" s="9">
        <f t="shared" si="49"/>
        <v>45618.718750000116</v>
      </c>
      <c r="B48" t="s">
        <v>0</v>
      </c>
      <c r="C48">
        <v>47</v>
      </c>
      <c r="D48" s="7">
        <v>45618</v>
      </c>
      <c r="E48">
        <v>17.144166559999999</v>
      </c>
      <c r="F48">
        <v>14.17626248</v>
      </c>
      <c r="G48">
        <v>14.1875667</v>
      </c>
      <c r="H48">
        <v>14.33911252</v>
      </c>
      <c r="I48">
        <v>14.24087907</v>
      </c>
      <c r="J48">
        <v>4.844377079</v>
      </c>
      <c r="K48" s="1">
        <v>6.7935999999999995E-5</v>
      </c>
      <c r="L48">
        <v>240</v>
      </c>
      <c r="M48" s="8">
        <f t="shared" si="0"/>
        <v>-4.2495085464278048E-5</v>
      </c>
      <c r="N48" s="8" t="str">
        <f t="shared" si="1"/>
        <v>NA</v>
      </c>
      <c r="O48" s="8">
        <f t="shared" si="2"/>
        <v>1.1043108546427804E-4</v>
      </c>
      <c r="P48">
        <v>5.30498957</v>
      </c>
      <c r="Q48" s="1">
        <v>9.9203000000000005E-5</v>
      </c>
      <c r="R48">
        <v>240</v>
      </c>
      <c r="S48" s="10">
        <f t="shared" si="3"/>
        <v>-4.0631423957881996E-5</v>
      </c>
      <c r="T48" s="10" t="str">
        <f t="shared" si="4"/>
        <v>NA</v>
      </c>
      <c r="U48" s="8">
        <f t="shared" si="5"/>
        <v>1.3983442395788201E-4</v>
      </c>
      <c r="V48">
        <v>4.9613641680000002</v>
      </c>
      <c r="W48" s="1">
        <v>-1.499E-5</v>
      </c>
      <c r="X48">
        <v>240</v>
      </c>
      <c r="Y48" s="8">
        <f t="shared" si="6"/>
        <v>-4.2495085464278048E-5</v>
      </c>
      <c r="Z48" s="8" t="str">
        <f t="shared" si="7"/>
        <v>NA</v>
      </c>
      <c r="AA48" s="8">
        <f t="shared" si="8"/>
        <v>2.7505085464278048E-5</v>
      </c>
      <c r="AB48">
        <v>5.1934466759999998</v>
      </c>
      <c r="AC48">
        <v>-1.2150012729999999E-4</v>
      </c>
      <c r="AD48">
        <v>240</v>
      </c>
      <c r="AE48" s="8">
        <f t="shared" si="9"/>
        <v>-3.2425508216138432E-5</v>
      </c>
      <c r="AF48" s="8" t="str">
        <f t="shared" si="10"/>
        <v>NA</v>
      </c>
      <c r="AG48" s="8">
        <f t="shared" si="11"/>
        <v>-8.9074619083861562E-5</v>
      </c>
      <c r="AH48">
        <v>5.2490470890000003</v>
      </c>
      <c r="AI48" s="1">
        <v>3.1421999999999998E-5</v>
      </c>
      <c r="AJ48">
        <v>240</v>
      </c>
      <c r="AK48" s="8">
        <f t="shared" si="12"/>
        <v>-3.2425508216138432E-5</v>
      </c>
      <c r="AL48" s="8" t="str">
        <f t="shared" si="13"/>
        <v>NA</v>
      </c>
      <c r="AM48" s="8">
        <f t="shared" si="14"/>
        <v>6.3847508216138431E-5</v>
      </c>
      <c r="AN48">
        <v>4.9632004399999996</v>
      </c>
      <c r="AO48" s="1">
        <v>-1.7244E-5</v>
      </c>
      <c r="AP48">
        <v>240</v>
      </c>
      <c r="AQ48" s="8">
        <f t="shared" si="15"/>
        <v>-3.2425508216138432E-5</v>
      </c>
      <c r="AR48" s="8" t="str">
        <f t="shared" si="16"/>
        <v>NA</v>
      </c>
      <c r="AS48" s="8">
        <f t="shared" si="17"/>
        <v>1.5181508216138433E-5</v>
      </c>
      <c r="AT48">
        <v>4.9840383429999999</v>
      </c>
      <c r="AU48" s="1">
        <v>3.3166000000000001E-5</v>
      </c>
      <c r="AV48">
        <v>240</v>
      </c>
      <c r="AW48" s="8">
        <f t="shared" si="18"/>
        <v>-3.2425508216138432E-5</v>
      </c>
      <c r="AX48" s="8" t="str">
        <f t="shared" si="19"/>
        <v>NA</v>
      </c>
      <c r="AY48" s="8">
        <f t="shared" si="20"/>
        <v>6.5591508216138433E-5</v>
      </c>
      <c r="AZ48">
        <v>4.9634241619999999</v>
      </c>
      <c r="BA48" s="1">
        <v>5.9651000000000002E-5</v>
      </c>
      <c r="BB48">
        <v>240</v>
      </c>
      <c r="BC48" s="8">
        <f t="shared" si="21"/>
        <v>-4.2495085464278048E-5</v>
      </c>
      <c r="BD48" s="8" t="str">
        <f t="shared" si="22"/>
        <v>NA</v>
      </c>
      <c r="BE48" s="8">
        <f t="shared" si="23"/>
        <v>1.0214608546427805E-4</v>
      </c>
      <c r="BF48">
        <v>4.9469624940000001</v>
      </c>
      <c r="BG48">
        <v>-1.946493628E-4</v>
      </c>
      <c r="BH48">
        <v>240</v>
      </c>
      <c r="BI48" s="10">
        <f t="shared" si="24"/>
        <v>-4.0631423957881996E-5</v>
      </c>
      <c r="BJ48" s="10" t="str">
        <f t="shared" si="25"/>
        <v>NA</v>
      </c>
      <c r="BK48" s="8">
        <f t="shared" si="26"/>
        <v>-1.5401793884211801E-4</v>
      </c>
      <c r="BL48">
        <v>4.8876591620000003</v>
      </c>
      <c r="BM48">
        <v>-5.0097591380000004E-4</v>
      </c>
      <c r="BN48">
        <v>240</v>
      </c>
      <c r="BO48" s="8">
        <f t="shared" si="27"/>
        <v>-3.2425508216138432E-5</v>
      </c>
      <c r="BP48" s="8" t="str">
        <f t="shared" si="28"/>
        <v>NA</v>
      </c>
      <c r="BQ48" s="8">
        <f t="shared" si="29"/>
        <v>-4.6855040558386161E-4</v>
      </c>
      <c r="BR48">
        <v>5.2948045610000003</v>
      </c>
      <c r="BS48" s="1">
        <v>1.1144000000000001E-6</v>
      </c>
      <c r="BT48">
        <v>240</v>
      </c>
      <c r="BU48" s="8">
        <f t="shared" si="30"/>
        <v>-4.2495085464278048E-5</v>
      </c>
      <c r="BV48" s="8" t="str">
        <f t="shared" si="31"/>
        <v>NA</v>
      </c>
      <c r="BW48" s="8">
        <f t="shared" si="32"/>
        <v>4.3609485464278046E-5</v>
      </c>
      <c r="BX48">
        <v>5.1113383309999998</v>
      </c>
      <c r="BY48">
        <v>-4.7723238549999999E-4</v>
      </c>
      <c r="BZ48">
        <v>240</v>
      </c>
      <c r="CA48" s="8">
        <f t="shared" si="33"/>
        <v>-3.2425508216138432E-5</v>
      </c>
      <c r="CB48" s="8" t="str">
        <f t="shared" si="34"/>
        <v>NA</v>
      </c>
      <c r="CC48" s="8">
        <f t="shared" si="35"/>
        <v>-4.4480687728386156E-4</v>
      </c>
      <c r="CD48">
        <v>5.1187654360000003</v>
      </c>
      <c r="CE48" s="1">
        <v>-1.187E-5</v>
      </c>
      <c r="CF48">
        <v>240</v>
      </c>
      <c r="CG48" s="8">
        <f t="shared" si="36"/>
        <v>-4.0631423957881996E-5</v>
      </c>
      <c r="CH48" s="8" t="str">
        <f t="shared" si="37"/>
        <v>NA</v>
      </c>
      <c r="CI48" s="8">
        <f t="shared" si="38"/>
        <v>2.8761423957881996E-5</v>
      </c>
      <c r="CJ48">
        <v>4.8777895950000003</v>
      </c>
      <c r="CK48">
        <v>-3.9162029090000002E-4</v>
      </c>
      <c r="CL48">
        <v>240</v>
      </c>
      <c r="CM48" s="8">
        <f t="shared" si="39"/>
        <v>-4.2495085464278048E-5</v>
      </c>
      <c r="CN48" s="8" t="str">
        <f t="shared" si="40"/>
        <v>NA</v>
      </c>
      <c r="CO48" s="8">
        <f t="shared" si="41"/>
        <v>-3.4912520543572197E-4</v>
      </c>
      <c r="CP48">
        <v>4.8834737480000001</v>
      </c>
      <c r="CQ48">
        <v>-3.2357127269999999E-4</v>
      </c>
      <c r="CR48">
        <v>240</v>
      </c>
      <c r="CS48" s="8">
        <f t="shared" si="42"/>
        <v>-3.2425508216138432E-5</v>
      </c>
      <c r="CT48" s="8" t="str">
        <f t="shared" si="43"/>
        <v>NA</v>
      </c>
      <c r="CU48" s="8">
        <f t="shared" si="44"/>
        <v>-2.9114576448386156E-4</v>
      </c>
      <c r="CV48">
        <v>5.247143747</v>
      </c>
      <c r="CW48" s="1">
        <v>1.662E-5</v>
      </c>
      <c r="CX48">
        <v>240</v>
      </c>
      <c r="CY48" s="10">
        <f t="shared" si="45"/>
        <v>-4.0631423957881996E-5</v>
      </c>
      <c r="CZ48" s="10" t="str">
        <f t="shared" si="46"/>
        <v>NA</v>
      </c>
      <c r="DA48" s="8">
        <f t="shared" si="47"/>
        <v>5.7251423957881996E-5</v>
      </c>
      <c r="DB48" t="s">
        <v>3</v>
      </c>
      <c r="DC48" s="5" t="s">
        <v>9</v>
      </c>
    </row>
    <row r="49" spans="1:107" x14ac:dyDescent="0.45">
      <c r="A49" s="9">
        <f t="shared" si="49"/>
        <v>45618.732638889007</v>
      </c>
      <c r="B49" t="s">
        <v>0</v>
      </c>
      <c r="C49">
        <v>48</v>
      </c>
      <c r="D49" s="7">
        <v>45618</v>
      </c>
      <c r="E49">
        <v>17.344166739999999</v>
      </c>
      <c r="F49">
        <v>14.075495829999999</v>
      </c>
      <c r="G49">
        <v>14.066391729999999</v>
      </c>
      <c r="H49">
        <v>14.24067915</v>
      </c>
      <c r="I49">
        <v>14.150454119999999</v>
      </c>
      <c r="J49">
        <v>4.8794474960000001</v>
      </c>
      <c r="K49" s="1">
        <v>-3.1673E-5</v>
      </c>
      <c r="L49">
        <v>240</v>
      </c>
      <c r="M49" s="8">
        <f t="shared" si="0"/>
        <v>-4.2882306351632593E-5</v>
      </c>
      <c r="N49" s="8" t="str">
        <f t="shared" si="1"/>
        <v>NA</v>
      </c>
      <c r="O49" s="8">
        <f t="shared" si="2"/>
        <v>1.1209306351632593E-5</v>
      </c>
      <c r="P49">
        <v>5.3466395840000001</v>
      </c>
      <c r="Q49" s="1">
        <v>8.0370999999999999E-7</v>
      </c>
      <c r="R49">
        <v>240</v>
      </c>
      <c r="S49" s="10">
        <f t="shared" si="3"/>
        <v>-4.0676014930129956E-5</v>
      </c>
      <c r="T49" s="10" t="str">
        <f t="shared" si="4"/>
        <v>NA</v>
      </c>
      <c r="U49" s="8">
        <f t="shared" si="5"/>
        <v>4.1479724930129957E-5</v>
      </c>
      <c r="V49">
        <v>4.9740825099999997</v>
      </c>
      <c r="W49" s="1">
        <v>-2.0049000000000001E-6</v>
      </c>
      <c r="X49">
        <v>240</v>
      </c>
      <c r="Y49" s="8">
        <f t="shared" si="6"/>
        <v>-4.2882306351632593E-5</v>
      </c>
      <c r="Z49" s="8" t="str">
        <f t="shared" si="7"/>
        <v>NA</v>
      </c>
      <c r="AA49" s="8">
        <f t="shared" si="8"/>
        <v>4.0877406351632595E-5</v>
      </c>
      <c r="AB49">
        <v>5.0443554199999996</v>
      </c>
      <c r="AC49" s="1">
        <v>-8.9148999999999996E-5</v>
      </c>
      <c r="AD49">
        <v>240</v>
      </c>
      <c r="AE49" s="8">
        <f t="shared" si="9"/>
        <v>-3.2563443405464465E-5</v>
      </c>
      <c r="AF49" s="8" t="str">
        <f t="shared" si="10"/>
        <v>NA</v>
      </c>
      <c r="AG49" s="8">
        <f t="shared" si="11"/>
        <v>-5.6585556594535531E-5</v>
      </c>
      <c r="AH49">
        <v>5.2753808360000001</v>
      </c>
      <c r="AI49" s="1">
        <v>-2.1458999999999999E-5</v>
      </c>
      <c r="AJ49">
        <v>240</v>
      </c>
      <c r="AK49" s="8">
        <f t="shared" si="12"/>
        <v>-3.2563443405464465E-5</v>
      </c>
      <c r="AL49" s="8" t="str">
        <f t="shared" si="13"/>
        <v>NA</v>
      </c>
      <c r="AM49" s="8">
        <f t="shared" si="14"/>
        <v>1.1104443405464466E-5</v>
      </c>
      <c r="AN49">
        <v>5.0145208419999996</v>
      </c>
      <c r="AO49" s="1">
        <v>4.8356000000000003E-5</v>
      </c>
      <c r="AP49">
        <v>240</v>
      </c>
      <c r="AQ49" s="8">
        <f t="shared" si="15"/>
        <v>-3.2563443405464465E-5</v>
      </c>
      <c r="AR49" s="8" t="str">
        <f t="shared" si="16"/>
        <v>NA</v>
      </c>
      <c r="AS49" s="8">
        <f t="shared" si="17"/>
        <v>8.0919443405464461E-5</v>
      </c>
      <c r="AT49">
        <v>4.9926220729999997</v>
      </c>
      <c r="AU49" s="1">
        <v>-2.9399000000000001E-5</v>
      </c>
      <c r="AV49">
        <v>240</v>
      </c>
      <c r="AW49" s="8">
        <f t="shared" si="18"/>
        <v>-3.2563443405464465E-5</v>
      </c>
      <c r="AX49" s="8" t="str">
        <f t="shared" si="19"/>
        <v>NA</v>
      </c>
      <c r="AY49" s="8">
        <f t="shared" si="20"/>
        <v>3.1644434054644641E-6</v>
      </c>
      <c r="AZ49">
        <v>5.0097774920000004</v>
      </c>
      <c r="BA49" s="1">
        <v>2.1903E-5</v>
      </c>
      <c r="BB49">
        <v>240</v>
      </c>
      <c r="BC49" s="8">
        <f t="shared" si="21"/>
        <v>-4.2882306351632593E-5</v>
      </c>
      <c r="BD49" s="8" t="str">
        <f t="shared" si="22"/>
        <v>NA</v>
      </c>
      <c r="BE49" s="8">
        <f t="shared" si="23"/>
        <v>6.478530635163259E-5</v>
      </c>
      <c r="BF49">
        <v>4.748833758</v>
      </c>
      <c r="BG49" s="1">
        <v>-1.9766E-5</v>
      </c>
      <c r="BH49">
        <v>240</v>
      </c>
      <c r="BI49" s="10">
        <f t="shared" si="24"/>
        <v>-4.0676014930129956E-5</v>
      </c>
      <c r="BJ49" s="10" t="str">
        <f t="shared" si="25"/>
        <v>NA</v>
      </c>
      <c r="BK49" s="8">
        <f t="shared" si="26"/>
        <v>2.0910014930129955E-5</v>
      </c>
      <c r="BL49">
        <v>4.7300174869999996</v>
      </c>
      <c r="BM49" s="1">
        <v>1.4406999999999999E-5</v>
      </c>
      <c r="BN49">
        <v>240</v>
      </c>
      <c r="BO49" s="8">
        <f t="shared" si="27"/>
        <v>-3.2563443405464465E-5</v>
      </c>
      <c r="BP49" s="8" t="str">
        <f t="shared" si="28"/>
        <v>NA</v>
      </c>
      <c r="BQ49" s="8">
        <f t="shared" si="29"/>
        <v>4.6970443405464464E-5</v>
      </c>
      <c r="BR49">
        <v>4.831080826</v>
      </c>
      <c r="BS49">
        <v>-1.413342194E-4</v>
      </c>
      <c r="BT49">
        <v>240</v>
      </c>
      <c r="BU49" s="8">
        <f t="shared" si="30"/>
        <v>-4.2882306351632593E-5</v>
      </c>
      <c r="BV49" s="8" t="str">
        <f t="shared" si="31"/>
        <v>NA</v>
      </c>
      <c r="BW49" s="8">
        <f t="shared" si="32"/>
        <v>-9.8451913048367405E-5</v>
      </c>
      <c r="BX49">
        <v>4.9736774920000002</v>
      </c>
      <c r="BY49" s="1">
        <v>2.8337999999999999E-5</v>
      </c>
      <c r="BZ49">
        <v>240</v>
      </c>
      <c r="CA49" s="8">
        <f t="shared" si="33"/>
        <v>-3.2563443405464465E-5</v>
      </c>
      <c r="CB49" s="8" t="str">
        <f t="shared" si="34"/>
        <v>NA</v>
      </c>
      <c r="CC49" s="8">
        <f t="shared" si="35"/>
        <v>6.0901443405464464E-5</v>
      </c>
      <c r="CD49">
        <v>4.8983266529999998</v>
      </c>
      <c r="CE49" s="1">
        <v>-6.9750000000000001E-5</v>
      </c>
      <c r="CF49">
        <v>240</v>
      </c>
      <c r="CG49" s="8">
        <f t="shared" si="36"/>
        <v>-4.0676014930129956E-5</v>
      </c>
      <c r="CH49" s="8" t="str">
        <f t="shared" si="37"/>
        <v>NA</v>
      </c>
      <c r="CI49" s="8">
        <f t="shared" si="38"/>
        <v>-2.9073985069870046E-5</v>
      </c>
      <c r="CJ49">
        <v>4.7233779269999996</v>
      </c>
      <c r="CK49" s="1">
        <v>2.5476000000000001E-5</v>
      </c>
      <c r="CL49">
        <v>240</v>
      </c>
      <c r="CM49" s="8">
        <f t="shared" si="39"/>
        <v>-4.2882306351632593E-5</v>
      </c>
      <c r="CN49" s="8" t="str">
        <f t="shared" si="40"/>
        <v>NA</v>
      </c>
      <c r="CO49" s="8">
        <f t="shared" si="41"/>
        <v>6.8358306351632591E-5</v>
      </c>
      <c r="CP49">
        <v>4.7175145729999999</v>
      </c>
      <c r="CQ49" s="1">
        <v>5.8684999999999998E-5</v>
      </c>
      <c r="CR49">
        <v>240</v>
      </c>
      <c r="CS49" s="8">
        <f t="shared" si="42"/>
        <v>-3.2563443405464465E-5</v>
      </c>
      <c r="CT49" s="8" t="str">
        <f t="shared" si="43"/>
        <v>NA</v>
      </c>
      <c r="CU49" s="8">
        <f t="shared" si="44"/>
        <v>9.1248443405464463E-5</v>
      </c>
      <c r="CV49">
        <v>5.076170415</v>
      </c>
      <c r="CW49" s="1">
        <v>-9.6269999999999998E-5</v>
      </c>
      <c r="CX49">
        <v>240</v>
      </c>
      <c r="CY49" s="10">
        <f t="shared" si="45"/>
        <v>-4.0676014930129956E-5</v>
      </c>
      <c r="CZ49" s="10" t="str">
        <f t="shared" si="46"/>
        <v>NA</v>
      </c>
      <c r="DA49" s="8">
        <f t="shared" si="47"/>
        <v>-5.5593985069870043E-5</v>
      </c>
      <c r="DB49" t="s">
        <v>3</v>
      </c>
      <c r="DC49" s="5" t="s">
        <v>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7D2D-C261-4BCD-914C-2DDC827C936D}">
  <dimension ref="A1:DC61"/>
  <sheetViews>
    <sheetView zoomScale="53" workbookViewId="0">
      <pane ySplit="1" topLeftCell="A2" activePane="bottomLeft" state="frozen"/>
      <selection pane="bottomLeft" activeCell="A9" sqref="A9"/>
    </sheetView>
  </sheetViews>
  <sheetFormatPr defaultRowHeight="14.25" x14ac:dyDescent="0.45"/>
  <cols>
    <col min="1" max="1" width="15.53125" bestFit="1" customWidth="1"/>
    <col min="2" max="2" width="9.265625" bestFit="1" customWidth="1"/>
    <col min="3" max="3" width="9.19921875" customWidth="1"/>
    <col min="4" max="4" width="10.59765625" bestFit="1" customWidth="1"/>
    <col min="5" max="5" width="9.1328125" bestFit="1" customWidth="1"/>
    <col min="6" max="69" width="8.796875" customWidth="1"/>
    <col min="70" max="72" width="9.1328125" bestFit="1" customWidth="1"/>
    <col min="73" max="75" width="9.1328125" customWidth="1"/>
    <col min="76" max="78" width="9.1328125" bestFit="1" customWidth="1"/>
    <col min="79" max="81" width="9.1328125" customWidth="1"/>
    <col min="82" max="84" width="9.1328125" bestFit="1" customWidth="1"/>
    <col min="85" max="87" width="9.1328125" customWidth="1"/>
    <col min="88" max="89" width="9.1328125" bestFit="1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45618.862500000003</v>
      </c>
      <c r="B2">
        <v>0</v>
      </c>
      <c r="C2">
        <v>1</v>
      </c>
      <c r="D2" s="7">
        <v>45618</v>
      </c>
      <c r="E2">
        <v>20.416666630000002</v>
      </c>
      <c r="F2">
        <v>14.687208310000001</v>
      </c>
      <c r="G2">
        <v>14.515662539999999</v>
      </c>
      <c r="H2">
        <v>14.40310414</v>
      </c>
      <c r="I2">
        <v>14.196824980000001</v>
      </c>
      <c r="J2">
        <v>9.1637637180000002</v>
      </c>
      <c r="K2">
        <v>-8.4845348999999998E-4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</f>
        <v>-4.6502821645200143E-5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IF(K2="NA","NA",IF(N2="NA",K2-M2,K2-M2-N2))</f>
        <v>-8.0195066835479984E-4</v>
      </c>
      <c r="P2">
        <v>10.37257915</v>
      </c>
      <c r="Q2" s="1">
        <v>5.376E-5</v>
      </c>
      <c r="R2">
        <v>240</v>
      </c>
      <c r="S2" s="10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</f>
        <v>-4.1092940520015553E-5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IF(Q2="NA","NA",IF(T2="NA",Q2-S2,Q2-S2-T2))</f>
        <v>9.4852940520015553E-5</v>
      </c>
      <c r="V2">
        <v>9.4942891439999997</v>
      </c>
      <c r="W2">
        <v>-4.6869131439999999E-4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</f>
        <v>-4.6502821645200143E-5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IF(W2="NA","NA",IF(Z2="NA",W2-Y2,W2-Y2-Z2))</f>
        <v>-4.2218849275479984E-4</v>
      </c>
      <c r="AB2">
        <v>9.5165674889999998</v>
      </c>
      <c r="AC2">
        <v>-4.8909782060000003E-4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</f>
        <v>-3.3853137424433299E-5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IF(AC2="NA","NA",IF(AF2="NA",AC2-AE2,AC2-AE2-AF2))</f>
        <v>-4.5524468317556673E-4</v>
      </c>
      <c r="AH2">
        <v>9.6696858330000008</v>
      </c>
      <c r="AI2">
        <v>-2.2590126589999999E-4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</f>
        <v>-3.3853137424433299E-5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IF(AI2="NA","NA",IF(AL2="NA",AI2-AK2,AI2-AK2-AL2))</f>
        <v>-1.9204812847556669E-4</v>
      </c>
      <c r="AN2">
        <v>9.5041791839999998</v>
      </c>
      <c r="AO2">
        <v>-4.9539147569999998E-4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</f>
        <v>-3.3853137424433299E-5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-4.6153833827556668E-4</v>
      </c>
      <c r="AT2">
        <v>9.6993008379999992</v>
      </c>
      <c r="AU2">
        <v>-1.933098753E-4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</f>
        <v>-3.3853137424433299E-5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-1.594567378755667E-4</v>
      </c>
      <c r="AZ2">
        <v>9.3313466829999996</v>
      </c>
      <c r="BA2">
        <v>-5.4102983209999996E-4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</f>
        <v>-4.6502821645200143E-5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-4.9452701045479982E-4</v>
      </c>
      <c r="BF2">
        <v>10.27160003</v>
      </c>
      <c r="BG2" s="1">
        <v>-3.3198000000000003E-5</v>
      </c>
      <c r="BH2">
        <v>240</v>
      </c>
      <c r="BI2" s="10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</f>
        <v>-4.1092940520015553E-5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7.8949405200155499E-6</v>
      </c>
      <c r="BL2">
        <v>10.11429042</v>
      </c>
      <c r="BM2">
        <v>-3.3134697429999999E-4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</f>
        <v>-3.3853137424433299E-5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IF(BM2="NA","NA",IF(BP2="NA",BM2-BO2,BM2-BO2-BP2))</f>
        <v>-2.9749383687556669E-4</v>
      </c>
      <c r="BR2">
        <v>9.4082624989999992</v>
      </c>
      <c r="BS2">
        <v>-1.023841583E-3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</f>
        <v>-4.6502821645200143E-5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-9.7733876135479986E-4</v>
      </c>
      <c r="BX2">
        <v>9.8522433360000008</v>
      </c>
      <c r="BY2">
        <v>-6.2522946310000001E-4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</f>
        <v>-3.3853137424433299E-5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-5.9137632567556671E-4</v>
      </c>
      <c r="CD2">
        <v>10.320958340000001</v>
      </c>
      <c r="CE2" s="1">
        <v>2.5508999999999999E-5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</f>
        <v>-4.1092940520015553E-5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6.6601940520015555E-5</v>
      </c>
      <c r="CJ2">
        <v>9.8039816739999992</v>
      </c>
      <c r="CK2">
        <v>-6.2336139620000001E-4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</f>
        <v>-4.6502821645200143E-5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-5.7685857455479987E-4</v>
      </c>
      <c r="CP2">
        <v>9.7415012680000004</v>
      </c>
      <c r="CQ2">
        <v>-9.0497955529999998E-4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</f>
        <v>-3.3853137424433299E-5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-8.7112641787556668E-4</v>
      </c>
      <c r="CV2">
        <v>10.246108319999999</v>
      </c>
      <c r="CW2" s="1">
        <v>-7.0654999999999994E-5</v>
      </c>
      <c r="CX2">
        <v>240</v>
      </c>
      <c r="CY2" s="10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</f>
        <v>-4.1092940520015553E-5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-2.9562059479984441E-5</v>
      </c>
      <c r="DB2" t="s">
        <v>1</v>
      </c>
      <c r="DC2" s="5" t="s">
        <v>8</v>
      </c>
    </row>
    <row r="3" spans="1:107" x14ac:dyDescent="0.45">
      <c r="A3" s="9">
        <v>45618.890277777777</v>
      </c>
      <c r="B3">
        <v>1</v>
      </c>
      <c r="C3">
        <v>2</v>
      </c>
      <c r="D3" s="7">
        <v>45618</v>
      </c>
      <c r="E3">
        <v>21.216666620000002</v>
      </c>
      <c r="F3">
        <v>14.12911252</v>
      </c>
      <c r="G3">
        <v>14.09330417</v>
      </c>
      <c r="H3">
        <v>14.308258309999999</v>
      </c>
      <c r="I3">
        <v>14.12903747</v>
      </c>
      <c r="J3" s="2">
        <v>9.5007718479999994</v>
      </c>
      <c r="K3" s="2">
        <v>-6.1417406239999998E-4</v>
      </c>
      <c r="L3" s="2">
        <v>252</v>
      </c>
      <c r="M3" s="8">
        <f t="shared" ref="M3:M49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</f>
        <v>-4.7277263419909232E-5</v>
      </c>
      <c r="N3" s="8" t="str">
        <f t="shared" ref="N3:N49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61" si="2">IF(K3="NA","NA",IF(N3="NA",K3-M3,K3-M3-N3))</f>
        <v>-5.6689679898009075E-4</v>
      </c>
      <c r="P3">
        <v>10.499020809999999</v>
      </c>
      <c r="Q3" s="1">
        <v>5.9184999999999997E-5</v>
      </c>
      <c r="R3">
        <v>240</v>
      </c>
      <c r="S3" s="10">
        <f t="shared" ref="S3:S49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</f>
        <v>-4.1182122464455961E-5</v>
      </c>
      <c r="T3" s="10" t="str">
        <f t="shared" ref="T3:T49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61" si="5">IF(Q3="NA","NA",IF(T3="NA",Q3-S3,Q3-S3-T3))</f>
        <v>1.0036712246445596E-4</v>
      </c>
      <c r="V3">
        <v>9.5772467020000001</v>
      </c>
      <c r="W3">
        <v>-4.5024028619999998E-4</v>
      </c>
      <c r="X3">
        <v>240</v>
      </c>
      <c r="Y3" s="8">
        <f t="shared" ref="Y3:Y49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</f>
        <v>-4.7277263419909232E-5</v>
      </c>
      <c r="Z3" s="8" t="str">
        <f t="shared" ref="Z3:Z49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61" si="8">IF(W3="NA","NA",IF(Z3="NA",W3-Y3,W3-Y3-Z3))</f>
        <v>-4.0296302278009075E-4</v>
      </c>
      <c r="AB3">
        <v>9.5800408560000001</v>
      </c>
      <c r="AC3">
        <v>-7.047379627E-4</v>
      </c>
      <c r="AD3">
        <v>240</v>
      </c>
      <c r="AE3" s="8">
        <f t="shared" ref="AE3:AE49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</f>
        <v>-3.4129007803029854E-5</v>
      </c>
      <c r="AF3" s="8" t="str">
        <f t="shared" ref="AF3:AF49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61" si="11">IF(AC3="NA","NA",IF(AF3="NA",AC3-AE3,AC3-AE3-AF3))</f>
        <v>-6.7060895489697014E-4</v>
      </c>
      <c r="AH3">
        <v>9.8066074969999999</v>
      </c>
      <c r="AI3">
        <v>-2.208454442E-4</v>
      </c>
      <c r="AJ3">
        <v>240</v>
      </c>
      <c r="AK3" s="8">
        <f t="shared" ref="AK3:AK49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</f>
        <v>-3.4129007803029854E-5</v>
      </c>
      <c r="AL3" s="8" t="str">
        <f t="shared" ref="AL3:AL49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61" si="14">IF(AI3="NA","NA",IF(AL3="NA",AI3-AK3,AI3-AK3-AL3))</f>
        <v>-1.8671643639697015E-4</v>
      </c>
      <c r="AN3">
        <v>9.6589470740000003</v>
      </c>
      <c r="AO3">
        <v>-4.5644105190000001E-4</v>
      </c>
      <c r="AP3">
        <v>240</v>
      </c>
      <c r="AQ3" s="8">
        <f t="shared" ref="AQ3:AQ49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</f>
        <v>-3.4129007803029854E-5</v>
      </c>
      <c r="AR3" s="8" t="str">
        <f t="shared" ref="AR3:AR49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9" si="17">IF(AR3="NA",AO3-AQ3,AO3-AQ3-AR3)</f>
        <v>-4.2231204409697015E-4</v>
      </c>
      <c r="AT3">
        <v>9.7570712369999999</v>
      </c>
      <c r="AU3">
        <v>-2.6004640400000001E-4</v>
      </c>
      <c r="AV3">
        <v>240</v>
      </c>
      <c r="AW3" s="8">
        <f t="shared" ref="AW3:AW49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</f>
        <v>-3.4129007803029854E-5</v>
      </c>
      <c r="AX3" s="8" t="str">
        <f t="shared" ref="AX3:AX49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9" si="20">IF(AX3="NA",AU3-AW3,AU3-AW3-AX3)</f>
        <v>-2.2591739619697015E-4</v>
      </c>
      <c r="AZ3">
        <v>9.1527454299999995</v>
      </c>
      <c r="BA3">
        <v>-9.0913844679999997E-4</v>
      </c>
      <c r="BB3">
        <v>240</v>
      </c>
      <c r="BC3" s="8">
        <f t="shared" ref="BC3:BC49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</f>
        <v>-4.7277263419909232E-5</v>
      </c>
      <c r="BD3" s="8" t="str">
        <f t="shared" ref="BD3:BD49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9" si="23">IF(BD3="NA",BA3-BC3,BA3-BC3-BD3)</f>
        <v>-8.6186118338009074E-4</v>
      </c>
      <c r="BF3">
        <v>10.32228336</v>
      </c>
      <c r="BG3" s="1">
        <v>-7.8697000000000002E-6</v>
      </c>
      <c r="BH3">
        <v>240</v>
      </c>
      <c r="BI3" s="10">
        <f t="shared" ref="BI3:BI49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</f>
        <v>-4.1182122464455961E-5</v>
      </c>
      <c r="BJ3" s="10" t="str">
        <f t="shared" ref="BJ3:BJ49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9" si="26">IF(BJ3="NA",BG3-BI3,BG3-BI3-BJ3)</f>
        <v>3.3312422464455965E-5</v>
      </c>
      <c r="BL3">
        <v>10.178430410000001</v>
      </c>
      <c r="BM3">
        <v>-2.8411861330000001E-4</v>
      </c>
      <c r="BN3">
        <v>240</v>
      </c>
      <c r="BO3" s="8">
        <f t="shared" ref="BO3:BO49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</f>
        <v>-3.4129007803029854E-5</v>
      </c>
      <c r="BP3" s="8" t="str">
        <f t="shared" ref="BP3:BP49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61" si="29">IF(BM3="NA","NA",IF(BP3="NA",BM3-BO3,BM3-BO3-BP3))</f>
        <v>-2.4998960549697016E-4</v>
      </c>
      <c r="BR3">
        <v>9.6407754140000002</v>
      </c>
      <c r="BS3">
        <v>-6.877801008E-4</v>
      </c>
      <c r="BT3">
        <v>240</v>
      </c>
      <c r="BU3" s="8">
        <f t="shared" ref="BU3:BU49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</f>
        <v>-4.7277263419909232E-5</v>
      </c>
      <c r="BV3" s="8" t="str">
        <f t="shared" ref="BV3:BV49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9" si="32">IF(BV3="NA",BS3-BU3,BS3-BU3-BV3)</f>
        <v>-6.4050283738009077E-4</v>
      </c>
      <c r="BX3">
        <v>9.9324683270000005</v>
      </c>
      <c r="BY3">
        <v>-5.750085892E-4</v>
      </c>
      <c r="BZ3">
        <v>240</v>
      </c>
      <c r="CA3" s="8">
        <f t="shared" ref="CA3:CA49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</f>
        <v>-3.4129007803029854E-5</v>
      </c>
      <c r="CB3" s="8" t="str">
        <f t="shared" ref="CB3:CB49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9" si="35">IF(CB3="NA",BY3-CA3,BY3-CA3-CB3)</f>
        <v>-5.4087958139697014E-4</v>
      </c>
      <c r="CD3">
        <v>10.373808309999999</v>
      </c>
      <c r="CE3" s="1">
        <v>-1.0224000000000001E-5</v>
      </c>
      <c r="CF3">
        <v>240</v>
      </c>
      <c r="CG3" s="8">
        <f t="shared" ref="CG3:CG49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</f>
        <v>-4.1182122464455961E-5</v>
      </c>
      <c r="CH3" s="8" t="str">
        <f t="shared" ref="CH3:CH49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9" si="38">IF(CH3="NA",CE3-CG3,CE3-CG3-CH3)</f>
        <v>3.0958122464455959E-5</v>
      </c>
      <c r="CJ3">
        <v>10.06662124</v>
      </c>
      <c r="CK3">
        <v>-4.9917109279999997E-4</v>
      </c>
      <c r="CL3">
        <v>240</v>
      </c>
      <c r="CM3" s="8">
        <f t="shared" ref="CM3:CM49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</f>
        <v>-4.7277263419909232E-5</v>
      </c>
      <c r="CN3" s="8" t="str">
        <f t="shared" ref="CN3:CN49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9" si="41">IF(CN3="NA",CK3-CM3,CK3-CM3-CN3)</f>
        <v>-4.5189382938009073E-4</v>
      </c>
      <c r="CP3">
        <v>10.05874249</v>
      </c>
      <c r="CQ3">
        <v>-4.360475143E-4</v>
      </c>
      <c r="CR3">
        <v>240</v>
      </c>
      <c r="CS3" s="8">
        <f t="shared" ref="CS3:CS49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</f>
        <v>-3.4129007803029854E-5</v>
      </c>
      <c r="CT3" s="8" t="str">
        <f t="shared" ref="CT3:CT49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9" si="44">IF(CT3="NA",CQ3-CS3,CQ3-CS3-CT3)</f>
        <v>-4.0191850649697015E-4</v>
      </c>
      <c r="CV3">
        <v>10.301716669999999</v>
      </c>
      <c r="CW3" s="1">
        <v>-7.3467000000000007E-5</v>
      </c>
      <c r="CX3">
        <v>240</v>
      </c>
      <c r="CY3" s="10">
        <f t="shared" ref="CY3:CY49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</f>
        <v>-4.1182122464455961E-5</v>
      </c>
      <c r="CZ3" s="10" t="str">
        <f t="shared" ref="CZ3:CZ49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9" si="47">IF(CZ3="NA",CW3-CY3,CW3-CY3-CZ3)</f>
        <v>-3.2284877535544045E-5</v>
      </c>
      <c r="DB3" t="s">
        <v>1</v>
      </c>
      <c r="DC3" s="5" t="s">
        <v>8</v>
      </c>
    </row>
    <row r="4" spans="1:107" x14ac:dyDescent="0.45">
      <c r="A4" s="9">
        <v>45618.918055439812</v>
      </c>
      <c r="B4">
        <v>2</v>
      </c>
      <c r="C4">
        <v>3</v>
      </c>
      <c r="D4" s="7">
        <v>45618</v>
      </c>
      <c r="E4">
        <v>21.860000119999999</v>
      </c>
      <c r="F4">
        <v>14.11627914</v>
      </c>
      <c r="G4">
        <v>14.08911662</v>
      </c>
      <c r="H4">
        <v>14.35267926</v>
      </c>
      <c r="I4">
        <v>14.17441674</v>
      </c>
      <c r="J4">
        <v>9.6194196030000008</v>
      </c>
      <c r="K4">
        <v>-3.7909680190000001E-4</v>
      </c>
      <c r="L4">
        <v>240</v>
      </c>
      <c r="M4" s="8">
        <f t="shared" si="0"/>
        <v>-4.8051701967644078E-5</v>
      </c>
      <c r="N4" s="8" t="str">
        <f t="shared" si="1"/>
        <v>NA</v>
      </c>
      <c r="O4" s="8">
        <f t="shared" si="2"/>
        <v>-3.3104509993235593E-4</v>
      </c>
      <c r="P4">
        <v>10.52882084</v>
      </c>
      <c r="Q4" s="1">
        <v>-1.0852999999999999E-5</v>
      </c>
      <c r="R4">
        <v>240</v>
      </c>
      <c r="S4" s="10">
        <f t="shared" si="3"/>
        <v>-4.1271304037304724E-5</v>
      </c>
      <c r="T4" s="10" t="str">
        <f t="shared" si="4"/>
        <v>NA</v>
      </c>
      <c r="U4" s="8">
        <f t="shared" si="5"/>
        <v>3.0418304037304724E-5</v>
      </c>
      <c r="V4">
        <v>9.7515595990000001</v>
      </c>
      <c r="W4">
        <v>-3.4058720050000001E-4</v>
      </c>
      <c r="X4">
        <v>240</v>
      </c>
      <c r="Y4" s="8">
        <f t="shared" si="6"/>
        <v>-4.8051701967644078E-5</v>
      </c>
      <c r="Z4" s="8" t="str">
        <f t="shared" si="7"/>
        <v>NA</v>
      </c>
      <c r="AA4" s="8">
        <f t="shared" si="8"/>
        <v>-2.9253549853235593E-4</v>
      </c>
      <c r="AB4">
        <v>9.5413999520000008</v>
      </c>
      <c r="AC4">
        <v>-6.6207340069999998E-4</v>
      </c>
      <c r="AD4">
        <v>240</v>
      </c>
      <c r="AE4" s="8">
        <f t="shared" si="9"/>
        <v>-3.4404877032212511E-5</v>
      </c>
      <c r="AF4" s="8" t="str">
        <f t="shared" si="10"/>
        <v>NA</v>
      </c>
      <c r="AG4" s="8">
        <f t="shared" si="11"/>
        <v>-6.2766852366778747E-4</v>
      </c>
      <c r="AH4">
        <v>9.8244858500000003</v>
      </c>
      <c r="AI4">
        <v>-1.9090194220000001E-4</v>
      </c>
      <c r="AJ4">
        <v>240</v>
      </c>
      <c r="AK4" s="8">
        <f t="shared" si="12"/>
        <v>-3.4404877032212511E-5</v>
      </c>
      <c r="AL4" s="8" t="str">
        <f t="shared" si="13"/>
        <v>NA</v>
      </c>
      <c r="AM4" s="8">
        <f t="shared" si="14"/>
        <v>-1.564970651677875E-4</v>
      </c>
      <c r="AN4">
        <v>9.6783729239999996</v>
      </c>
      <c r="AO4">
        <v>-3.8260280910000001E-4</v>
      </c>
      <c r="AP4">
        <v>240</v>
      </c>
      <c r="AQ4" s="8">
        <f t="shared" si="15"/>
        <v>-3.4404877032212511E-5</v>
      </c>
      <c r="AR4" s="8" t="str">
        <f t="shared" si="16"/>
        <v>NA</v>
      </c>
      <c r="AS4" s="8">
        <f t="shared" si="17"/>
        <v>-3.4819793206778749E-4</v>
      </c>
      <c r="AT4">
        <v>9.8457241460000002</v>
      </c>
      <c r="AU4">
        <v>-2.1142100400000001E-4</v>
      </c>
      <c r="AV4">
        <v>240</v>
      </c>
      <c r="AW4" s="8">
        <f t="shared" si="18"/>
        <v>-3.4404877032212511E-5</v>
      </c>
      <c r="AX4" s="8" t="str">
        <f t="shared" si="19"/>
        <v>NA</v>
      </c>
      <c r="AY4" s="8">
        <f t="shared" si="20"/>
        <v>-1.7701612696778749E-4</v>
      </c>
      <c r="AZ4">
        <v>9.5520279370000001</v>
      </c>
      <c r="BA4">
        <v>-4.5676959640000001E-4</v>
      </c>
      <c r="BB4">
        <v>240</v>
      </c>
      <c r="BC4" s="8">
        <f t="shared" si="21"/>
        <v>-4.8051701967644078E-5</v>
      </c>
      <c r="BD4" s="8" t="str">
        <f t="shared" si="22"/>
        <v>NA</v>
      </c>
      <c r="BE4" s="8">
        <f t="shared" si="23"/>
        <v>-4.0871789443235594E-4</v>
      </c>
      <c r="BF4">
        <v>10.33396252</v>
      </c>
      <c r="BG4" s="1">
        <v>-4.8851E-6</v>
      </c>
      <c r="BH4">
        <v>240</v>
      </c>
      <c r="BI4" s="10">
        <f t="shared" si="24"/>
        <v>-4.1271304037304724E-5</v>
      </c>
      <c r="BJ4" s="10" t="str">
        <f t="shared" si="25"/>
        <v>NA</v>
      </c>
      <c r="BK4" s="8">
        <f t="shared" si="26"/>
        <v>3.6386204037304725E-5</v>
      </c>
      <c r="BL4">
        <v>10.22162084</v>
      </c>
      <c r="BM4">
        <v>-2.5582572789999998E-4</v>
      </c>
      <c r="BN4">
        <v>240</v>
      </c>
      <c r="BO4" s="8">
        <f t="shared" si="27"/>
        <v>-3.4404877032212511E-5</v>
      </c>
      <c r="BP4" s="8" t="str">
        <f t="shared" si="28"/>
        <v>NA</v>
      </c>
      <c r="BQ4" s="8">
        <f t="shared" si="29"/>
        <v>-2.2142085086778747E-4</v>
      </c>
      <c r="BR4">
        <v>9.8562283359999991</v>
      </c>
      <c r="BS4">
        <v>-5.3717847259999996E-4</v>
      </c>
      <c r="BT4">
        <v>240</v>
      </c>
      <c r="BU4" s="8">
        <f t="shared" si="30"/>
        <v>-4.8051701967644078E-5</v>
      </c>
      <c r="BV4" s="8" t="str">
        <f t="shared" si="31"/>
        <v>NA</v>
      </c>
      <c r="BW4" s="8">
        <f t="shared" si="32"/>
        <v>-4.8912677063235588E-4</v>
      </c>
      <c r="BX4">
        <v>9.9851841690000001</v>
      </c>
      <c r="BY4">
        <v>-5.4586995980000004E-4</v>
      </c>
      <c r="BZ4">
        <v>240</v>
      </c>
      <c r="CA4" s="8">
        <f t="shared" si="33"/>
        <v>-3.4404877032212511E-5</v>
      </c>
      <c r="CB4" s="8" t="str">
        <f t="shared" si="34"/>
        <v>NA</v>
      </c>
      <c r="CC4" s="8">
        <f t="shared" si="35"/>
        <v>-5.1146508276778753E-4</v>
      </c>
      <c r="CD4">
        <v>10.37708333</v>
      </c>
      <c r="CE4" s="1">
        <v>2.7421000000000001E-5</v>
      </c>
      <c r="CF4">
        <v>240</v>
      </c>
      <c r="CG4" s="8">
        <f t="shared" si="36"/>
        <v>-4.1271304037304724E-5</v>
      </c>
      <c r="CH4" s="8" t="str">
        <f t="shared" si="37"/>
        <v>NA</v>
      </c>
      <c r="CI4" s="8">
        <f t="shared" si="38"/>
        <v>6.8692304037304717E-5</v>
      </c>
      <c r="CJ4">
        <v>10.060054170000001</v>
      </c>
      <c r="CK4">
        <v>-5.3547356159999997E-4</v>
      </c>
      <c r="CL4">
        <v>240</v>
      </c>
      <c r="CM4" s="8">
        <f t="shared" si="39"/>
        <v>-4.8051701967644078E-5</v>
      </c>
      <c r="CN4" s="8" t="str">
        <f t="shared" si="40"/>
        <v>NA</v>
      </c>
      <c r="CO4" s="8">
        <f t="shared" si="41"/>
        <v>-4.8742185963235589E-4</v>
      </c>
      <c r="CP4">
        <v>10.058916249999999</v>
      </c>
      <c r="CQ4">
        <v>-4.137533694E-4</v>
      </c>
      <c r="CR4">
        <v>240</v>
      </c>
      <c r="CS4" s="8">
        <f t="shared" si="42"/>
        <v>-3.4404877032212511E-5</v>
      </c>
      <c r="CT4" s="8" t="str">
        <f t="shared" si="43"/>
        <v>NA</v>
      </c>
      <c r="CU4" s="8">
        <f t="shared" si="44"/>
        <v>-3.7934849236778749E-4</v>
      </c>
      <c r="CV4">
        <v>10.32579582</v>
      </c>
      <c r="CW4" s="1">
        <v>-2.9604E-5</v>
      </c>
      <c r="CX4">
        <v>240</v>
      </c>
      <c r="CY4" s="10">
        <f t="shared" si="45"/>
        <v>-4.1271304037304724E-5</v>
      </c>
      <c r="CZ4" s="10" t="str">
        <f t="shared" si="46"/>
        <v>NA</v>
      </c>
      <c r="DA4" s="8">
        <f t="shared" si="47"/>
        <v>1.1667304037304724E-5</v>
      </c>
      <c r="DB4" t="s">
        <v>1</v>
      </c>
      <c r="DC4" s="5" t="s">
        <v>8</v>
      </c>
    </row>
    <row r="5" spans="1:107" x14ac:dyDescent="0.45">
      <c r="A5" s="9">
        <v>45618.94583315972</v>
      </c>
      <c r="B5">
        <v>3</v>
      </c>
      <c r="C5">
        <v>4</v>
      </c>
      <c r="D5" s="7">
        <v>45618</v>
      </c>
      <c r="E5">
        <v>22.416666630000002</v>
      </c>
      <c r="F5">
        <v>14.092358279999999</v>
      </c>
      <c r="G5">
        <v>14.06041259</v>
      </c>
      <c r="H5">
        <v>14.33178331</v>
      </c>
      <c r="I5">
        <v>14.170970820000001</v>
      </c>
      <c r="J5">
        <v>9.7246553900000006</v>
      </c>
      <c r="K5">
        <v>-3.7371927749999998E-4</v>
      </c>
      <c r="L5">
        <v>240</v>
      </c>
      <c r="M5" s="8">
        <f t="shared" si="0"/>
        <v>-4.8826142128977068E-5</v>
      </c>
      <c r="N5" s="8" t="str">
        <f t="shared" si="1"/>
        <v>NA</v>
      </c>
      <c r="O5" s="8">
        <f t="shared" si="2"/>
        <v>-3.2489313537102291E-4</v>
      </c>
      <c r="P5">
        <v>10.530508319999999</v>
      </c>
      <c r="Q5" s="1">
        <v>2.2481999999999999E-5</v>
      </c>
      <c r="R5">
        <v>240</v>
      </c>
      <c r="S5" s="10">
        <f t="shared" si="3"/>
        <v>-4.1360485795949309E-5</v>
      </c>
      <c r="T5" s="10" t="str">
        <f t="shared" si="4"/>
        <v>NA</v>
      </c>
      <c r="U5" s="8">
        <f t="shared" si="5"/>
        <v>6.3842485795949301E-5</v>
      </c>
      <c r="V5">
        <v>9.7591995760000003</v>
      </c>
      <c r="W5">
        <v>-3.5595550339999999E-4</v>
      </c>
      <c r="X5">
        <v>240</v>
      </c>
      <c r="Y5" s="8">
        <f t="shared" si="6"/>
        <v>-4.8826142128977068E-5</v>
      </c>
      <c r="Z5" s="8" t="str">
        <f t="shared" si="7"/>
        <v>NA</v>
      </c>
      <c r="AA5" s="8">
        <f t="shared" si="8"/>
        <v>-3.0712936127102292E-4</v>
      </c>
      <c r="AB5">
        <v>9.6440558470000006</v>
      </c>
      <c r="AC5">
        <v>-5.0194869460000002E-4</v>
      </c>
      <c r="AD5">
        <v>240</v>
      </c>
      <c r="AE5" s="8">
        <f t="shared" si="9"/>
        <v>-3.4680746836102117E-5</v>
      </c>
      <c r="AF5" s="8" t="str">
        <f t="shared" si="10"/>
        <v>NA</v>
      </c>
      <c r="AG5" s="8">
        <f t="shared" si="11"/>
        <v>-4.672679477638979E-4</v>
      </c>
      <c r="AH5">
        <v>9.8702829160000007</v>
      </c>
      <c r="AI5">
        <v>-1.8884103159999999E-4</v>
      </c>
      <c r="AJ5">
        <v>240</v>
      </c>
      <c r="AK5" s="8">
        <f t="shared" si="12"/>
        <v>-3.4680746836102117E-5</v>
      </c>
      <c r="AL5" s="8" t="str">
        <f t="shared" si="13"/>
        <v>NA</v>
      </c>
      <c r="AM5" s="8">
        <f t="shared" si="14"/>
        <v>-1.5416028476389787E-4</v>
      </c>
      <c r="AN5">
        <v>9.7333008529999994</v>
      </c>
      <c r="AO5">
        <v>-3.9600053879999998E-4</v>
      </c>
      <c r="AP5">
        <v>240</v>
      </c>
      <c r="AQ5" s="8">
        <f t="shared" si="15"/>
        <v>-3.4680746836102117E-5</v>
      </c>
      <c r="AR5" s="8" t="str">
        <f t="shared" si="16"/>
        <v>NA</v>
      </c>
      <c r="AS5" s="8">
        <f t="shared" si="17"/>
        <v>-3.6131979196389786E-4</v>
      </c>
      <c r="AT5">
        <v>9.8736324910000004</v>
      </c>
      <c r="AU5">
        <v>-2.4385989809999999E-4</v>
      </c>
      <c r="AV5">
        <v>240</v>
      </c>
      <c r="AW5" s="8">
        <f t="shared" si="18"/>
        <v>-3.4680746836102117E-5</v>
      </c>
      <c r="AX5" s="8" t="str">
        <f t="shared" si="19"/>
        <v>NA</v>
      </c>
      <c r="AY5" s="8">
        <f t="shared" si="20"/>
        <v>-2.0917915126389788E-4</v>
      </c>
      <c r="AZ5">
        <v>9.5959204039999992</v>
      </c>
      <c r="BA5">
        <v>-5.107633776E-4</v>
      </c>
      <c r="BB5">
        <v>240</v>
      </c>
      <c r="BC5" s="8">
        <f t="shared" si="21"/>
        <v>-4.8826142128977068E-5</v>
      </c>
      <c r="BD5" s="8" t="str">
        <f t="shared" si="22"/>
        <v>NA</v>
      </c>
      <c r="BE5" s="8">
        <f t="shared" si="23"/>
        <v>-4.6193723547102293E-4</v>
      </c>
      <c r="BF5">
        <v>10.34350002</v>
      </c>
      <c r="BG5" s="1">
        <v>2.3777E-5</v>
      </c>
      <c r="BH5">
        <v>240</v>
      </c>
      <c r="BI5" s="10">
        <f t="shared" si="24"/>
        <v>-4.1360485795949309E-5</v>
      </c>
      <c r="BJ5" s="10" t="str">
        <f t="shared" si="25"/>
        <v>NA</v>
      </c>
      <c r="BK5" s="8">
        <f t="shared" si="26"/>
        <v>6.5137485795949308E-5</v>
      </c>
      <c r="BL5">
        <v>10.203362520000001</v>
      </c>
      <c r="BM5">
        <v>-2.695144411E-4</v>
      </c>
      <c r="BN5">
        <v>240</v>
      </c>
      <c r="BO5" s="8">
        <f t="shared" si="27"/>
        <v>-3.4680746836102117E-5</v>
      </c>
      <c r="BP5" s="8" t="str">
        <f t="shared" si="28"/>
        <v>NA</v>
      </c>
      <c r="BQ5" s="8">
        <f t="shared" si="29"/>
        <v>-2.3483369426389788E-4</v>
      </c>
      <c r="BR5">
        <v>9.9366571270000001</v>
      </c>
      <c r="BS5">
        <v>-4.8528773750000003E-4</v>
      </c>
      <c r="BT5">
        <v>240</v>
      </c>
      <c r="BU5" s="8">
        <f t="shared" si="30"/>
        <v>-4.8826142128977068E-5</v>
      </c>
      <c r="BV5" s="8" t="str">
        <f t="shared" si="31"/>
        <v>NA</v>
      </c>
      <c r="BW5" s="8">
        <f t="shared" si="32"/>
        <v>-4.3646159537102296E-4</v>
      </c>
      <c r="BX5">
        <v>10.058694190000001</v>
      </c>
      <c r="BY5">
        <v>-4.6077521330000002E-4</v>
      </c>
      <c r="BZ5">
        <v>240</v>
      </c>
      <c r="CA5" s="8">
        <f t="shared" si="33"/>
        <v>-3.4680746836102117E-5</v>
      </c>
      <c r="CB5" s="8" t="str">
        <f t="shared" si="34"/>
        <v>NA</v>
      </c>
      <c r="CC5" s="8">
        <f t="shared" si="35"/>
        <v>-4.2609446646389791E-4</v>
      </c>
      <c r="CD5">
        <v>10.391354160000001</v>
      </c>
      <c r="CE5" s="1">
        <v>2.6715000000000001E-5</v>
      </c>
      <c r="CF5">
        <v>240</v>
      </c>
      <c r="CG5" s="8">
        <f t="shared" si="36"/>
        <v>-4.1360485795949309E-5</v>
      </c>
      <c r="CH5" s="8" t="str">
        <f t="shared" si="37"/>
        <v>NA</v>
      </c>
      <c r="CI5" s="8">
        <f t="shared" si="38"/>
        <v>6.8075485795949313E-5</v>
      </c>
      <c r="CJ5">
        <v>10.08121626</v>
      </c>
      <c r="CK5">
        <v>-4.1157652059999999E-4</v>
      </c>
      <c r="CL5">
        <v>240</v>
      </c>
      <c r="CM5" s="8">
        <f t="shared" si="39"/>
        <v>-4.8826142128977068E-5</v>
      </c>
      <c r="CN5" s="8" t="str">
        <f t="shared" si="40"/>
        <v>NA</v>
      </c>
      <c r="CO5" s="8">
        <f t="shared" si="41"/>
        <v>-3.6275037847102292E-4</v>
      </c>
      <c r="CP5">
        <v>10.076705</v>
      </c>
      <c r="CQ5">
        <v>-3.7015739099999998E-4</v>
      </c>
      <c r="CR5">
        <v>240</v>
      </c>
      <c r="CS5" s="8">
        <f t="shared" si="42"/>
        <v>-3.4680746836102117E-5</v>
      </c>
      <c r="CT5" s="8" t="str">
        <f t="shared" si="43"/>
        <v>NA</v>
      </c>
      <c r="CU5" s="8">
        <f t="shared" si="44"/>
        <v>-3.3547664416389787E-4</v>
      </c>
      <c r="CV5">
        <v>10.339691670000001</v>
      </c>
      <c r="CW5" s="1">
        <v>-2.1067999999999999E-6</v>
      </c>
      <c r="CX5">
        <v>240</v>
      </c>
      <c r="CY5" s="10">
        <f t="shared" si="45"/>
        <v>-4.1360485795949309E-5</v>
      </c>
      <c r="CZ5" s="10" t="str">
        <f t="shared" si="46"/>
        <v>NA</v>
      </c>
      <c r="DA5" s="8">
        <f t="shared" si="47"/>
        <v>3.9253685795949311E-5</v>
      </c>
      <c r="DB5" t="s">
        <v>1</v>
      </c>
      <c r="DC5" s="5" t="s">
        <v>8</v>
      </c>
    </row>
    <row r="6" spans="1:107" x14ac:dyDescent="0.45">
      <c r="A6" s="9">
        <v>45618.973610879628</v>
      </c>
      <c r="B6">
        <v>4</v>
      </c>
      <c r="C6">
        <v>5</v>
      </c>
      <c r="D6" s="7">
        <v>45618</v>
      </c>
      <c r="E6">
        <v>23.216666620000002</v>
      </c>
      <c r="F6">
        <v>14.075683359999999</v>
      </c>
      <c r="G6">
        <v>14.04731248</v>
      </c>
      <c r="H6">
        <v>14.300754169999999</v>
      </c>
      <c r="I6">
        <v>14.17764169</v>
      </c>
      <c r="J6" s="2">
        <v>9.619823792</v>
      </c>
      <c r="K6" s="2">
        <v>-3.3731781189999999E-4</v>
      </c>
      <c r="L6" s="2">
        <v>244</v>
      </c>
      <c r="M6" s="8">
        <f t="shared" si="0"/>
        <v>-4.9600582290310058E-5</v>
      </c>
      <c r="N6" s="8" t="str">
        <f t="shared" si="1"/>
        <v>NA</v>
      </c>
      <c r="O6" s="8">
        <f t="shared" si="2"/>
        <v>-2.8771722960968993E-4</v>
      </c>
      <c r="P6">
        <v>10.541824979999999</v>
      </c>
      <c r="Q6" s="1">
        <v>6.0286000000000002E-6</v>
      </c>
      <c r="R6">
        <v>240</v>
      </c>
      <c r="S6" s="10">
        <f t="shared" si="3"/>
        <v>-4.1449667554593894E-5</v>
      </c>
      <c r="T6" s="10" t="str">
        <f t="shared" si="4"/>
        <v>NA</v>
      </c>
      <c r="U6" s="8">
        <f t="shared" si="5"/>
        <v>4.7478267554593893E-5</v>
      </c>
      <c r="V6">
        <v>9.8178220550000006</v>
      </c>
      <c r="W6">
        <v>-2.8547220129999999E-4</v>
      </c>
      <c r="X6">
        <v>240</v>
      </c>
      <c r="Y6" s="8">
        <f t="shared" si="6"/>
        <v>-4.9600582290310058E-5</v>
      </c>
      <c r="Z6" s="8" t="str">
        <f t="shared" si="7"/>
        <v>NA</v>
      </c>
      <c r="AA6" s="8">
        <f t="shared" si="8"/>
        <v>-2.3587161900968993E-4</v>
      </c>
      <c r="AB6">
        <v>9.7279500290000005</v>
      </c>
      <c r="AC6">
        <v>-4.2186327450000001E-4</v>
      </c>
      <c r="AD6">
        <v>240</v>
      </c>
      <c r="AE6" s="8">
        <f t="shared" si="9"/>
        <v>-3.4956616639991722E-5</v>
      </c>
      <c r="AF6" s="8" t="str">
        <f t="shared" si="10"/>
        <v>NA</v>
      </c>
      <c r="AG6" s="8">
        <f t="shared" si="11"/>
        <v>-3.8690665786000829E-4</v>
      </c>
      <c r="AH6">
        <v>9.7342108730000003</v>
      </c>
      <c r="AI6">
        <v>-2.213358346E-4</v>
      </c>
      <c r="AJ6">
        <v>240</v>
      </c>
      <c r="AK6" s="8">
        <f t="shared" si="12"/>
        <v>-3.4956616639991722E-5</v>
      </c>
      <c r="AL6" s="8" t="str">
        <f t="shared" si="13"/>
        <v>NA</v>
      </c>
      <c r="AM6" s="8">
        <f t="shared" si="14"/>
        <v>-1.8637921796000828E-4</v>
      </c>
      <c r="AN6">
        <v>9.7666808609999993</v>
      </c>
      <c r="AO6">
        <v>-3.2166622449999999E-4</v>
      </c>
      <c r="AP6">
        <v>240</v>
      </c>
      <c r="AQ6" s="8">
        <f t="shared" si="15"/>
        <v>-3.4956616639991722E-5</v>
      </c>
      <c r="AR6" s="8" t="str">
        <f t="shared" si="16"/>
        <v>NA</v>
      </c>
      <c r="AS6" s="8">
        <f t="shared" si="17"/>
        <v>-2.8670960786000827E-4</v>
      </c>
      <c r="AT6">
        <v>9.8643058460000006</v>
      </c>
      <c r="AU6">
        <v>-2.296006969E-4</v>
      </c>
      <c r="AV6">
        <v>240</v>
      </c>
      <c r="AW6" s="8">
        <f t="shared" si="18"/>
        <v>-3.4956616639991722E-5</v>
      </c>
      <c r="AX6" s="8" t="str">
        <f t="shared" si="19"/>
        <v>NA</v>
      </c>
      <c r="AY6" s="8">
        <f t="shared" si="20"/>
        <v>-1.9464408026000828E-4</v>
      </c>
      <c r="AZ6">
        <v>9.544660425</v>
      </c>
      <c r="BA6">
        <v>-4.4205116949999997E-4</v>
      </c>
      <c r="BB6">
        <v>240</v>
      </c>
      <c r="BC6" s="8">
        <f t="shared" si="21"/>
        <v>-4.9600582290310058E-5</v>
      </c>
      <c r="BD6" s="8" t="str">
        <f t="shared" si="22"/>
        <v>NA</v>
      </c>
      <c r="BE6" s="8">
        <f t="shared" si="23"/>
        <v>-3.9245058720968992E-4</v>
      </c>
      <c r="BF6">
        <v>10.349991640000001</v>
      </c>
      <c r="BG6" s="1">
        <v>-8.5674000000000003E-6</v>
      </c>
      <c r="BH6">
        <v>240</v>
      </c>
      <c r="BI6" s="10">
        <f t="shared" si="24"/>
        <v>-4.1449667554593894E-5</v>
      </c>
      <c r="BJ6" s="10" t="str">
        <f t="shared" si="25"/>
        <v>NA</v>
      </c>
      <c r="BK6" s="8">
        <f t="shared" si="26"/>
        <v>3.2882267554593892E-5</v>
      </c>
      <c r="BL6">
        <v>10.21850832</v>
      </c>
      <c r="BM6">
        <v>-2.9218146820000001E-4</v>
      </c>
      <c r="BN6">
        <v>240</v>
      </c>
      <c r="BO6" s="8">
        <f t="shared" si="27"/>
        <v>-3.4956616639991722E-5</v>
      </c>
      <c r="BP6" s="8" t="str">
        <f t="shared" si="28"/>
        <v>NA</v>
      </c>
      <c r="BQ6" s="8">
        <f t="shared" si="29"/>
        <v>-2.5722485156000829E-4</v>
      </c>
      <c r="BR6" s="2">
        <v>10.00317663</v>
      </c>
      <c r="BS6" s="2">
        <v>-7.7173568510000002E-4</v>
      </c>
      <c r="BT6" s="2">
        <v>120</v>
      </c>
      <c r="BU6" s="8">
        <f t="shared" si="30"/>
        <v>-4.9600582290310058E-5</v>
      </c>
      <c r="BV6" s="8" t="str">
        <f t="shared" si="31"/>
        <v>NA</v>
      </c>
      <c r="BW6" s="8">
        <f t="shared" si="32"/>
        <v>-7.2213510280968996E-4</v>
      </c>
      <c r="BX6">
        <v>10.18341665</v>
      </c>
      <c r="BY6">
        <v>-3.5971751920000001E-4</v>
      </c>
      <c r="BZ6">
        <v>240</v>
      </c>
      <c r="CA6" s="8">
        <f t="shared" si="33"/>
        <v>-3.4956616639991722E-5</v>
      </c>
      <c r="CB6" s="8" t="str">
        <f t="shared" si="34"/>
        <v>NA</v>
      </c>
      <c r="CC6" s="8">
        <f t="shared" si="35"/>
        <v>-3.2476090256000829E-4</v>
      </c>
      <c r="CD6">
        <v>10.398137500000001</v>
      </c>
      <c r="CE6" s="1">
        <v>1.4025E-5</v>
      </c>
      <c r="CF6">
        <v>240</v>
      </c>
      <c r="CG6" s="8">
        <f t="shared" si="36"/>
        <v>-4.1449667554593894E-5</v>
      </c>
      <c r="CH6" s="8" t="str">
        <f t="shared" si="37"/>
        <v>NA</v>
      </c>
      <c r="CI6" s="8">
        <f t="shared" si="38"/>
        <v>5.5474667554593896E-5</v>
      </c>
      <c r="CJ6">
        <v>10.150928779999999</v>
      </c>
      <c r="CK6">
        <v>-3.8175507869999997E-4</v>
      </c>
      <c r="CL6">
        <v>240</v>
      </c>
      <c r="CM6" s="8">
        <f t="shared" si="39"/>
        <v>-4.9600582290310058E-5</v>
      </c>
      <c r="CN6" s="8" t="str">
        <f t="shared" si="40"/>
        <v>NA</v>
      </c>
      <c r="CO6" s="8">
        <f t="shared" si="41"/>
        <v>-3.3215449640968992E-4</v>
      </c>
      <c r="CP6">
        <v>10.10299708</v>
      </c>
      <c r="CQ6">
        <v>-2.76254672E-4</v>
      </c>
      <c r="CR6">
        <v>240</v>
      </c>
      <c r="CS6" s="8">
        <f t="shared" si="42"/>
        <v>-3.4956616639991722E-5</v>
      </c>
      <c r="CT6" s="8" t="str">
        <f t="shared" si="43"/>
        <v>NA</v>
      </c>
      <c r="CU6" s="8">
        <f t="shared" si="44"/>
        <v>-2.4129805536000828E-4</v>
      </c>
      <c r="CV6">
        <v>10.342320839999999</v>
      </c>
      <c r="CW6" s="1">
        <v>1.4642E-5</v>
      </c>
      <c r="CX6">
        <v>240</v>
      </c>
      <c r="CY6" s="10">
        <f t="shared" si="45"/>
        <v>-4.1449667554593894E-5</v>
      </c>
      <c r="CZ6" s="10" t="str">
        <f t="shared" si="46"/>
        <v>NA</v>
      </c>
      <c r="DA6" s="8">
        <f t="shared" si="47"/>
        <v>5.6091667554593894E-5</v>
      </c>
      <c r="DB6" t="s">
        <v>1</v>
      </c>
      <c r="DC6" s="5" t="s">
        <v>8</v>
      </c>
    </row>
    <row r="7" spans="1:107" x14ac:dyDescent="0.45">
      <c r="A7" s="9">
        <v>45619.001388599536</v>
      </c>
      <c r="B7">
        <v>5</v>
      </c>
      <c r="C7">
        <v>6</v>
      </c>
      <c r="D7" s="7">
        <v>45618</v>
      </c>
      <c r="E7">
        <v>9.2605000220000004</v>
      </c>
      <c r="F7">
        <v>14.112358329999999</v>
      </c>
      <c r="G7">
        <v>14.087670859999999</v>
      </c>
      <c r="H7">
        <v>14.37674584</v>
      </c>
      <c r="I7">
        <v>14.22123745</v>
      </c>
      <c r="J7" s="2">
        <v>9.7078729409999998</v>
      </c>
      <c r="K7" s="2">
        <v>-2.9138736949999998E-4</v>
      </c>
      <c r="L7" s="2">
        <v>170</v>
      </c>
      <c r="M7" s="8">
        <f t="shared" si="0"/>
        <v>-5.0375022451643048E-5</v>
      </c>
      <c r="N7" s="8" t="str">
        <f t="shared" si="1"/>
        <v>NA</v>
      </c>
      <c r="O7" s="8">
        <f t="shared" si="2"/>
        <v>-2.4101234704835693E-4</v>
      </c>
      <c r="P7">
        <v>10.53478335</v>
      </c>
      <c r="Q7" s="1">
        <v>8.7012999999999992E-6</v>
      </c>
      <c r="R7">
        <v>240</v>
      </c>
      <c r="S7" s="10">
        <f t="shared" si="3"/>
        <v>-4.1538849313266235E-5</v>
      </c>
      <c r="T7" s="10" t="str">
        <f t="shared" si="4"/>
        <v>NA</v>
      </c>
      <c r="U7" s="8">
        <f t="shared" si="5"/>
        <v>5.0240149313266233E-5</v>
      </c>
      <c r="V7">
        <v>9.8097920970000008</v>
      </c>
      <c r="W7">
        <v>-2.847034965E-4</v>
      </c>
      <c r="X7">
        <v>240</v>
      </c>
      <c r="Y7" s="8">
        <f t="shared" si="6"/>
        <v>-5.0375022451643048E-5</v>
      </c>
      <c r="Z7" s="8" t="str">
        <f t="shared" si="7"/>
        <v>NA</v>
      </c>
      <c r="AA7" s="8">
        <f t="shared" si="8"/>
        <v>-2.3432847404835695E-4</v>
      </c>
      <c r="AB7">
        <v>9.7130591870000007</v>
      </c>
      <c r="AC7">
        <v>-4.8776236669999999E-4</v>
      </c>
      <c r="AD7">
        <v>240</v>
      </c>
      <c r="AE7" s="8">
        <f t="shared" si="9"/>
        <v>-3.5232486443936839E-5</v>
      </c>
      <c r="AF7" s="8" t="str">
        <f t="shared" si="10"/>
        <v>NA</v>
      </c>
      <c r="AG7" s="8">
        <f t="shared" si="11"/>
        <v>-4.5252988025606315E-4</v>
      </c>
      <c r="AH7">
        <v>9.7948578949999998</v>
      </c>
      <c r="AI7">
        <v>-1.9310568030000001E-4</v>
      </c>
      <c r="AJ7">
        <v>240</v>
      </c>
      <c r="AK7" s="8">
        <f t="shared" si="12"/>
        <v>-3.5232486443936839E-5</v>
      </c>
      <c r="AL7" s="8" t="str">
        <f t="shared" si="13"/>
        <v>NA</v>
      </c>
      <c r="AM7" s="8">
        <f t="shared" si="14"/>
        <v>-1.5787319385606317E-4</v>
      </c>
      <c r="AN7">
        <v>9.7759187260000004</v>
      </c>
      <c r="AO7">
        <v>-3.201667982E-4</v>
      </c>
      <c r="AP7">
        <v>240</v>
      </c>
      <c r="AQ7" s="8">
        <f t="shared" si="15"/>
        <v>-3.5232486443936839E-5</v>
      </c>
      <c r="AR7" s="8" t="str">
        <f t="shared" si="16"/>
        <v>NA</v>
      </c>
      <c r="AS7" s="8">
        <f t="shared" si="17"/>
        <v>-2.8493431175606316E-4</v>
      </c>
      <c r="AT7" s="2">
        <v>9.9389991159999997</v>
      </c>
      <c r="AU7" s="2">
        <v>-2.8464407679999997E-4</v>
      </c>
      <c r="AV7" s="2">
        <v>112</v>
      </c>
      <c r="AW7" s="8">
        <f t="shared" si="18"/>
        <v>-3.5232486443936839E-5</v>
      </c>
      <c r="AX7" s="8" t="str">
        <f t="shared" si="19"/>
        <v>NA</v>
      </c>
      <c r="AY7" s="8">
        <f t="shared" si="20"/>
        <v>-2.4941159035606314E-4</v>
      </c>
      <c r="AZ7">
        <v>9.6453095910000002</v>
      </c>
      <c r="BA7">
        <v>-4.0818309289999998E-4</v>
      </c>
      <c r="BB7">
        <v>240</v>
      </c>
      <c r="BC7" s="8">
        <f t="shared" si="21"/>
        <v>-5.0375022451643048E-5</v>
      </c>
      <c r="BD7" s="8" t="str">
        <f t="shared" si="22"/>
        <v>NA</v>
      </c>
      <c r="BE7" s="8">
        <f t="shared" si="23"/>
        <v>-3.5780807044835693E-4</v>
      </c>
      <c r="BF7">
        <v>10.33453334</v>
      </c>
      <c r="BG7" s="1">
        <v>-2.9162999999999998E-5</v>
      </c>
      <c r="BH7">
        <v>240</v>
      </c>
      <c r="BI7" s="10">
        <f t="shared" si="24"/>
        <v>-4.1538849313266235E-5</v>
      </c>
      <c r="BJ7" s="10" t="str">
        <f t="shared" si="25"/>
        <v>NA</v>
      </c>
      <c r="BK7" s="8">
        <f t="shared" si="26"/>
        <v>1.2375849313266237E-5</v>
      </c>
      <c r="BL7">
        <v>10.21082502</v>
      </c>
      <c r="BM7">
        <v>-2.8388045540000002E-4</v>
      </c>
      <c r="BN7">
        <v>240</v>
      </c>
      <c r="BO7" s="8">
        <f t="shared" si="27"/>
        <v>-3.5232486443936839E-5</v>
      </c>
      <c r="BP7" s="8" t="str">
        <f t="shared" si="28"/>
        <v>NA</v>
      </c>
      <c r="BQ7" s="8">
        <f t="shared" si="29"/>
        <v>-2.4864796895606318E-4</v>
      </c>
      <c r="BR7" s="2">
        <v>10.181592609999999</v>
      </c>
      <c r="BS7" s="2">
        <v>-5.0623706460000003E-4</v>
      </c>
      <c r="BT7" s="2">
        <v>108</v>
      </c>
      <c r="BU7" s="8">
        <f t="shared" si="30"/>
        <v>-5.0375022451643048E-5</v>
      </c>
      <c r="BV7" s="8" t="str">
        <f t="shared" si="31"/>
        <v>NA</v>
      </c>
      <c r="BW7" s="8">
        <f t="shared" si="32"/>
        <v>-4.5586204214835698E-4</v>
      </c>
      <c r="BX7">
        <v>10.104088730000001</v>
      </c>
      <c r="BY7">
        <v>-4.3018723140000003E-4</v>
      </c>
      <c r="BZ7">
        <v>240</v>
      </c>
      <c r="CA7" s="8">
        <f t="shared" si="33"/>
        <v>-3.5232486443936839E-5</v>
      </c>
      <c r="CB7" s="8" t="str">
        <f t="shared" si="34"/>
        <v>NA</v>
      </c>
      <c r="CC7" s="8">
        <f t="shared" si="35"/>
        <v>-3.9495474495606319E-4</v>
      </c>
      <c r="CD7">
        <v>10.39580415</v>
      </c>
      <c r="CE7" s="1">
        <v>2.6427E-5</v>
      </c>
      <c r="CF7">
        <v>240</v>
      </c>
      <c r="CG7" s="8">
        <f t="shared" si="36"/>
        <v>-4.1538849313266235E-5</v>
      </c>
      <c r="CH7" s="8" t="str">
        <f t="shared" si="37"/>
        <v>NA</v>
      </c>
      <c r="CI7" s="8">
        <f t="shared" si="38"/>
        <v>6.7965849313266231E-5</v>
      </c>
      <c r="CJ7">
        <v>10.16316627</v>
      </c>
      <c r="CK7">
        <v>-3.8502103389999998E-4</v>
      </c>
      <c r="CL7">
        <v>240</v>
      </c>
      <c r="CM7" s="8">
        <f t="shared" si="39"/>
        <v>-5.0375022451643048E-5</v>
      </c>
      <c r="CN7" s="8" t="str">
        <f t="shared" si="40"/>
        <v>NA</v>
      </c>
      <c r="CO7" s="8">
        <f t="shared" si="41"/>
        <v>-3.3464601144835693E-4</v>
      </c>
      <c r="CP7">
        <v>10.09508961</v>
      </c>
      <c r="CQ7">
        <v>-3.3216523449999997E-4</v>
      </c>
      <c r="CR7">
        <v>240</v>
      </c>
      <c r="CS7" s="8">
        <f t="shared" si="42"/>
        <v>-3.5232486443936839E-5</v>
      </c>
      <c r="CT7" s="8" t="str">
        <f t="shared" si="43"/>
        <v>NA</v>
      </c>
      <c r="CU7" s="8">
        <f t="shared" si="44"/>
        <v>-2.9693274805606313E-4</v>
      </c>
      <c r="CV7">
        <v>10.34505001</v>
      </c>
      <c r="CW7" s="1">
        <v>-1.9114E-6</v>
      </c>
      <c r="CX7">
        <v>240</v>
      </c>
      <c r="CY7" s="10">
        <f t="shared" si="45"/>
        <v>-4.1538849313266235E-5</v>
      </c>
      <c r="CZ7" s="10" t="str">
        <f t="shared" si="46"/>
        <v>NA</v>
      </c>
      <c r="DA7" s="8">
        <f t="shared" si="47"/>
        <v>3.9627449313266232E-5</v>
      </c>
      <c r="DB7" t="s">
        <v>1</v>
      </c>
      <c r="DC7" s="5" t="s">
        <v>8</v>
      </c>
    </row>
    <row r="8" spans="1:107" x14ac:dyDescent="0.45">
      <c r="A8" s="9">
        <v>45619.029166319444</v>
      </c>
      <c r="B8">
        <v>6</v>
      </c>
      <c r="C8">
        <v>7</v>
      </c>
      <c r="D8" s="7">
        <v>45619</v>
      </c>
      <c r="E8">
        <v>0.41749999450000003</v>
      </c>
      <c r="F8">
        <v>14.056812470000001</v>
      </c>
      <c r="G8">
        <v>14.00760008</v>
      </c>
      <c r="H8">
        <v>14.267233340000001</v>
      </c>
      <c r="I8">
        <v>14.198487500000001</v>
      </c>
      <c r="J8">
        <v>9.74043539</v>
      </c>
      <c r="K8">
        <v>-3.4310186859999998E-4</v>
      </c>
      <c r="L8">
        <v>240</v>
      </c>
      <c r="M8" s="8">
        <f t="shared" si="0"/>
        <v>-5.1149462612976038E-5</v>
      </c>
      <c r="N8" s="8" t="str">
        <f t="shared" si="1"/>
        <v>NA</v>
      </c>
      <c r="O8" s="8">
        <f t="shared" si="2"/>
        <v>-2.9195240598702395E-4</v>
      </c>
      <c r="P8">
        <v>10.541787490000001</v>
      </c>
      <c r="Q8" s="1">
        <v>3.2533999999999997E-5</v>
      </c>
      <c r="R8">
        <v>240</v>
      </c>
      <c r="S8" s="10">
        <f t="shared" si="3"/>
        <v>-4.162803107191082E-5</v>
      </c>
      <c r="T8" s="10" t="str">
        <f t="shared" si="4"/>
        <v>NA</v>
      </c>
      <c r="U8" s="8">
        <f t="shared" si="5"/>
        <v>7.4162031071910818E-5</v>
      </c>
      <c r="V8">
        <v>9.8369154410000004</v>
      </c>
      <c r="W8">
        <v>-2.7331383360000003E-4</v>
      </c>
      <c r="X8">
        <v>240</v>
      </c>
      <c r="Y8" s="8">
        <f t="shared" si="6"/>
        <v>-5.1149462612976038E-5</v>
      </c>
      <c r="Z8" s="8" t="str">
        <f t="shared" si="7"/>
        <v>NA</v>
      </c>
      <c r="AA8" s="8">
        <f t="shared" si="8"/>
        <v>-2.2216437098702399E-4</v>
      </c>
      <c r="AB8">
        <v>9.6851104180000007</v>
      </c>
      <c r="AC8">
        <v>-3.976089705E-4</v>
      </c>
      <c r="AD8">
        <v>240</v>
      </c>
      <c r="AE8" s="8">
        <f t="shared" si="9"/>
        <v>-3.5508356247826445E-5</v>
      </c>
      <c r="AF8" s="8" t="str">
        <f t="shared" si="10"/>
        <v>NA</v>
      </c>
      <c r="AG8" s="8">
        <f t="shared" si="11"/>
        <v>-3.6210061425217356E-4</v>
      </c>
      <c r="AH8">
        <v>9.8075125019999998</v>
      </c>
      <c r="AI8">
        <v>-2.2063690880000001E-4</v>
      </c>
      <c r="AJ8">
        <v>240</v>
      </c>
      <c r="AK8" s="8">
        <f t="shared" si="12"/>
        <v>-3.5508356247826445E-5</v>
      </c>
      <c r="AL8" s="8" t="str">
        <f t="shared" si="13"/>
        <v>NA</v>
      </c>
      <c r="AM8" s="8">
        <f t="shared" si="14"/>
        <v>-1.8512855255217357E-4</v>
      </c>
      <c r="AN8">
        <v>9.8082528750000009</v>
      </c>
      <c r="AO8">
        <v>-3.128995754E-4</v>
      </c>
      <c r="AP8">
        <v>240</v>
      </c>
      <c r="AQ8" s="8">
        <f t="shared" si="15"/>
        <v>-3.5508356247826445E-5</v>
      </c>
      <c r="AR8" s="8" t="str">
        <f t="shared" si="16"/>
        <v>NA</v>
      </c>
      <c r="AS8" s="8">
        <f t="shared" si="17"/>
        <v>-2.7739121915217356E-4</v>
      </c>
      <c r="AT8">
        <v>9.8727404199999995</v>
      </c>
      <c r="AU8">
        <v>-2.4501219710000002E-4</v>
      </c>
      <c r="AV8">
        <v>240</v>
      </c>
      <c r="AW8" s="8">
        <f t="shared" si="18"/>
        <v>-3.5508356247826445E-5</v>
      </c>
      <c r="AX8" s="8" t="str">
        <f t="shared" si="19"/>
        <v>NA</v>
      </c>
      <c r="AY8" s="8">
        <f t="shared" si="20"/>
        <v>-2.0950384085217358E-4</v>
      </c>
      <c r="AZ8">
        <v>9.6724529149999992</v>
      </c>
      <c r="BA8">
        <v>-4.1369777519999998E-4</v>
      </c>
      <c r="BB8">
        <v>240</v>
      </c>
      <c r="BC8" s="8">
        <f t="shared" si="21"/>
        <v>-5.1149462612976038E-5</v>
      </c>
      <c r="BD8" s="8" t="str">
        <f t="shared" si="22"/>
        <v>NA</v>
      </c>
      <c r="BE8" s="8">
        <f t="shared" si="23"/>
        <v>-3.6254831258702395E-4</v>
      </c>
      <c r="BF8">
        <v>10.36191666</v>
      </c>
      <c r="BG8" s="1">
        <v>-5.0504999999999998E-5</v>
      </c>
      <c r="BH8">
        <v>240</v>
      </c>
      <c r="BI8" s="10">
        <f t="shared" si="24"/>
        <v>-4.162803107191082E-5</v>
      </c>
      <c r="BJ8" s="10" t="str">
        <f t="shared" si="25"/>
        <v>NA</v>
      </c>
      <c r="BK8" s="8">
        <f t="shared" si="26"/>
        <v>-8.876968928089178E-6</v>
      </c>
      <c r="BL8">
        <v>10.221700029999999</v>
      </c>
      <c r="BM8">
        <v>-3.1099462129999998E-4</v>
      </c>
      <c r="BN8">
        <v>240</v>
      </c>
      <c r="BO8" s="8">
        <f t="shared" si="27"/>
        <v>-3.5508356247826445E-5</v>
      </c>
      <c r="BP8" s="8" t="str">
        <f t="shared" si="28"/>
        <v>NA</v>
      </c>
      <c r="BQ8" s="8">
        <f t="shared" si="29"/>
        <v>-2.7548626505217354E-4</v>
      </c>
      <c r="BR8" s="2">
        <v>9.9653902550000009</v>
      </c>
      <c r="BS8" s="2">
        <v>-5.1090638359999995E-4</v>
      </c>
      <c r="BT8" s="2">
        <v>134</v>
      </c>
      <c r="BU8" s="8">
        <f t="shared" si="30"/>
        <v>-5.1149462612976038E-5</v>
      </c>
      <c r="BV8" s="8" t="str">
        <f t="shared" si="31"/>
        <v>NA</v>
      </c>
      <c r="BW8" s="8">
        <f t="shared" si="32"/>
        <v>-4.5975692098702392E-4</v>
      </c>
      <c r="BX8">
        <v>10.15795544</v>
      </c>
      <c r="BY8">
        <v>-3.6774422570000001E-4</v>
      </c>
      <c r="BZ8">
        <v>240</v>
      </c>
      <c r="CA8" s="8">
        <f t="shared" si="33"/>
        <v>-3.5508356247826445E-5</v>
      </c>
      <c r="CB8" s="8" t="str">
        <f t="shared" si="34"/>
        <v>NA</v>
      </c>
      <c r="CC8" s="8">
        <f t="shared" si="35"/>
        <v>-3.3223586945217357E-4</v>
      </c>
      <c r="CD8">
        <v>10.39786666</v>
      </c>
      <c r="CE8" s="1">
        <v>1.5806000000000001E-5</v>
      </c>
      <c r="CF8">
        <v>240</v>
      </c>
      <c r="CG8" s="8">
        <f t="shared" si="36"/>
        <v>-4.162803107191082E-5</v>
      </c>
      <c r="CH8" s="8" t="str">
        <f t="shared" si="37"/>
        <v>NA</v>
      </c>
      <c r="CI8" s="8">
        <f t="shared" si="38"/>
        <v>5.7434031071910825E-5</v>
      </c>
      <c r="CJ8">
        <v>10.11609251</v>
      </c>
      <c r="CK8">
        <v>-4.1532659039999998E-4</v>
      </c>
      <c r="CL8">
        <v>240</v>
      </c>
      <c r="CM8" s="8">
        <f t="shared" si="39"/>
        <v>-5.1149462612976038E-5</v>
      </c>
      <c r="CN8" s="8" t="str">
        <f t="shared" si="40"/>
        <v>NA</v>
      </c>
      <c r="CO8" s="8">
        <f t="shared" si="41"/>
        <v>-3.6417712778702394E-4</v>
      </c>
      <c r="CP8">
        <v>10.07886749</v>
      </c>
      <c r="CQ8">
        <v>-3.2791335419999999E-4</v>
      </c>
      <c r="CR8">
        <v>240</v>
      </c>
      <c r="CS8" s="8">
        <f t="shared" si="42"/>
        <v>-3.5508356247826445E-5</v>
      </c>
      <c r="CT8" s="8" t="str">
        <f t="shared" si="43"/>
        <v>NA</v>
      </c>
      <c r="CU8" s="8">
        <f t="shared" si="44"/>
        <v>-2.9240499795217355E-4</v>
      </c>
      <c r="CV8">
        <v>10.347983360000001</v>
      </c>
      <c r="CW8" s="1">
        <v>-1.9950999999999999E-5</v>
      </c>
      <c r="CX8">
        <v>240</v>
      </c>
      <c r="CY8" s="10">
        <f t="shared" si="45"/>
        <v>-4.162803107191082E-5</v>
      </c>
      <c r="CZ8" s="10" t="str">
        <f t="shared" si="46"/>
        <v>NA</v>
      </c>
      <c r="DA8" s="8">
        <f t="shared" si="47"/>
        <v>2.1677031071910821E-5</v>
      </c>
      <c r="DB8" t="s">
        <v>1</v>
      </c>
      <c r="DC8" s="5" t="s">
        <v>8</v>
      </c>
    </row>
    <row r="9" spans="1:107" x14ac:dyDescent="0.45">
      <c r="A9" s="9">
        <v>45619.056944039352</v>
      </c>
      <c r="B9">
        <v>7</v>
      </c>
      <c r="C9">
        <v>8</v>
      </c>
      <c r="D9" s="7">
        <v>45619</v>
      </c>
      <c r="E9">
        <v>1.217499992</v>
      </c>
      <c r="F9">
        <v>14.06206255</v>
      </c>
      <c r="G9">
        <v>14.026237460000001</v>
      </c>
      <c r="H9">
        <v>14.20820831</v>
      </c>
      <c r="I9">
        <v>14.15542494</v>
      </c>
      <c r="J9">
        <v>9.7472154460000002</v>
      </c>
      <c r="K9">
        <v>-3.404968826E-4</v>
      </c>
      <c r="L9">
        <v>240</v>
      </c>
      <c r="M9" s="8">
        <f t="shared" si="0"/>
        <v>-5.1923902774309028E-5</v>
      </c>
      <c r="N9" s="8" t="str">
        <f t="shared" si="1"/>
        <v>NA</v>
      </c>
      <c r="O9" s="8">
        <f t="shared" si="2"/>
        <v>-2.8857297982569098E-4</v>
      </c>
      <c r="P9">
        <v>10.54198746</v>
      </c>
      <c r="Q9" s="1">
        <v>-1.6303999999999998E-5</v>
      </c>
      <c r="R9">
        <v>240</v>
      </c>
      <c r="S9" s="10">
        <f t="shared" si="3"/>
        <v>-4.1717212830555406E-5</v>
      </c>
      <c r="T9" s="10" t="str">
        <f t="shared" si="4"/>
        <v>NA</v>
      </c>
      <c r="U9" s="8">
        <f t="shared" si="5"/>
        <v>2.5413212830555407E-5</v>
      </c>
      <c r="V9">
        <v>9.822274578</v>
      </c>
      <c r="W9">
        <v>-2.8750946990000002E-4</v>
      </c>
      <c r="X9">
        <v>240</v>
      </c>
      <c r="Y9" s="8">
        <f t="shared" si="6"/>
        <v>-5.1923902774309028E-5</v>
      </c>
      <c r="Z9" s="8" t="str">
        <f t="shared" si="7"/>
        <v>NA</v>
      </c>
      <c r="AA9" s="8">
        <f t="shared" si="8"/>
        <v>-2.3558556712569099E-4</v>
      </c>
      <c r="AB9">
        <v>9.7615987739999994</v>
      </c>
      <c r="AC9">
        <v>-4.060605836E-4</v>
      </c>
      <c r="AD9">
        <v>240</v>
      </c>
      <c r="AE9" s="8">
        <f t="shared" si="9"/>
        <v>-3.5784226051771562E-5</v>
      </c>
      <c r="AF9" s="8" t="str">
        <f t="shared" si="10"/>
        <v>NA</v>
      </c>
      <c r="AG9" s="8">
        <f t="shared" si="11"/>
        <v>-3.7027635754822844E-4</v>
      </c>
      <c r="AH9">
        <v>9.7929487349999995</v>
      </c>
      <c r="AI9">
        <v>-2.1026731489999999E-4</v>
      </c>
      <c r="AJ9">
        <v>240</v>
      </c>
      <c r="AK9" s="8">
        <f t="shared" si="12"/>
        <v>-3.5784226051771562E-5</v>
      </c>
      <c r="AL9" s="8" t="str">
        <f t="shared" si="13"/>
        <v>NA</v>
      </c>
      <c r="AM9" s="8">
        <f t="shared" si="14"/>
        <v>-1.7448308884822843E-4</v>
      </c>
      <c r="AN9">
        <v>9.7825704099999999</v>
      </c>
      <c r="AO9">
        <v>-3.2997151369999999E-4</v>
      </c>
      <c r="AP9">
        <v>240</v>
      </c>
      <c r="AQ9" s="8">
        <f t="shared" si="15"/>
        <v>-3.5784226051771562E-5</v>
      </c>
      <c r="AR9" s="8" t="str">
        <f t="shared" si="16"/>
        <v>NA</v>
      </c>
      <c r="AS9" s="8">
        <f t="shared" si="17"/>
        <v>-2.9418728764822843E-4</v>
      </c>
      <c r="AT9">
        <v>9.8759441569999993</v>
      </c>
      <c r="AU9">
        <v>-2.159102908E-4</v>
      </c>
      <c r="AV9">
        <v>240</v>
      </c>
      <c r="AW9" s="8">
        <f t="shared" si="18"/>
        <v>-3.5784226051771562E-5</v>
      </c>
      <c r="AX9" s="8" t="str">
        <f t="shared" si="19"/>
        <v>NA</v>
      </c>
      <c r="AY9" s="8">
        <f t="shared" si="20"/>
        <v>-1.8012606474822844E-4</v>
      </c>
      <c r="AZ9">
        <v>9.7011083290000002</v>
      </c>
      <c r="BA9">
        <v>-3.4723780180000001E-4</v>
      </c>
      <c r="BB9">
        <v>240</v>
      </c>
      <c r="BC9" s="8">
        <f t="shared" si="21"/>
        <v>-5.1923902774309028E-5</v>
      </c>
      <c r="BD9" s="8" t="str">
        <f t="shared" si="22"/>
        <v>NA</v>
      </c>
      <c r="BE9" s="8">
        <f t="shared" si="23"/>
        <v>-2.9531389902569098E-4</v>
      </c>
      <c r="BF9">
        <v>10.36597083</v>
      </c>
      <c r="BG9" s="1">
        <v>-7.6542E-5</v>
      </c>
      <c r="BH9">
        <v>240</v>
      </c>
      <c r="BI9" s="10">
        <f t="shared" si="24"/>
        <v>-4.1717212830555406E-5</v>
      </c>
      <c r="BJ9" s="10" t="str">
        <f t="shared" si="25"/>
        <v>NA</v>
      </c>
      <c r="BK9" s="8">
        <f t="shared" si="26"/>
        <v>-3.4824787169444594E-5</v>
      </c>
      <c r="BL9">
        <v>10.23960001</v>
      </c>
      <c r="BM9">
        <v>-3.3448659540000002E-4</v>
      </c>
      <c r="BN9">
        <v>240</v>
      </c>
      <c r="BO9" s="8">
        <f t="shared" si="27"/>
        <v>-3.5784226051771562E-5</v>
      </c>
      <c r="BP9" s="8" t="str">
        <f t="shared" si="28"/>
        <v>NA</v>
      </c>
      <c r="BQ9" s="8">
        <f t="shared" si="29"/>
        <v>-2.9870236934822846E-4</v>
      </c>
      <c r="BR9" s="2">
        <v>9.8655523009999992</v>
      </c>
      <c r="BS9" s="2">
        <v>-5.5328022120000001E-4</v>
      </c>
      <c r="BT9" s="2">
        <v>130</v>
      </c>
      <c r="BU9" s="8">
        <f t="shared" si="30"/>
        <v>-5.1923902774309028E-5</v>
      </c>
      <c r="BV9" s="8" t="str">
        <f t="shared" si="31"/>
        <v>NA</v>
      </c>
      <c r="BW9" s="8">
        <f t="shared" si="32"/>
        <v>-5.0135631842569098E-4</v>
      </c>
      <c r="BX9">
        <v>10.213447070000001</v>
      </c>
      <c r="BY9">
        <v>-3.8208881270000001E-4</v>
      </c>
      <c r="BZ9">
        <v>240</v>
      </c>
      <c r="CA9" s="8">
        <f t="shared" si="33"/>
        <v>-3.5784226051771562E-5</v>
      </c>
      <c r="CB9" s="8" t="str">
        <f t="shared" si="34"/>
        <v>NA</v>
      </c>
      <c r="CC9" s="8">
        <f t="shared" si="35"/>
        <v>-3.4630458664822845E-4</v>
      </c>
      <c r="CD9">
        <v>10.396062479999999</v>
      </c>
      <c r="CE9" s="1">
        <v>-2.4912000000000001E-5</v>
      </c>
      <c r="CF9">
        <v>240</v>
      </c>
      <c r="CG9" s="8">
        <f t="shared" si="36"/>
        <v>-4.1717212830555406E-5</v>
      </c>
      <c r="CH9" s="8" t="str">
        <f t="shared" si="37"/>
        <v>NA</v>
      </c>
      <c r="CI9" s="8">
        <f t="shared" si="38"/>
        <v>1.6805212830555404E-5</v>
      </c>
      <c r="CJ9">
        <v>10.17636458</v>
      </c>
      <c r="CK9">
        <v>-4.2583161059999997E-4</v>
      </c>
      <c r="CL9">
        <v>240</v>
      </c>
      <c r="CM9" s="8">
        <f t="shared" si="39"/>
        <v>-5.1923902774309028E-5</v>
      </c>
      <c r="CN9" s="8" t="str">
        <f t="shared" si="40"/>
        <v>NA</v>
      </c>
      <c r="CO9" s="8">
        <f t="shared" si="41"/>
        <v>-3.7390770782569095E-4</v>
      </c>
      <c r="CP9">
        <v>10.079058789999999</v>
      </c>
      <c r="CQ9">
        <v>-3.9038083900000002E-4</v>
      </c>
      <c r="CR9">
        <v>240</v>
      </c>
      <c r="CS9" s="8">
        <f t="shared" si="42"/>
        <v>-3.5784226051771562E-5</v>
      </c>
      <c r="CT9" s="8" t="str">
        <f t="shared" si="43"/>
        <v>NA</v>
      </c>
      <c r="CU9" s="8">
        <f t="shared" si="44"/>
        <v>-3.5459661294822846E-4</v>
      </c>
      <c r="CV9">
        <v>10.346133330000001</v>
      </c>
      <c r="CW9" s="1">
        <v>-6.5128000000000004E-5</v>
      </c>
      <c r="CX9">
        <v>240</v>
      </c>
      <c r="CY9" s="10">
        <f t="shared" si="45"/>
        <v>-4.1717212830555406E-5</v>
      </c>
      <c r="CZ9" s="10" t="str">
        <f t="shared" si="46"/>
        <v>NA</v>
      </c>
      <c r="DA9" s="8">
        <f t="shared" si="47"/>
        <v>-2.3410787169444598E-5</v>
      </c>
      <c r="DB9" t="s">
        <v>1</v>
      </c>
      <c r="DC9" s="5" t="s">
        <v>8</v>
      </c>
    </row>
    <row r="10" spans="1:107" x14ac:dyDescent="0.45">
      <c r="A10" s="9">
        <v>45619.08472175926</v>
      </c>
      <c r="B10">
        <v>8</v>
      </c>
      <c r="C10">
        <v>9</v>
      </c>
      <c r="D10" s="7">
        <v>45619</v>
      </c>
      <c r="E10">
        <v>1.862499964</v>
      </c>
      <c r="F10">
        <v>14.07692919</v>
      </c>
      <c r="G10">
        <v>14.0398417</v>
      </c>
      <c r="H10">
        <v>14.183762400000001</v>
      </c>
      <c r="I10">
        <v>14.13906251</v>
      </c>
      <c r="J10" s="2">
        <v>9.6912979329999995</v>
      </c>
      <c r="K10" s="2">
        <v>-2.6821979420000002E-4</v>
      </c>
      <c r="L10" s="2">
        <v>242</v>
      </c>
      <c r="M10" s="8">
        <f t="shared" si="0"/>
        <v>-5.2698342935642017E-5</v>
      </c>
      <c r="N10" s="8" t="str">
        <f t="shared" si="1"/>
        <v>NA</v>
      </c>
      <c r="O10" s="8">
        <f t="shared" si="2"/>
        <v>-2.1552145126435801E-4</v>
      </c>
      <c r="P10">
        <v>10.532099990000001</v>
      </c>
      <c r="Q10" s="1">
        <v>1.9698E-5</v>
      </c>
      <c r="R10">
        <v>240</v>
      </c>
      <c r="S10" s="10">
        <f t="shared" si="3"/>
        <v>-4.1806394589199991E-5</v>
      </c>
      <c r="T10" s="10" t="str">
        <f t="shared" si="4"/>
        <v>NA</v>
      </c>
      <c r="U10" s="8">
        <f t="shared" si="5"/>
        <v>6.1504394589199991E-5</v>
      </c>
      <c r="V10">
        <v>9.817020436</v>
      </c>
      <c r="W10">
        <v>-2.5183736340000001E-4</v>
      </c>
      <c r="X10">
        <v>240</v>
      </c>
      <c r="Y10" s="8">
        <f t="shared" si="6"/>
        <v>-5.2698342935642017E-5</v>
      </c>
      <c r="Z10" s="8" t="str">
        <f t="shared" si="7"/>
        <v>NA</v>
      </c>
      <c r="AA10" s="8">
        <f t="shared" si="8"/>
        <v>-1.99139020464358E-4</v>
      </c>
      <c r="AB10">
        <v>9.8338370959999999</v>
      </c>
      <c r="AC10">
        <v>-3.1912391539999998E-4</v>
      </c>
      <c r="AD10">
        <v>240</v>
      </c>
      <c r="AE10" s="8">
        <f t="shared" si="9"/>
        <v>-3.6060095855661167E-5</v>
      </c>
      <c r="AF10" s="8" t="str">
        <f t="shared" si="10"/>
        <v>NA</v>
      </c>
      <c r="AG10" s="8">
        <f t="shared" si="11"/>
        <v>-2.8306381954433882E-4</v>
      </c>
      <c r="AH10">
        <v>9.7937870539999992</v>
      </c>
      <c r="AI10">
        <v>-1.8837453219999999E-4</v>
      </c>
      <c r="AJ10">
        <v>240</v>
      </c>
      <c r="AK10" s="8">
        <f t="shared" si="12"/>
        <v>-3.6060095855661167E-5</v>
      </c>
      <c r="AL10" s="8" t="str">
        <f t="shared" si="13"/>
        <v>NA</v>
      </c>
      <c r="AM10" s="8">
        <f t="shared" si="14"/>
        <v>-1.5231443634433883E-4</v>
      </c>
      <c r="AN10">
        <v>9.8038641609999999</v>
      </c>
      <c r="AO10">
        <v>-3.3452358199999999E-4</v>
      </c>
      <c r="AP10">
        <v>240</v>
      </c>
      <c r="AQ10" s="8">
        <f t="shared" si="15"/>
        <v>-3.6060095855661167E-5</v>
      </c>
      <c r="AR10" s="8" t="str">
        <f t="shared" si="16"/>
        <v>NA</v>
      </c>
      <c r="AS10" s="8">
        <f t="shared" si="17"/>
        <v>-2.9846348614433882E-4</v>
      </c>
      <c r="AT10">
        <v>9.8674704589999997</v>
      </c>
      <c r="AU10">
        <v>-2.0919641300000001E-4</v>
      </c>
      <c r="AV10">
        <v>240</v>
      </c>
      <c r="AW10" s="8">
        <f t="shared" si="18"/>
        <v>-3.6060095855661167E-5</v>
      </c>
      <c r="AX10" s="8" t="str">
        <f t="shared" si="19"/>
        <v>NA</v>
      </c>
      <c r="AY10" s="8">
        <f t="shared" si="20"/>
        <v>-1.7313631714433884E-4</v>
      </c>
      <c r="AZ10">
        <v>9.7234550080000002</v>
      </c>
      <c r="BA10">
        <v>-3.0755085249999998E-4</v>
      </c>
      <c r="BB10">
        <v>240</v>
      </c>
      <c r="BC10" s="8">
        <f t="shared" si="21"/>
        <v>-5.2698342935642017E-5</v>
      </c>
      <c r="BD10" s="8" t="str">
        <f t="shared" si="22"/>
        <v>NA</v>
      </c>
      <c r="BE10" s="8">
        <f t="shared" si="23"/>
        <v>-2.5485250956435796E-4</v>
      </c>
      <c r="BF10">
        <v>10.35742913</v>
      </c>
      <c r="BG10" s="1">
        <v>-5.4474000000000001E-5</v>
      </c>
      <c r="BH10">
        <v>240</v>
      </c>
      <c r="BI10" s="10">
        <f t="shared" si="24"/>
        <v>-4.1806394589199991E-5</v>
      </c>
      <c r="BJ10" s="10" t="str">
        <f t="shared" si="25"/>
        <v>NA</v>
      </c>
      <c r="BK10" s="8">
        <f t="shared" si="26"/>
        <v>-1.2667605410800009E-5</v>
      </c>
      <c r="BL10">
        <v>10.226737529999999</v>
      </c>
      <c r="BM10">
        <v>-2.6409152400000001E-4</v>
      </c>
      <c r="BN10">
        <v>240</v>
      </c>
      <c r="BO10" s="8">
        <f t="shared" si="27"/>
        <v>-3.6060095855661167E-5</v>
      </c>
      <c r="BP10" s="8" t="str">
        <f t="shared" si="28"/>
        <v>NA</v>
      </c>
      <c r="BQ10" s="8">
        <f t="shared" si="29"/>
        <v>-2.2803142814433884E-4</v>
      </c>
      <c r="BR10" s="2">
        <v>10.144249970000001</v>
      </c>
      <c r="BS10" s="2">
        <v>-3.9727631699999999E-4</v>
      </c>
      <c r="BT10" s="2">
        <v>52</v>
      </c>
      <c r="BU10" s="8">
        <f t="shared" si="30"/>
        <v>-5.2698342935642017E-5</v>
      </c>
      <c r="BV10" s="8" t="str">
        <f t="shared" si="31"/>
        <v>NA</v>
      </c>
      <c r="BW10" s="8">
        <f t="shared" si="32"/>
        <v>-3.4457797406435797E-4</v>
      </c>
      <c r="BX10">
        <v>10.209808349999999</v>
      </c>
      <c r="BY10">
        <v>-3.3963593950000001E-4</v>
      </c>
      <c r="BZ10">
        <v>240</v>
      </c>
      <c r="CA10" s="8">
        <f t="shared" si="33"/>
        <v>-3.6060095855661167E-5</v>
      </c>
      <c r="CB10" s="8" t="str">
        <f t="shared" si="34"/>
        <v>NA</v>
      </c>
      <c r="CC10" s="8">
        <f t="shared" si="35"/>
        <v>-3.0357584364433884E-4</v>
      </c>
      <c r="CD10">
        <v>10.384812500000001</v>
      </c>
      <c r="CE10" s="1">
        <v>-2.4737999999999999E-5</v>
      </c>
      <c r="CF10">
        <v>240</v>
      </c>
      <c r="CG10" s="8">
        <f t="shared" si="36"/>
        <v>-4.1806394589199991E-5</v>
      </c>
      <c r="CH10" s="8" t="str">
        <f t="shared" si="37"/>
        <v>NA</v>
      </c>
      <c r="CI10" s="8">
        <f t="shared" si="38"/>
        <v>1.7068394589199992E-5</v>
      </c>
      <c r="CJ10">
        <v>10.129713750000001</v>
      </c>
      <c r="CK10">
        <v>-4.3179769269999999E-4</v>
      </c>
      <c r="CL10">
        <v>240</v>
      </c>
      <c r="CM10" s="8">
        <f t="shared" si="39"/>
        <v>-5.2698342935642017E-5</v>
      </c>
      <c r="CN10" s="8" t="str">
        <f t="shared" si="40"/>
        <v>NA</v>
      </c>
      <c r="CO10" s="8">
        <f t="shared" si="41"/>
        <v>-3.7909934976435798E-4</v>
      </c>
      <c r="CP10">
        <v>10.07022665</v>
      </c>
      <c r="CQ10">
        <v>-3.9097654670000001E-4</v>
      </c>
      <c r="CR10">
        <v>240</v>
      </c>
      <c r="CS10" s="8">
        <f t="shared" si="42"/>
        <v>-3.6060095855661167E-5</v>
      </c>
      <c r="CT10" s="8" t="str">
        <f t="shared" si="43"/>
        <v>NA</v>
      </c>
      <c r="CU10" s="8">
        <f t="shared" si="44"/>
        <v>-3.5491645084433885E-4</v>
      </c>
      <c r="CV10">
        <v>10.33670832</v>
      </c>
      <c r="CW10" s="1">
        <v>-6.3328000000000001E-5</v>
      </c>
      <c r="CX10">
        <v>240</v>
      </c>
      <c r="CY10" s="10">
        <f t="shared" si="45"/>
        <v>-4.1806394589199991E-5</v>
      </c>
      <c r="CZ10" s="10" t="str">
        <f t="shared" si="46"/>
        <v>NA</v>
      </c>
      <c r="DA10" s="8">
        <f t="shared" si="47"/>
        <v>-2.152160541080001E-5</v>
      </c>
      <c r="DB10" t="s">
        <v>1</v>
      </c>
      <c r="DC10" s="5" t="s">
        <v>8</v>
      </c>
    </row>
    <row r="11" spans="1:107" x14ac:dyDescent="0.45">
      <c r="A11" s="9">
        <v>45619.112499479168</v>
      </c>
      <c r="B11">
        <v>9</v>
      </c>
      <c r="C11">
        <v>10</v>
      </c>
      <c r="D11" s="7">
        <v>45619</v>
      </c>
      <c r="E11">
        <v>2.4175000099999999</v>
      </c>
      <c r="F11">
        <v>14.0564292</v>
      </c>
      <c r="G11">
        <v>14.02132087</v>
      </c>
      <c r="H11">
        <v>14.13914166</v>
      </c>
      <c r="I11">
        <v>14.0872083</v>
      </c>
      <c r="J11" s="2">
        <v>9.7170827640000006</v>
      </c>
      <c r="K11" s="2">
        <v>-3.2366705920000002E-4</v>
      </c>
      <c r="L11" s="2">
        <v>290</v>
      </c>
      <c r="M11" s="8">
        <f t="shared" si="0"/>
        <v>-5.3472783096975007E-5</v>
      </c>
      <c r="N11" s="8" t="str">
        <f t="shared" si="1"/>
        <v>NA</v>
      </c>
      <c r="O11" s="8">
        <f t="shared" si="2"/>
        <v>-2.7019427610302501E-4</v>
      </c>
      <c r="P11">
        <v>10.538849969999999</v>
      </c>
      <c r="Q11" s="1">
        <v>2.9096999999999999E-5</v>
      </c>
      <c r="R11">
        <v>240</v>
      </c>
      <c r="S11" s="10">
        <f t="shared" si="3"/>
        <v>-4.1895576347872332E-5</v>
      </c>
      <c r="T11" s="10" t="str">
        <f t="shared" si="4"/>
        <v>NA</v>
      </c>
      <c r="U11" s="8">
        <f t="shared" si="5"/>
        <v>7.0992576347872328E-5</v>
      </c>
      <c r="V11" s="2">
        <v>9.799657238</v>
      </c>
      <c r="W11" s="2">
        <v>-2.7222678830000002E-4</v>
      </c>
      <c r="X11" s="2">
        <v>276</v>
      </c>
      <c r="Y11" s="8">
        <f t="shared" si="6"/>
        <v>-5.3472783096975007E-5</v>
      </c>
      <c r="Z11" s="8" t="str">
        <f t="shared" si="7"/>
        <v>NA</v>
      </c>
      <c r="AA11" s="8">
        <f t="shared" si="8"/>
        <v>-2.1875400520302501E-4</v>
      </c>
      <c r="AB11" s="2">
        <v>9.7463307110000006</v>
      </c>
      <c r="AC11" s="2">
        <v>-3.65675987E-4</v>
      </c>
      <c r="AD11" s="2">
        <v>280</v>
      </c>
      <c r="AE11" s="8">
        <f t="shared" si="9"/>
        <v>-3.6335965659606284E-5</v>
      </c>
      <c r="AF11" s="8" t="str">
        <f t="shared" si="10"/>
        <v>NA</v>
      </c>
      <c r="AG11" s="8">
        <f t="shared" si="11"/>
        <v>-3.2934002134039371E-4</v>
      </c>
      <c r="AH11">
        <v>9.7900295889999995</v>
      </c>
      <c r="AI11">
        <v>-1.9633978310000001E-4</v>
      </c>
      <c r="AJ11">
        <v>240</v>
      </c>
      <c r="AK11" s="8">
        <f t="shared" si="12"/>
        <v>-3.6335965659606284E-5</v>
      </c>
      <c r="AL11" s="8" t="str">
        <f t="shared" si="13"/>
        <v>NA</v>
      </c>
      <c r="AM11" s="8">
        <f t="shared" si="14"/>
        <v>-1.6000381744039373E-4</v>
      </c>
      <c r="AN11">
        <v>9.7849166390000004</v>
      </c>
      <c r="AO11">
        <v>-3.3872356930000002E-4</v>
      </c>
      <c r="AP11">
        <v>240</v>
      </c>
      <c r="AQ11" s="8">
        <f t="shared" si="15"/>
        <v>-3.6335965659606284E-5</v>
      </c>
      <c r="AR11" s="8" t="str">
        <f t="shared" si="16"/>
        <v>NA</v>
      </c>
      <c r="AS11" s="8">
        <f t="shared" si="17"/>
        <v>-3.0238760364039374E-4</v>
      </c>
      <c r="AT11">
        <v>9.8648687479999992</v>
      </c>
      <c r="AU11">
        <v>-1.948423427E-4</v>
      </c>
      <c r="AV11">
        <v>240</v>
      </c>
      <c r="AW11" s="8">
        <f t="shared" si="18"/>
        <v>-3.6335965659606284E-5</v>
      </c>
      <c r="AX11" s="8" t="str">
        <f t="shared" si="19"/>
        <v>NA</v>
      </c>
      <c r="AY11" s="8">
        <f t="shared" si="20"/>
        <v>-1.5850637704039372E-4</v>
      </c>
      <c r="AZ11">
        <v>9.7101899819999993</v>
      </c>
      <c r="BA11">
        <v>-3.1375903600000001E-4</v>
      </c>
      <c r="BB11">
        <v>240</v>
      </c>
      <c r="BC11" s="8">
        <f t="shared" si="21"/>
        <v>-5.3472783096975007E-5</v>
      </c>
      <c r="BD11" s="8" t="str">
        <f t="shared" si="22"/>
        <v>NA</v>
      </c>
      <c r="BE11" s="8">
        <f t="shared" si="23"/>
        <v>-2.60286252903025E-4</v>
      </c>
      <c r="BF11">
        <v>10.36241669</v>
      </c>
      <c r="BG11" s="1">
        <v>-4.2976999999999999E-5</v>
      </c>
      <c r="BH11">
        <v>240</v>
      </c>
      <c r="BI11" s="10">
        <f t="shared" si="24"/>
        <v>-4.1895576347872332E-5</v>
      </c>
      <c r="BJ11" s="10" t="str">
        <f t="shared" si="25"/>
        <v>NA</v>
      </c>
      <c r="BK11" s="8">
        <f t="shared" si="26"/>
        <v>-1.0814236521276667E-6</v>
      </c>
      <c r="BL11">
        <v>10.22749585</v>
      </c>
      <c r="BM11">
        <v>-2.8988890590000001E-4</v>
      </c>
      <c r="BN11">
        <v>240</v>
      </c>
      <c r="BO11" s="8">
        <f t="shared" si="27"/>
        <v>-3.6335965659606284E-5</v>
      </c>
      <c r="BP11" s="8" t="str">
        <f t="shared" si="28"/>
        <v>NA</v>
      </c>
      <c r="BQ11" s="8">
        <f t="shared" si="29"/>
        <v>-2.5355294024039372E-4</v>
      </c>
      <c r="BR11">
        <v>9.8893554290000001</v>
      </c>
      <c r="BS11">
        <v>-4.423671718E-4</v>
      </c>
      <c r="BT11">
        <v>240</v>
      </c>
      <c r="BU11" s="8">
        <f t="shared" si="30"/>
        <v>-5.3472783096975007E-5</v>
      </c>
      <c r="BV11" s="8" t="str">
        <f t="shared" si="31"/>
        <v>NA</v>
      </c>
      <c r="BW11" s="8">
        <f t="shared" si="32"/>
        <v>-3.8889438870302499E-4</v>
      </c>
      <c r="BX11">
        <v>10.21536249</v>
      </c>
      <c r="BY11">
        <v>-3.178354332E-4</v>
      </c>
      <c r="BZ11">
        <v>240</v>
      </c>
      <c r="CA11" s="8">
        <f t="shared" si="33"/>
        <v>-3.6335965659606284E-5</v>
      </c>
      <c r="CB11" s="8" t="str">
        <f t="shared" si="34"/>
        <v>NA</v>
      </c>
      <c r="CC11" s="8">
        <f t="shared" si="35"/>
        <v>-2.8149946754039371E-4</v>
      </c>
      <c r="CD11">
        <v>10.38646668</v>
      </c>
      <c r="CE11" s="1">
        <v>-8.8106E-6</v>
      </c>
      <c r="CF11">
        <v>240</v>
      </c>
      <c r="CG11" s="8">
        <f t="shared" si="36"/>
        <v>-4.1895576347872332E-5</v>
      </c>
      <c r="CH11" s="8" t="str">
        <f t="shared" si="37"/>
        <v>NA</v>
      </c>
      <c r="CI11" s="8">
        <f t="shared" si="38"/>
        <v>3.3084976347872332E-5</v>
      </c>
      <c r="CJ11">
        <v>10.14965039</v>
      </c>
      <c r="CK11">
        <v>-4.120563481E-4</v>
      </c>
      <c r="CL11">
        <v>240</v>
      </c>
      <c r="CM11" s="8">
        <f t="shared" si="39"/>
        <v>-5.3472783096975007E-5</v>
      </c>
      <c r="CN11" s="8" t="str">
        <f t="shared" si="40"/>
        <v>NA</v>
      </c>
      <c r="CO11" s="8">
        <f t="shared" si="41"/>
        <v>-3.5858356500302499E-4</v>
      </c>
      <c r="CP11">
        <v>10.07133417</v>
      </c>
      <c r="CQ11">
        <v>-3.631299238E-4</v>
      </c>
      <c r="CR11">
        <v>240</v>
      </c>
      <c r="CS11" s="8">
        <f t="shared" si="42"/>
        <v>-3.6335965659606284E-5</v>
      </c>
      <c r="CT11" s="8" t="str">
        <f t="shared" si="43"/>
        <v>NA</v>
      </c>
      <c r="CU11" s="8">
        <f t="shared" si="44"/>
        <v>-3.2679395814039371E-4</v>
      </c>
      <c r="CV11">
        <v>10.336329170000001</v>
      </c>
      <c r="CW11" s="1">
        <v>-4.5510000000000003E-5</v>
      </c>
      <c r="CX11">
        <v>240</v>
      </c>
      <c r="CY11" s="10">
        <f t="shared" si="45"/>
        <v>-4.1895576347872332E-5</v>
      </c>
      <c r="CZ11" s="10" t="str">
        <f t="shared" si="46"/>
        <v>NA</v>
      </c>
      <c r="DA11" s="8">
        <f t="shared" si="47"/>
        <v>-3.6144236521276711E-6</v>
      </c>
      <c r="DB11" t="s">
        <v>1</v>
      </c>
      <c r="DC11" s="5" t="s">
        <v>8</v>
      </c>
    </row>
    <row r="12" spans="1:107" x14ac:dyDescent="0.45">
      <c r="A12" s="9">
        <v>45619.140277199076</v>
      </c>
      <c r="B12">
        <v>10</v>
      </c>
      <c r="C12">
        <v>11</v>
      </c>
      <c r="D12" s="7">
        <v>45619</v>
      </c>
      <c r="E12">
        <v>3.2175000250000001</v>
      </c>
      <c r="F12">
        <v>14.09078328</v>
      </c>
      <c r="G12">
        <v>14.057816710000001</v>
      </c>
      <c r="H12">
        <v>14.2076042</v>
      </c>
      <c r="I12">
        <v>14.095874930000001</v>
      </c>
      <c r="J12" s="2">
        <v>9.6058070969999996</v>
      </c>
      <c r="K12" s="2">
        <v>-2.9151371819999999E-4</v>
      </c>
      <c r="L12" s="2">
        <v>198</v>
      </c>
      <c r="M12" s="8">
        <f t="shared" si="0"/>
        <v>-5.4247223258307997E-5</v>
      </c>
      <c r="N12" s="8" t="str">
        <f t="shared" si="1"/>
        <v>NA</v>
      </c>
      <c r="O12" s="8">
        <f t="shared" si="2"/>
        <v>-2.3726649494169199E-4</v>
      </c>
      <c r="P12">
        <v>10.532483320000001</v>
      </c>
      <c r="Q12" s="1">
        <v>-2.0690999999999999E-5</v>
      </c>
      <c r="R12">
        <v>240</v>
      </c>
      <c r="S12" s="10">
        <f t="shared" si="3"/>
        <v>-4.1984758106516917E-5</v>
      </c>
      <c r="T12" s="10" t="str">
        <f t="shared" si="4"/>
        <v>NA</v>
      </c>
      <c r="U12" s="8">
        <f t="shared" si="5"/>
        <v>2.1293758106516918E-5</v>
      </c>
      <c r="V12">
        <v>9.8460900149999997</v>
      </c>
      <c r="W12">
        <v>-2.642333228E-4</v>
      </c>
      <c r="X12">
        <v>240</v>
      </c>
      <c r="Y12" s="8">
        <f t="shared" si="6"/>
        <v>-5.4247223258307997E-5</v>
      </c>
      <c r="Z12" s="8" t="str">
        <f t="shared" si="7"/>
        <v>NA</v>
      </c>
      <c r="AA12" s="8">
        <f t="shared" si="8"/>
        <v>-2.0998609954169201E-4</v>
      </c>
      <c r="AB12">
        <v>9.7459758480000005</v>
      </c>
      <c r="AC12">
        <v>-4.0957471280000002E-4</v>
      </c>
      <c r="AD12">
        <v>240</v>
      </c>
      <c r="AE12" s="8">
        <f t="shared" si="9"/>
        <v>-3.661183546349589E-5</v>
      </c>
      <c r="AF12" s="8" t="str">
        <f t="shared" si="10"/>
        <v>NA</v>
      </c>
      <c r="AG12" s="8">
        <f t="shared" si="11"/>
        <v>-3.7296287733650413E-4</v>
      </c>
      <c r="AH12">
        <v>9.7833258230000002</v>
      </c>
      <c r="AI12">
        <v>-2.0067012290000001E-4</v>
      </c>
      <c r="AJ12">
        <v>240</v>
      </c>
      <c r="AK12" s="8">
        <f t="shared" si="12"/>
        <v>-3.661183546349589E-5</v>
      </c>
      <c r="AL12" s="8" t="str">
        <f t="shared" si="13"/>
        <v>NA</v>
      </c>
      <c r="AM12" s="8">
        <f t="shared" si="14"/>
        <v>-1.6405828743650412E-4</v>
      </c>
      <c r="AN12">
        <v>9.7940570670000007</v>
      </c>
      <c r="AO12">
        <v>-3.4261975630000001E-4</v>
      </c>
      <c r="AP12">
        <v>240</v>
      </c>
      <c r="AQ12" s="8">
        <f t="shared" si="15"/>
        <v>-3.661183546349589E-5</v>
      </c>
      <c r="AR12" s="8" t="str">
        <f t="shared" si="16"/>
        <v>NA</v>
      </c>
      <c r="AS12" s="8">
        <f t="shared" si="17"/>
        <v>-3.0600792083650412E-4</v>
      </c>
      <c r="AT12">
        <v>9.8654695629999996</v>
      </c>
      <c r="AU12">
        <v>-2.0254891279999999E-4</v>
      </c>
      <c r="AV12">
        <v>240</v>
      </c>
      <c r="AW12" s="8">
        <f t="shared" si="18"/>
        <v>-3.661183546349589E-5</v>
      </c>
      <c r="AX12" s="8" t="str">
        <f t="shared" si="19"/>
        <v>NA</v>
      </c>
      <c r="AY12" s="8">
        <f t="shared" si="20"/>
        <v>-1.659370773365041E-4</v>
      </c>
      <c r="AZ12">
        <v>9.7466941669999994</v>
      </c>
      <c r="BA12">
        <v>-3.0834145839999999E-4</v>
      </c>
      <c r="BB12">
        <v>240</v>
      </c>
      <c r="BC12" s="8">
        <f t="shared" si="21"/>
        <v>-5.4247223258307997E-5</v>
      </c>
      <c r="BD12" s="8" t="str">
        <f t="shared" si="22"/>
        <v>NA</v>
      </c>
      <c r="BE12" s="8">
        <f t="shared" si="23"/>
        <v>-2.5409423514169199E-4</v>
      </c>
      <c r="BF12">
        <v>10.364537500000001</v>
      </c>
      <c r="BG12" s="1">
        <v>-9.2469999999999997E-6</v>
      </c>
      <c r="BH12">
        <v>240</v>
      </c>
      <c r="BI12" s="10">
        <f t="shared" si="24"/>
        <v>-4.1984758106516917E-5</v>
      </c>
      <c r="BJ12" s="10" t="str">
        <f t="shared" si="25"/>
        <v>NA</v>
      </c>
      <c r="BK12" s="8">
        <f t="shared" si="26"/>
        <v>3.2737758106516916E-5</v>
      </c>
      <c r="BL12">
        <v>10.218070839999999</v>
      </c>
      <c r="BM12">
        <v>-2.3915156970000001E-4</v>
      </c>
      <c r="BN12">
        <v>240</v>
      </c>
      <c r="BO12" s="8">
        <f t="shared" si="27"/>
        <v>-3.661183546349589E-5</v>
      </c>
      <c r="BP12" s="8" t="str">
        <f t="shared" si="28"/>
        <v>NA</v>
      </c>
      <c r="BQ12" s="8">
        <f t="shared" si="29"/>
        <v>-2.0253973423650412E-4</v>
      </c>
      <c r="BR12">
        <v>9.8274929320000002</v>
      </c>
      <c r="BS12">
        <v>-4.068530424E-4</v>
      </c>
      <c r="BT12">
        <v>240</v>
      </c>
      <c r="BU12" s="8">
        <f t="shared" si="30"/>
        <v>-5.4247223258307997E-5</v>
      </c>
      <c r="BV12" s="8" t="str">
        <f t="shared" si="31"/>
        <v>NA</v>
      </c>
      <c r="BW12" s="8">
        <f t="shared" si="32"/>
        <v>-3.5260581914169201E-4</v>
      </c>
      <c r="BX12">
        <v>10.20265835</v>
      </c>
      <c r="BY12">
        <v>-2.7789064420000002E-4</v>
      </c>
      <c r="BZ12">
        <v>240</v>
      </c>
      <c r="CA12" s="8">
        <f t="shared" si="33"/>
        <v>-3.661183546349589E-5</v>
      </c>
      <c r="CB12" s="8" t="str">
        <f t="shared" si="34"/>
        <v>NA</v>
      </c>
      <c r="CC12" s="8">
        <f t="shared" si="35"/>
        <v>-2.4127880873650413E-4</v>
      </c>
      <c r="CD12">
        <v>10.37950833</v>
      </c>
      <c r="CE12" s="1">
        <v>2.8472000000000001E-5</v>
      </c>
      <c r="CF12">
        <v>240</v>
      </c>
      <c r="CG12" s="8">
        <f t="shared" si="36"/>
        <v>-4.1984758106516917E-5</v>
      </c>
      <c r="CH12" s="8" t="str">
        <f t="shared" si="37"/>
        <v>NA</v>
      </c>
      <c r="CI12" s="8">
        <f t="shared" si="38"/>
        <v>7.0456758106516925E-5</v>
      </c>
      <c r="CJ12">
        <v>10.14958502</v>
      </c>
      <c r="CK12">
        <v>-4.3779216000000001E-4</v>
      </c>
      <c r="CL12">
        <v>240</v>
      </c>
      <c r="CM12" s="8">
        <f t="shared" si="39"/>
        <v>-5.4247223258307997E-5</v>
      </c>
      <c r="CN12" s="8" t="str">
        <f t="shared" si="40"/>
        <v>NA</v>
      </c>
      <c r="CO12" s="8">
        <f t="shared" si="41"/>
        <v>-3.8354493674169201E-4</v>
      </c>
      <c r="CP12">
        <v>10.069668350000001</v>
      </c>
      <c r="CQ12">
        <v>-3.5057479320000002E-4</v>
      </c>
      <c r="CR12">
        <v>240</v>
      </c>
      <c r="CS12" s="8">
        <f t="shared" si="42"/>
        <v>-3.661183546349589E-5</v>
      </c>
      <c r="CT12" s="8" t="str">
        <f t="shared" si="43"/>
        <v>NA</v>
      </c>
      <c r="CU12" s="8">
        <f t="shared" si="44"/>
        <v>-3.1396295773650413E-4</v>
      </c>
      <c r="CV12">
        <v>10.344554159999999</v>
      </c>
      <c r="CW12" s="1">
        <v>-3.7746000000000001E-5</v>
      </c>
      <c r="CX12">
        <v>240</v>
      </c>
      <c r="CY12" s="10">
        <f t="shared" si="45"/>
        <v>-4.1984758106516917E-5</v>
      </c>
      <c r="CZ12" s="10" t="str">
        <f t="shared" si="46"/>
        <v>NA</v>
      </c>
      <c r="DA12" s="8">
        <f t="shared" si="47"/>
        <v>4.2387581065169165E-6</v>
      </c>
      <c r="DB12" t="s">
        <v>1</v>
      </c>
      <c r="DC12" s="5" t="s">
        <v>8</v>
      </c>
    </row>
    <row r="13" spans="1:107" x14ac:dyDescent="0.45">
      <c r="A13" s="9">
        <v>45619.168054918984</v>
      </c>
      <c r="B13">
        <v>11</v>
      </c>
      <c r="C13">
        <v>12</v>
      </c>
      <c r="D13" s="7">
        <v>45619</v>
      </c>
      <c r="E13">
        <v>3.8625000300000001</v>
      </c>
      <c r="F13">
        <v>14.068266639999999</v>
      </c>
      <c r="G13">
        <v>14.05444166</v>
      </c>
      <c r="H13">
        <v>14.283595829999999</v>
      </c>
      <c r="I13">
        <v>14.16999165</v>
      </c>
      <c r="J13" s="2">
        <v>9.491003761</v>
      </c>
      <c r="K13" s="2">
        <v>-3.9618697549999998E-4</v>
      </c>
      <c r="L13" s="2">
        <v>54</v>
      </c>
      <c r="M13" s="8">
        <f t="shared" si="0"/>
        <v>-5.5021663419640987E-5</v>
      </c>
      <c r="N13" s="8" t="str">
        <f t="shared" si="1"/>
        <v>NA</v>
      </c>
      <c r="O13" s="8">
        <f t="shared" si="2"/>
        <v>-3.41165312080359E-4</v>
      </c>
      <c r="P13">
        <v>10.52768331</v>
      </c>
      <c r="Q13" s="1">
        <v>3.2496999999999997E-5</v>
      </c>
      <c r="R13">
        <v>240</v>
      </c>
      <c r="S13" s="10">
        <f t="shared" si="3"/>
        <v>-4.2073939865161503E-5</v>
      </c>
      <c r="T13" s="10" t="str">
        <f t="shared" si="4"/>
        <v>NA</v>
      </c>
      <c r="U13" s="8">
        <f t="shared" si="5"/>
        <v>7.45709398651615E-5</v>
      </c>
      <c r="V13">
        <v>9.8369404360000008</v>
      </c>
      <c r="W13">
        <v>-2.7959661039999998E-4</v>
      </c>
      <c r="X13">
        <v>240</v>
      </c>
      <c r="Y13" s="8">
        <f t="shared" si="6"/>
        <v>-5.5021663419640987E-5</v>
      </c>
      <c r="Z13" s="8" t="str">
        <f t="shared" si="7"/>
        <v>NA</v>
      </c>
      <c r="AA13" s="8">
        <f t="shared" si="8"/>
        <v>-2.2457494698035899E-4</v>
      </c>
      <c r="AB13">
        <v>9.7769158320000003</v>
      </c>
      <c r="AC13">
        <v>-4.1476109499999998E-4</v>
      </c>
      <c r="AD13">
        <v>240</v>
      </c>
      <c r="AE13" s="8">
        <f t="shared" si="9"/>
        <v>-3.6887705267441007E-5</v>
      </c>
      <c r="AF13" s="8" t="str">
        <f t="shared" si="10"/>
        <v>NA</v>
      </c>
      <c r="AG13" s="8">
        <f t="shared" si="11"/>
        <v>-3.7787338973255897E-4</v>
      </c>
      <c r="AH13">
        <v>9.7915383340000002</v>
      </c>
      <c r="AI13">
        <v>-2.1018301390000001E-4</v>
      </c>
      <c r="AJ13">
        <v>240</v>
      </c>
      <c r="AK13" s="8">
        <f t="shared" si="12"/>
        <v>-3.6887705267441007E-5</v>
      </c>
      <c r="AL13" s="8" t="str">
        <f t="shared" si="13"/>
        <v>NA</v>
      </c>
      <c r="AM13" s="8">
        <f t="shared" si="14"/>
        <v>-1.73295308632559E-4</v>
      </c>
      <c r="AN13">
        <v>9.7655087349999992</v>
      </c>
      <c r="AO13">
        <v>-3.1866640720000001E-4</v>
      </c>
      <c r="AP13">
        <v>240</v>
      </c>
      <c r="AQ13" s="8">
        <f t="shared" si="15"/>
        <v>-3.6887705267441007E-5</v>
      </c>
      <c r="AR13" s="8" t="str">
        <f t="shared" si="16"/>
        <v>NA</v>
      </c>
      <c r="AS13" s="8">
        <f t="shared" si="17"/>
        <v>-2.81778701932559E-4</v>
      </c>
      <c r="AT13">
        <v>9.8611620739999992</v>
      </c>
      <c r="AU13">
        <v>-2.0640474779999999E-4</v>
      </c>
      <c r="AV13">
        <v>240</v>
      </c>
      <c r="AW13" s="8">
        <f t="shared" si="18"/>
        <v>-3.6887705267441007E-5</v>
      </c>
      <c r="AX13" s="8" t="str">
        <f t="shared" si="19"/>
        <v>NA</v>
      </c>
      <c r="AY13" s="8">
        <f t="shared" si="20"/>
        <v>-1.6951704253255899E-4</v>
      </c>
      <c r="AZ13">
        <v>9.7468621100000004</v>
      </c>
      <c r="BA13">
        <v>-2.9284981099999999E-4</v>
      </c>
      <c r="BB13">
        <v>240</v>
      </c>
      <c r="BC13" s="8">
        <f t="shared" si="21"/>
        <v>-5.5021663419640987E-5</v>
      </c>
      <c r="BD13" s="8" t="str">
        <f t="shared" si="22"/>
        <v>NA</v>
      </c>
      <c r="BE13" s="8">
        <f t="shared" si="23"/>
        <v>-2.37828147580359E-4</v>
      </c>
      <c r="BF13">
        <v>10.35545836</v>
      </c>
      <c r="BG13" s="1">
        <v>2.6642E-5</v>
      </c>
      <c r="BH13">
        <v>240</v>
      </c>
      <c r="BI13" s="10">
        <f t="shared" si="24"/>
        <v>-4.2073939865161503E-5</v>
      </c>
      <c r="BJ13" s="10" t="str">
        <f t="shared" si="25"/>
        <v>NA</v>
      </c>
      <c r="BK13" s="8">
        <f t="shared" si="26"/>
        <v>6.8715939865161509E-5</v>
      </c>
      <c r="BL13">
        <v>10.22355001</v>
      </c>
      <c r="BM13">
        <v>-2.2762033990000001E-4</v>
      </c>
      <c r="BN13">
        <v>240</v>
      </c>
      <c r="BO13" s="8">
        <f t="shared" si="27"/>
        <v>-3.6887705267441007E-5</v>
      </c>
      <c r="BP13" s="8" t="str">
        <f t="shared" si="28"/>
        <v>NA</v>
      </c>
      <c r="BQ13" s="8">
        <f t="shared" si="29"/>
        <v>-1.90732634632559E-4</v>
      </c>
      <c r="BR13" s="2">
        <v>9.8429405610000007</v>
      </c>
      <c r="BS13" s="2">
        <v>-3.6724050479999999E-4</v>
      </c>
      <c r="BT13" s="2">
        <v>170</v>
      </c>
      <c r="BU13" s="8">
        <f t="shared" si="30"/>
        <v>-5.5021663419640987E-5</v>
      </c>
      <c r="BV13" s="8" t="str">
        <f t="shared" si="31"/>
        <v>NA</v>
      </c>
      <c r="BW13" s="8">
        <f t="shared" si="32"/>
        <v>-3.1221884138035901E-4</v>
      </c>
      <c r="BX13">
        <v>10.206099999999999</v>
      </c>
      <c r="BY13">
        <v>-2.691194267E-4</v>
      </c>
      <c r="BZ13">
        <v>240</v>
      </c>
      <c r="CA13" s="8">
        <f t="shared" si="33"/>
        <v>-3.6887705267441007E-5</v>
      </c>
      <c r="CB13" s="8" t="str">
        <f t="shared" si="34"/>
        <v>NA</v>
      </c>
      <c r="CC13" s="8">
        <f t="shared" si="35"/>
        <v>-2.3223172143255899E-4</v>
      </c>
      <c r="CD13">
        <v>10.382404129999999</v>
      </c>
      <c r="CE13" s="1">
        <v>2.6060000000000001E-5</v>
      </c>
      <c r="CF13">
        <v>240</v>
      </c>
      <c r="CG13" s="8">
        <f t="shared" si="36"/>
        <v>-4.2073939865161503E-5</v>
      </c>
      <c r="CH13" s="8" t="str">
        <f t="shared" si="37"/>
        <v>NA</v>
      </c>
      <c r="CI13" s="8">
        <f t="shared" si="38"/>
        <v>6.8133939865161507E-5</v>
      </c>
      <c r="CJ13">
        <v>10.17301249</v>
      </c>
      <c r="CK13">
        <v>-3.6032928649999999E-4</v>
      </c>
      <c r="CL13">
        <v>240</v>
      </c>
      <c r="CM13" s="8">
        <f t="shared" si="39"/>
        <v>-5.5021663419640987E-5</v>
      </c>
      <c r="CN13" s="8" t="str">
        <f t="shared" si="40"/>
        <v>NA</v>
      </c>
      <c r="CO13" s="8">
        <f t="shared" si="41"/>
        <v>-3.0530762308035901E-4</v>
      </c>
      <c r="CP13">
        <v>10.07655791</v>
      </c>
      <c r="CQ13">
        <v>-3.1103269739999999E-4</v>
      </c>
      <c r="CR13">
        <v>240</v>
      </c>
      <c r="CS13" s="8">
        <f t="shared" si="42"/>
        <v>-3.6887705267441007E-5</v>
      </c>
      <c r="CT13" s="8" t="str">
        <f t="shared" si="43"/>
        <v>NA</v>
      </c>
      <c r="CU13" s="8">
        <f t="shared" si="44"/>
        <v>-2.7414499213255898E-4</v>
      </c>
      <c r="CV13">
        <v>10.339754129999999</v>
      </c>
      <c r="CW13" s="1">
        <v>5.5241000000000002E-6</v>
      </c>
      <c r="CX13">
        <v>240</v>
      </c>
      <c r="CY13" s="10">
        <f t="shared" si="45"/>
        <v>-4.2073939865161503E-5</v>
      </c>
      <c r="CZ13" s="10" t="str">
        <f t="shared" si="46"/>
        <v>NA</v>
      </c>
      <c r="DA13" s="8">
        <f t="shared" si="47"/>
        <v>4.7598039865161506E-5</v>
      </c>
      <c r="DB13" t="s">
        <v>1</v>
      </c>
      <c r="DC13" s="5" t="s">
        <v>8</v>
      </c>
    </row>
    <row r="14" spans="1:107" x14ac:dyDescent="0.45">
      <c r="A14" s="9">
        <v>45619.195832638892</v>
      </c>
      <c r="B14">
        <v>12</v>
      </c>
      <c r="C14">
        <v>13</v>
      </c>
      <c r="D14" s="7">
        <v>45619</v>
      </c>
      <c r="E14">
        <v>4.4174999829999999</v>
      </c>
      <c r="F14">
        <v>14.08999579</v>
      </c>
      <c r="G14">
        <v>14.06677502</v>
      </c>
      <c r="H14">
        <v>14.34649999</v>
      </c>
      <c r="I14">
        <v>14.201675010000001</v>
      </c>
      <c r="J14" s="2">
        <v>8.5972566189999995</v>
      </c>
      <c r="K14" s="2">
        <v>1.246357843E-2</v>
      </c>
      <c r="L14" s="2">
        <v>46</v>
      </c>
      <c r="M14" s="8">
        <f t="shared" si="0"/>
        <v>-5.5796103580973977E-5</v>
      </c>
      <c r="N14" s="8" t="str">
        <f t="shared" si="1"/>
        <v>NA</v>
      </c>
      <c r="O14" s="8">
        <f t="shared" si="2"/>
        <v>1.2519374533580974E-2</v>
      </c>
      <c r="P14">
        <v>10.533574979999999</v>
      </c>
      <c r="Q14" s="1">
        <v>-1.3396E-5</v>
      </c>
      <c r="R14">
        <v>240</v>
      </c>
      <c r="S14" s="10">
        <f t="shared" si="3"/>
        <v>-4.2163121623806088E-5</v>
      </c>
      <c r="T14" s="10" t="str">
        <f t="shared" si="4"/>
        <v>NA</v>
      </c>
      <c r="U14" s="8">
        <f t="shared" si="5"/>
        <v>2.876712162380609E-5</v>
      </c>
      <c r="V14">
        <v>9.7954195859999995</v>
      </c>
      <c r="W14">
        <v>-3.2847645510000002E-4</v>
      </c>
      <c r="X14">
        <v>240</v>
      </c>
      <c r="Y14" s="8">
        <f t="shared" si="6"/>
        <v>-5.5796103580973977E-5</v>
      </c>
      <c r="Z14" s="8" t="str">
        <f t="shared" si="7"/>
        <v>NA</v>
      </c>
      <c r="AA14" s="8">
        <f t="shared" si="8"/>
        <v>-2.7268035151902604E-4</v>
      </c>
      <c r="AB14">
        <v>9.7823487720000006</v>
      </c>
      <c r="AC14">
        <v>-3.425324303E-4</v>
      </c>
      <c r="AD14">
        <v>240</v>
      </c>
      <c r="AE14" s="8">
        <f t="shared" si="9"/>
        <v>-3.7163575071330612E-5</v>
      </c>
      <c r="AF14" s="8" t="str">
        <f t="shared" si="10"/>
        <v>NA</v>
      </c>
      <c r="AG14" s="8">
        <f t="shared" si="11"/>
        <v>-3.0536885522866938E-4</v>
      </c>
      <c r="AH14">
        <v>9.7650812429999991</v>
      </c>
      <c r="AI14">
        <v>-2.223077145E-4</v>
      </c>
      <c r="AJ14">
        <v>240</v>
      </c>
      <c r="AK14" s="8">
        <f t="shared" si="12"/>
        <v>-3.7163575071330612E-5</v>
      </c>
      <c r="AL14" s="8" t="str">
        <f t="shared" si="13"/>
        <v>NA</v>
      </c>
      <c r="AM14" s="8">
        <f t="shared" si="14"/>
        <v>-1.8514413942866939E-4</v>
      </c>
      <c r="AN14" s="2">
        <v>9.8292804230000002</v>
      </c>
      <c r="AO14" s="2">
        <v>-3.3259155029999999E-4</v>
      </c>
      <c r="AP14" s="2">
        <v>102</v>
      </c>
      <c r="AQ14" s="8">
        <f t="shared" si="15"/>
        <v>-3.7163575071330612E-5</v>
      </c>
      <c r="AR14" s="8" t="str">
        <f t="shared" si="16"/>
        <v>NA</v>
      </c>
      <c r="AS14" s="8">
        <f t="shared" si="17"/>
        <v>-2.9542797522866937E-4</v>
      </c>
      <c r="AT14">
        <v>9.8506804110000008</v>
      </c>
      <c r="AU14">
        <v>-2.065937491E-4</v>
      </c>
      <c r="AV14">
        <v>240</v>
      </c>
      <c r="AW14" s="8">
        <f t="shared" si="18"/>
        <v>-3.7163575071330612E-5</v>
      </c>
      <c r="AX14" s="8" t="str">
        <f t="shared" si="19"/>
        <v>NA</v>
      </c>
      <c r="AY14" s="8">
        <f t="shared" si="20"/>
        <v>-1.6943017402866939E-4</v>
      </c>
      <c r="AZ14">
        <v>9.7290745699999999</v>
      </c>
      <c r="BA14">
        <v>-2.8533229480000002E-4</v>
      </c>
      <c r="BB14">
        <v>240</v>
      </c>
      <c r="BC14" s="8">
        <f t="shared" si="21"/>
        <v>-5.5796103580973977E-5</v>
      </c>
      <c r="BD14" s="8" t="str">
        <f t="shared" si="22"/>
        <v>NA</v>
      </c>
      <c r="BE14" s="8">
        <f t="shared" si="23"/>
        <v>-2.2953619121902604E-4</v>
      </c>
      <c r="BF14">
        <v>10.345954170000001</v>
      </c>
      <c r="BG14" s="1">
        <v>-4.5472999999999996E-6</v>
      </c>
      <c r="BH14">
        <v>240</v>
      </c>
      <c r="BI14" s="10">
        <f t="shared" si="24"/>
        <v>-4.2163121623806088E-5</v>
      </c>
      <c r="BJ14" s="10" t="str">
        <f t="shared" si="25"/>
        <v>NA</v>
      </c>
      <c r="BK14" s="8">
        <f t="shared" si="26"/>
        <v>3.7615821623806085E-5</v>
      </c>
      <c r="BL14" s="2">
        <v>10.14817476</v>
      </c>
      <c r="BM14" s="2">
        <v>-2.223932248E-4</v>
      </c>
      <c r="BN14" s="2">
        <v>206</v>
      </c>
      <c r="BO14" s="8">
        <f t="shared" si="27"/>
        <v>-3.7163575071330612E-5</v>
      </c>
      <c r="BP14" s="8" t="str">
        <f t="shared" si="28"/>
        <v>NA</v>
      </c>
      <c r="BQ14" s="8">
        <f t="shared" si="29"/>
        <v>-1.8522964972866938E-4</v>
      </c>
      <c r="BR14" s="2">
        <v>10.02419003</v>
      </c>
      <c r="BS14" s="2">
        <v>-5.3902052669999999E-4</v>
      </c>
      <c r="BT14" s="2">
        <v>60</v>
      </c>
      <c r="BU14" s="8">
        <f t="shared" si="30"/>
        <v>-5.5796103580973977E-5</v>
      </c>
      <c r="BV14" s="8" t="str">
        <f t="shared" si="31"/>
        <v>NA</v>
      </c>
      <c r="BW14" s="8">
        <f t="shared" si="32"/>
        <v>-4.8322442311902602E-4</v>
      </c>
      <c r="BX14">
        <v>10.19290419</v>
      </c>
      <c r="BY14">
        <v>-2.837722141E-4</v>
      </c>
      <c r="BZ14">
        <v>240</v>
      </c>
      <c r="CA14" s="8">
        <f t="shared" si="33"/>
        <v>-3.7163575071330612E-5</v>
      </c>
      <c r="CB14" s="8" t="str">
        <f t="shared" si="34"/>
        <v>NA</v>
      </c>
      <c r="CC14" s="8">
        <f t="shared" si="35"/>
        <v>-2.4660863902866938E-4</v>
      </c>
      <c r="CD14">
        <v>10.38862084</v>
      </c>
      <c r="CE14" s="1">
        <v>1.9069999999999999E-5</v>
      </c>
      <c r="CF14">
        <v>240</v>
      </c>
      <c r="CG14" s="8">
        <f t="shared" si="36"/>
        <v>-4.2163121623806088E-5</v>
      </c>
      <c r="CH14" s="8" t="str">
        <f t="shared" si="37"/>
        <v>NA</v>
      </c>
      <c r="CI14" s="8">
        <f t="shared" si="38"/>
        <v>6.123312162380608E-5</v>
      </c>
      <c r="CJ14">
        <v>10.131657519999999</v>
      </c>
      <c r="CK14">
        <v>-3.9992395240000001E-4</v>
      </c>
      <c r="CL14">
        <v>240</v>
      </c>
      <c r="CM14" s="8">
        <f t="shared" si="39"/>
        <v>-5.5796103580973977E-5</v>
      </c>
      <c r="CN14" s="8" t="str">
        <f t="shared" si="40"/>
        <v>NA</v>
      </c>
      <c r="CO14" s="8">
        <f t="shared" si="41"/>
        <v>-3.4412784881902603E-4</v>
      </c>
      <c r="CP14">
        <v>10.088654549999999</v>
      </c>
      <c r="CQ14">
        <v>-2.9517453920000001E-4</v>
      </c>
      <c r="CR14">
        <v>240</v>
      </c>
      <c r="CS14" s="8">
        <f t="shared" si="42"/>
        <v>-3.7163575071330612E-5</v>
      </c>
      <c r="CT14" s="8" t="str">
        <f t="shared" si="43"/>
        <v>NA</v>
      </c>
      <c r="CU14" s="8">
        <f t="shared" si="44"/>
        <v>-2.580109641286694E-4</v>
      </c>
      <c r="CV14">
        <v>10.343229190000001</v>
      </c>
      <c r="CW14" s="1">
        <v>1.3315000000000001E-6</v>
      </c>
      <c r="CX14">
        <v>240</v>
      </c>
      <c r="CY14" s="10">
        <f t="shared" si="45"/>
        <v>-4.2163121623806088E-5</v>
      </c>
      <c r="CZ14" s="10" t="str">
        <f t="shared" si="46"/>
        <v>NA</v>
      </c>
      <c r="DA14" s="8">
        <f t="shared" si="47"/>
        <v>4.3494621623806087E-5</v>
      </c>
      <c r="DB14" t="s">
        <v>1</v>
      </c>
      <c r="DC14" s="5" t="s">
        <v>8</v>
      </c>
    </row>
    <row r="15" spans="1:107" x14ac:dyDescent="0.45">
      <c r="A15" s="9">
        <v>45619.223610358793</v>
      </c>
      <c r="B15">
        <v>13</v>
      </c>
      <c r="C15">
        <v>14</v>
      </c>
      <c r="D15" s="7">
        <v>45619</v>
      </c>
      <c r="E15">
        <v>5.2174999890000002</v>
      </c>
      <c r="F15">
        <v>14.09574989</v>
      </c>
      <c r="G15">
        <v>14.066062519999999</v>
      </c>
      <c r="H15">
        <v>14.33519991</v>
      </c>
      <c r="I15">
        <v>14.196495840000001</v>
      </c>
      <c r="J15" s="2">
        <v>9.5398712779999997</v>
      </c>
      <c r="K15" s="2">
        <v>-3.2641389679999999E-4</v>
      </c>
      <c r="L15" s="2">
        <v>122</v>
      </c>
      <c r="M15" s="8">
        <f t="shared" si="0"/>
        <v>-5.6570543742084922E-5</v>
      </c>
      <c r="N15" s="8" t="str">
        <f t="shared" si="1"/>
        <v>NA</v>
      </c>
      <c r="O15" s="8">
        <f t="shared" si="2"/>
        <v>-2.6984335305791507E-4</v>
      </c>
      <c r="P15">
        <v>10.525408349999999</v>
      </c>
      <c r="Q15" s="1">
        <v>3.6673999999999998E-6</v>
      </c>
      <c r="R15">
        <v>240</v>
      </c>
      <c r="S15" s="10">
        <f t="shared" si="3"/>
        <v>-4.2252303382450673E-5</v>
      </c>
      <c r="T15" s="10" t="str">
        <f t="shared" si="4"/>
        <v>NA</v>
      </c>
      <c r="U15" s="8">
        <f t="shared" si="5"/>
        <v>4.5919703382450671E-5</v>
      </c>
      <c r="V15">
        <v>9.8219024899999994</v>
      </c>
      <c r="W15">
        <v>-2.7897651080000002E-4</v>
      </c>
      <c r="X15">
        <v>240</v>
      </c>
      <c r="Y15" s="8">
        <f t="shared" si="6"/>
        <v>-5.6570543742084922E-5</v>
      </c>
      <c r="Z15" s="8" t="str">
        <f t="shared" si="7"/>
        <v>NA</v>
      </c>
      <c r="AA15" s="8">
        <f t="shared" si="8"/>
        <v>-2.2240596705791509E-4</v>
      </c>
      <c r="AB15">
        <v>9.743302087</v>
      </c>
      <c r="AC15">
        <v>-3.7038016270000003E-4</v>
      </c>
      <c r="AD15">
        <v>240</v>
      </c>
      <c r="AE15" s="8">
        <f t="shared" si="9"/>
        <v>-3.7439444875164707E-5</v>
      </c>
      <c r="AF15" s="8" t="str">
        <f t="shared" si="10"/>
        <v>NA</v>
      </c>
      <c r="AG15" s="8">
        <f t="shared" si="11"/>
        <v>-3.3294071782483532E-4</v>
      </c>
      <c r="AH15">
        <v>9.7867208360000006</v>
      </c>
      <c r="AI15">
        <v>-1.7987025839999999E-4</v>
      </c>
      <c r="AJ15">
        <v>240</v>
      </c>
      <c r="AK15" s="8">
        <f t="shared" si="12"/>
        <v>-3.7439444875164707E-5</v>
      </c>
      <c r="AL15" s="8" t="str">
        <f t="shared" si="13"/>
        <v>NA</v>
      </c>
      <c r="AM15" s="8">
        <f t="shared" si="14"/>
        <v>-1.4243081352483528E-4</v>
      </c>
      <c r="AN15" s="2">
        <v>9.5775052370000004</v>
      </c>
      <c r="AO15" s="2">
        <v>-3.176676554E-4</v>
      </c>
      <c r="AP15" s="2">
        <v>114</v>
      </c>
      <c r="AQ15" s="8">
        <f t="shared" si="15"/>
        <v>-3.7439444875164707E-5</v>
      </c>
      <c r="AR15" s="8" t="str">
        <f t="shared" si="16"/>
        <v>NA</v>
      </c>
      <c r="AS15" s="8">
        <f t="shared" si="17"/>
        <v>-2.8022821052483529E-4</v>
      </c>
      <c r="AT15">
        <v>9.8774733379999997</v>
      </c>
      <c r="AU15">
        <v>-1.9155020490000001E-4</v>
      </c>
      <c r="AV15">
        <v>240</v>
      </c>
      <c r="AW15" s="8">
        <f t="shared" si="18"/>
        <v>-3.7439444875164707E-5</v>
      </c>
      <c r="AX15" s="8" t="str">
        <f t="shared" si="19"/>
        <v>NA</v>
      </c>
      <c r="AY15" s="8">
        <f t="shared" si="20"/>
        <v>-1.541107600248353E-4</v>
      </c>
      <c r="AZ15">
        <v>9.7252150139999998</v>
      </c>
      <c r="BA15">
        <v>-2.9095037670000002E-4</v>
      </c>
      <c r="BB15">
        <v>240</v>
      </c>
      <c r="BC15" s="8">
        <f t="shared" si="21"/>
        <v>-5.6570543742084922E-5</v>
      </c>
      <c r="BD15" s="8" t="str">
        <f t="shared" si="22"/>
        <v>NA</v>
      </c>
      <c r="BE15" s="8">
        <f t="shared" si="23"/>
        <v>-2.343798329579151E-4</v>
      </c>
      <c r="BF15">
        <v>10.33953751</v>
      </c>
      <c r="BG15" s="1">
        <v>-8.7377999999999996E-6</v>
      </c>
      <c r="BH15">
        <v>240</v>
      </c>
      <c r="BI15" s="10">
        <f t="shared" si="24"/>
        <v>-4.2252303382450673E-5</v>
      </c>
      <c r="BJ15" s="10" t="str">
        <f t="shared" si="25"/>
        <v>NA</v>
      </c>
      <c r="BK15" s="8">
        <f t="shared" si="26"/>
        <v>3.3514503382450677E-5</v>
      </c>
      <c r="BL15">
        <v>10.213679190000001</v>
      </c>
      <c r="BM15">
        <v>-2.4512003810000003E-4</v>
      </c>
      <c r="BN15">
        <v>240</v>
      </c>
      <c r="BO15" s="8">
        <f t="shared" si="27"/>
        <v>-3.7439444875164707E-5</v>
      </c>
      <c r="BP15" s="8" t="str">
        <f t="shared" si="28"/>
        <v>NA</v>
      </c>
      <c r="BQ15" s="8">
        <f t="shared" si="29"/>
        <v>-2.0768059322483532E-4</v>
      </c>
      <c r="BR15" s="2">
        <v>9.7896015999999992</v>
      </c>
      <c r="BS15" s="2">
        <v>-3.3625842940000002E-4</v>
      </c>
      <c r="BT15" s="2">
        <v>122</v>
      </c>
      <c r="BU15" s="8">
        <f t="shared" si="30"/>
        <v>-5.6570543742084922E-5</v>
      </c>
      <c r="BV15" s="8" t="str">
        <f t="shared" si="31"/>
        <v>NA</v>
      </c>
      <c r="BW15" s="8">
        <f t="shared" si="32"/>
        <v>-2.796878856579151E-4</v>
      </c>
      <c r="BX15">
        <v>10.18164999</v>
      </c>
      <c r="BY15">
        <v>-3.0631260759999998E-4</v>
      </c>
      <c r="BZ15">
        <v>240</v>
      </c>
      <c r="CA15" s="8">
        <f t="shared" si="33"/>
        <v>-3.7439444875164707E-5</v>
      </c>
      <c r="CB15" s="8" t="str">
        <f t="shared" si="34"/>
        <v>NA</v>
      </c>
      <c r="CC15" s="8">
        <f t="shared" si="35"/>
        <v>-2.6887316272483527E-4</v>
      </c>
      <c r="CD15">
        <v>10.39101249</v>
      </c>
      <c r="CE15" s="1">
        <v>1.1987000000000001E-5</v>
      </c>
      <c r="CF15">
        <v>240</v>
      </c>
      <c r="CG15" s="8">
        <f t="shared" si="36"/>
        <v>-4.2252303382450673E-5</v>
      </c>
      <c r="CH15" s="8" t="str">
        <f t="shared" si="37"/>
        <v>NA</v>
      </c>
      <c r="CI15" s="8">
        <f t="shared" si="38"/>
        <v>5.4239303382450672E-5</v>
      </c>
      <c r="CJ15">
        <v>10.12670335</v>
      </c>
      <c r="CK15">
        <v>-4.2053572069999999E-4</v>
      </c>
      <c r="CL15">
        <v>240</v>
      </c>
      <c r="CM15" s="8">
        <f t="shared" si="39"/>
        <v>-5.6570543742084922E-5</v>
      </c>
      <c r="CN15" s="8" t="str">
        <f t="shared" si="40"/>
        <v>NA</v>
      </c>
      <c r="CO15" s="8">
        <f t="shared" si="41"/>
        <v>-3.6396517695791507E-4</v>
      </c>
      <c r="CP15">
        <v>10.08194041</v>
      </c>
      <c r="CQ15">
        <v>-3.3980337959999999E-4</v>
      </c>
      <c r="CR15">
        <v>240</v>
      </c>
      <c r="CS15" s="8">
        <f t="shared" si="42"/>
        <v>-3.7439444875164707E-5</v>
      </c>
      <c r="CT15" s="8" t="str">
        <f t="shared" si="43"/>
        <v>NA</v>
      </c>
      <c r="CU15" s="8">
        <f t="shared" si="44"/>
        <v>-3.0236393472483529E-4</v>
      </c>
      <c r="CV15">
        <v>10.344779190000001</v>
      </c>
      <c r="CW15" s="1">
        <v>-1.5597E-5</v>
      </c>
      <c r="CX15">
        <v>240</v>
      </c>
      <c r="CY15" s="10">
        <f t="shared" si="45"/>
        <v>-4.2252303382450673E-5</v>
      </c>
      <c r="CZ15" s="10" t="str">
        <f t="shared" si="46"/>
        <v>NA</v>
      </c>
      <c r="DA15" s="8">
        <f t="shared" si="47"/>
        <v>2.6655303382450673E-5</v>
      </c>
      <c r="DB15" t="s">
        <v>1</v>
      </c>
      <c r="DC15" s="5" t="s">
        <v>8</v>
      </c>
    </row>
    <row r="16" spans="1:107" x14ac:dyDescent="0.45">
      <c r="A16" s="9">
        <v>45619.251388078701</v>
      </c>
      <c r="B16">
        <v>14</v>
      </c>
      <c r="C16">
        <v>15</v>
      </c>
      <c r="D16" s="7">
        <v>45619</v>
      </c>
      <c r="E16">
        <v>5.862500066</v>
      </c>
      <c r="F16">
        <v>14.08522913</v>
      </c>
      <c r="G16">
        <v>14.03617083</v>
      </c>
      <c r="H16">
        <v>14.30594996</v>
      </c>
      <c r="I16">
        <v>14.200399989999999</v>
      </c>
      <c r="J16" s="2">
        <v>9.6147470570000007</v>
      </c>
      <c r="K16" s="2">
        <v>-5.988080665E-4</v>
      </c>
      <c r="L16" s="2">
        <v>100</v>
      </c>
      <c r="M16" s="8">
        <f t="shared" si="0"/>
        <v>-5.7344983903417912E-5</v>
      </c>
      <c r="N16" s="8" t="str">
        <f t="shared" si="1"/>
        <v>NA</v>
      </c>
      <c r="O16" s="8">
        <f t="shared" si="2"/>
        <v>-5.4146308259658208E-4</v>
      </c>
      <c r="P16">
        <v>10.52985417</v>
      </c>
      <c r="Q16" s="1">
        <v>2.7384000000000001E-5</v>
      </c>
      <c r="R16">
        <v>240</v>
      </c>
      <c r="S16" s="10">
        <f t="shared" si="3"/>
        <v>-4.2341485141095259E-5</v>
      </c>
      <c r="T16" s="10" t="str">
        <f t="shared" si="4"/>
        <v>NA</v>
      </c>
      <c r="U16" s="8">
        <f t="shared" si="5"/>
        <v>6.9725485141095266E-5</v>
      </c>
      <c r="V16">
        <v>9.7548716469999999</v>
      </c>
      <c r="W16">
        <v>-3.6329648409999998E-4</v>
      </c>
      <c r="X16">
        <v>240</v>
      </c>
      <c r="Y16" s="8">
        <f t="shared" si="6"/>
        <v>-5.7344983903417912E-5</v>
      </c>
      <c r="Z16" s="8" t="str">
        <f t="shared" si="7"/>
        <v>NA</v>
      </c>
      <c r="AA16" s="8">
        <f t="shared" si="8"/>
        <v>-3.0595150019658207E-4</v>
      </c>
      <c r="AB16">
        <v>9.6592791560000002</v>
      </c>
      <c r="AC16">
        <v>-5.4086541900000003E-4</v>
      </c>
      <c r="AD16">
        <v>240</v>
      </c>
      <c r="AE16" s="8">
        <f t="shared" si="9"/>
        <v>-3.7715314679109824E-5</v>
      </c>
      <c r="AF16" s="8" t="str">
        <f t="shared" si="10"/>
        <v>NA</v>
      </c>
      <c r="AG16" s="8">
        <f t="shared" si="11"/>
        <v>-5.031501043208902E-4</v>
      </c>
      <c r="AH16">
        <v>9.7863024989999996</v>
      </c>
      <c r="AI16">
        <v>-2.388956626E-4</v>
      </c>
      <c r="AJ16">
        <v>240</v>
      </c>
      <c r="AK16" s="8">
        <f t="shared" si="12"/>
        <v>-3.7715314679109824E-5</v>
      </c>
      <c r="AL16" s="8" t="str">
        <f t="shared" si="13"/>
        <v>NA</v>
      </c>
      <c r="AM16" s="8">
        <f t="shared" si="14"/>
        <v>-2.0118034792089017E-4</v>
      </c>
      <c r="AN16" s="2">
        <v>9.5986682180000003</v>
      </c>
      <c r="AO16" s="2">
        <v>-4.7027831970000001E-4</v>
      </c>
      <c r="AP16" s="2">
        <v>192</v>
      </c>
      <c r="AQ16" s="8">
        <f t="shared" si="15"/>
        <v>-3.7715314679109824E-5</v>
      </c>
      <c r="AR16" s="8" t="str">
        <f t="shared" si="16"/>
        <v>NA</v>
      </c>
      <c r="AS16" s="8">
        <f t="shared" si="17"/>
        <v>-4.3256300502089018E-4</v>
      </c>
      <c r="AT16">
        <v>9.8676862280000002</v>
      </c>
      <c r="AU16">
        <v>-2.6542475060000001E-4</v>
      </c>
      <c r="AV16">
        <v>240</v>
      </c>
      <c r="AW16" s="8">
        <f t="shared" si="18"/>
        <v>-3.7715314679109824E-5</v>
      </c>
      <c r="AX16" s="8" t="str">
        <f t="shared" si="19"/>
        <v>NA</v>
      </c>
      <c r="AY16" s="8">
        <f t="shared" si="20"/>
        <v>-2.2770943592089019E-4</v>
      </c>
      <c r="AZ16">
        <v>9.7179120860000001</v>
      </c>
      <c r="BA16">
        <v>-3.321343625E-4</v>
      </c>
      <c r="BB16">
        <v>240</v>
      </c>
      <c r="BC16" s="8">
        <f t="shared" si="21"/>
        <v>-5.7344983903417912E-5</v>
      </c>
      <c r="BD16" s="8" t="str">
        <f t="shared" si="22"/>
        <v>NA</v>
      </c>
      <c r="BE16" s="8">
        <f t="shared" si="23"/>
        <v>-2.7478937859658209E-4</v>
      </c>
      <c r="BF16">
        <v>10.347320870000001</v>
      </c>
      <c r="BG16" s="1">
        <v>-6.5699999999999998E-5</v>
      </c>
      <c r="BH16">
        <v>240</v>
      </c>
      <c r="BI16" s="10">
        <f t="shared" si="24"/>
        <v>-4.2341485141095259E-5</v>
      </c>
      <c r="BJ16" s="10" t="str">
        <f t="shared" si="25"/>
        <v>NA</v>
      </c>
      <c r="BK16" s="8">
        <f t="shared" si="26"/>
        <v>-2.3358514858904739E-5</v>
      </c>
      <c r="BL16">
        <v>10.223749959999999</v>
      </c>
      <c r="BM16">
        <v>-3.0168978069999999E-4</v>
      </c>
      <c r="BN16">
        <v>240</v>
      </c>
      <c r="BO16" s="8">
        <f t="shared" si="27"/>
        <v>-3.7715314679109824E-5</v>
      </c>
      <c r="BP16" s="8" t="str">
        <f t="shared" si="28"/>
        <v>NA</v>
      </c>
      <c r="BQ16" s="8">
        <f t="shared" si="29"/>
        <v>-2.6397446602089016E-4</v>
      </c>
      <c r="BR16" s="2">
        <v>9.6259822530000001</v>
      </c>
      <c r="BS16" s="2">
        <v>-9.4236074490000002E-4</v>
      </c>
      <c r="BT16" s="2">
        <v>152</v>
      </c>
      <c r="BU16" s="8">
        <f t="shared" si="30"/>
        <v>-5.7344983903417912E-5</v>
      </c>
      <c r="BV16" s="8" t="str">
        <f t="shared" si="31"/>
        <v>NA</v>
      </c>
      <c r="BW16" s="8">
        <f t="shared" si="32"/>
        <v>-8.8501576099658211E-4</v>
      </c>
      <c r="BX16">
        <v>10.16521461</v>
      </c>
      <c r="BY16">
        <v>-3.8799641339999999E-4</v>
      </c>
      <c r="BZ16">
        <v>240</v>
      </c>
      <c r="CA16" s="8">
        <f t="shared" si="33"/>
        <v>-3.7715314679109824E-5</v>
      </c>
      <c r="CB16" s="8" t="str">
        <f t="shared" si="34"/>
        <v>NA</v>
      </c>
      <c r="CC16" s="8">
        <f t="shared" si="35"/>
        <v>-3.5028109872089016E-4</v>
      </c>
      <c r="CD16">
        <v>10.39015416</v>
      </c>
      <c r="CE16" s="1">
        <v>-1.4525000000000001E-5</v>
      </c>
      <c r="CF16">
        <v>240</v>
      </c>
      <c r="CG16" s="8">
        <f t="shared" si="36"/>
        <v>-4.2341485141095259E-5</v>
      </c>
      <c r="CH16" s="8" t="str">
        <f t="shared" si="37"/>
        <v>NA</v>
      </c>
      <c r="CI16" s="8">
        <f t="shared" si="38"/>
        <v>2.7816485141095258E-5</v>
      </c>
      <c r="CJ16">
        <v>10.084090399999999</v>
      </c>
      <c r="CK16">
        <v>-4.9201506140000005E-4</v>
      </c>
      <c r="CL16">
        <v>240</v>
      </c>
      <c r="CM16" s="8">
        <f t="shared" si="39"/>
        <v>-5.7344983903417912E-5</v>
      </c>
      <c r="CN16" s="8" t="str">
        <f t="shared" si="40"/>
        <v>NA</v>
      </c>
      <c r="CO16" s="8">
        <f t="shared" si="41"/>
        <v>-4.3467007749658213E-4</v>
      </c>
      <c r="CP16">
        <v>10.05728914</v>
      </c>
      <c r="CQ16">
        <v>-4.315181585E-4</v>
      </c>
      <c r="CR16">
        <v>240</v>
      </c>
      <c r="CS16" s="8">
        <f t="shared" si="42"/>
        <v>-3.7715314679109824E-5</v>
      </c>
      <c r="CT16" s="8" t="str">
        <f t="shared" si="43"/>
        <v>NA</v>
      </c>
      <c r="CU16" s="8">
        <f t="shared" si="44"/>
        <v>-3.9380284382089018E-4</v>
      </c>
      <c r="CV16">
        <v>10.344862490000001</v>
      </c>
      <c r="CW16" s="1">
        <v>-4.5116E-5</v>
      </c>
      <c r="CX16">
        <v>240</v>
      </c>
      <c r="CY16" s="10">
        <f t="shared" si="45"/>
        <v>-4.2341485141095259E-5</v>
      </c>
      <c r="CZ16" s="10" t="str">
        <f t="shared" si="46"/>
        <v>NA</v>
      </c>
      <c r="DA16" s="8">
        <f t="shared" si="47"/>
        <v>-2.7745148589047411E-6</v>
      </c>
      <c r="DB16" t="s">
        <v>1</v>
      </c>
      <c r="DC16" s="5" t="s">
        <v>8</v>
      </c>
    </row>
    <row r="17" spans="1:107" x14ac:dyDescent="0.45">
      <c r="A17" s="9">
        <v>45619.279165798609</v>
      </c>
      <c r="B17">
        <v>15</v>
      </c>
      <c r="C17">
        <v>16</v>
      </c>
      <c r="D17" s="7">
        <v>45619</v>
      </c>
      <c r="E17">
        <v>6.4174999540000002</v>
      </c>
      <c r="F17">
        <v>14.098191610000001</v>
      </c>
      <c r="G17">
        <v>14.07037914</v>
      </c>
      <c r="H17">
        <v>14.31658751</v>
      </c>
      <c r="I17">
        <v>14.2319292</v>
      </c>
      <c r="J17" s="2">
        <v>9.5419856169999999</v>
      </c>
      <c r="K17" s="2">
        <v>-3.749189584E-4</v>
      </c>
      <c r="L17" s="2">
        <v>264</v>
      </c>
      <c r="M17" s="8">
        <f t="shared" si="0"/>
        <v>-5.8119424064750902E-5</v>
      </c>
      <c r="N17" s="8" t="str">
        <f t="shared" si="1"/>
        <v>NA</v>
      </c>
      <c r="O17" s="8">
        <f t="shared" si="2"/>
        <v>-3.167995343352491E-4</v>
      </c>
      <c r="P17">
        <v>10.532466660000001</v>
      </c>
      <c r="Q17" s="1">
        <v>-1.9089E-5</v>
      </c>
      <c r="R17">
        <v>240</v>
      </c>
      <c r="S17" s="10">
        <f t="shared" si="3"/>
        <v>-4.2430666899739844E-5</v>
      </c>
      <c r="T17" s="10" t="str">
        <f t="shared" si="4"/>
        <v>NA</v>
      </c>
      <c r="U17" s="8">
        <f t="shared" si="5"/>
        <v>2.3341666899739844E-5</v>
      </c>
      <c r="V17">
        <v>9.7717050039999993</v>
      </c>
      <c r="W17">
        <v>-3.204320081E-4</v>
      </c>
      <c r="X17">
        <v>240</v>
      </c>
      <c r="Y17" s="8">
        <f t="shared" si="6"/>
        <v>-5.8119424064750902E-5</v>
      </c>
      <c r="Z17" s="8" t="str">
        <f t="shared" si="7"/>
        <v>NA</v>
      </c>
      <c r="AA17" s="8">
        <f t="shared" si="8"/>
        <v>-2.623125840352491E-4</v>
      </c>
      <c r="AB17">
        <v>9.6492937489999999</v>
      </c>
      <c r="AC17">
        <v>-5.4541987480000002E-4</v>
      </c>
      <c r="AD17">
        <v>240</v>
      </c>
      <c r="AE17" s="8">
        <f t="shared" si="9"/>
        <v>-3.7991184482999429E-5</v>
      </c>
      <c r="AF17" s="8" t="str">
        <f t="shared" si="10"/>
        <v>NA</v>
      </c>
      <c r="AG17" s="8">
        <f t="shared" si="11"/>
        <v>-5.0742869031700059E-4</v>
      </c>
      <c r="AH17" s="2">
        <v>9.7607190149999994</v>
      </c>
      <c r="AI17" s="2">
        <v>-3.8652702099999998E-4</v>
      </c>
      <c r="AJ17" s="2">
        <v>84</v>
      </c>
      <c r="AK17" s="8">
        <f t="shared" si="12"/>
        <v>-3.7991184482999429E-5</v>
      </c>
      <c r="AL17" s="8" t="str">
        <f t="shared" si="13"/>
        <v>NA</v>
      </c>
      <c r="AM17" s="8">
        <f t="shared" si="14"/>
        <v>-3.4853583651700055E-4</v>
      </c>
      <c r="AN17">
        <v>9.5551783159999992</v>
      </c>
      <c r="AO17">
        <v>-5.0181203090000003E-4</v>
      </c>
      <c r="AP17">
        <v>240</v>
      </c>
      <c r="AQ17" s="8">
        <f t="shared" si="15"/>
        <v>-3.7991184482999429E-5</v>
      </c>
      <c r="AR17" s="8" t="str">
        <f t="shared" si="16"/>
        <v>NA</v>
      </c>
      <c r="AS17" s="8">
        <f t="shared" si="17"/>
        <v>-4.638208464170006E-4</v>
      </c>
      <c r="AT17" s="2">
        <v>9.8636304240000001</v>
      </c>
      <c r="AU17" s="2">
        <v>-2.1312616910000001E-4</v>
      </c>
      <c r="AV17" s="2">
        <v>148</v>
      </c>
      <c r="AW17" s="8">
        <f t="shared" si="18"/>
        <v>-3.7991184482999429E-5</v>
      </c>
      <c r="AX17" s="8" t="str">
        <f t="shared" si="19"/>
        <v>NA</v>
      </c>
      <c r="AY17" s="8">
        <f t="shared" si="20"/>
        <v>-1.7513498461700058E-4</v>
      </c>
      <c r="AZ17">
        <v>9.691542514</v>
      </c>
      <c r="BA17">
        <v>-3.1883683910000001E-4</v>
      </c>
      <c r="BB17">
        <v>240</v>
      </c>
      <c r="BC17" s="8">
        <f t="shared" si="21"/>
        <v>-5.8119424064750902E-5</v>
      </c>
      <c r="BD17" s="8" t="str">
        <f t="shared" si="22"/>
        <v>NA</v>
      </c>
      <c r="BE17" s="8">
        <f t="shared" si="23"/>
        <v>-2.6071741503524911E-4</v>
      </c>
      <c r="BF17">
        <v>10.339008359999999</v>
      </c>
      <c r="BG17" s="1">
        <v>-7.7474999999999999E-5</v>
      </c>
      <c r="BH17">
        <v>240</v>
      </c>
      <c r="BI17" s="10">
        <f t="shared" si="24"/>
        <v>-4.2430666899739844E-5</v>
      </c>
      <c r="BJ17" s="10" t="str">
        <f t="shared" si="25"/>
        <v>NA</v>
      </c>
      <c r="BK17" s="8">
        <f t="shared" si="26"/>
        <v>-3.5044333100260155E-5</v>
      </c>
      <c r="BL17">
        <v>10.141314169999999</v>
      </c>
      <c r="BM17">
        <v>-3.3753895899999998E-4</v>
      </c>
      <c r="BN17">
        <v>240</v>
      </c>
      <c r="BO17" s="8">
        <f t="shared" si="27"/>
        <v>-3.7991184482999429E-5</v>
      </c>
      <c r="BP17" s="8" t="str">
        <f t="shared" si="28"/>
        <v>NA</v>
      </c>
      <c r="BQ17" s="8">
        <f t="shared" si="29"/>
        <v>-2.9954777451700055E-4</v>
      </c>
      <c r="BR17" s="2">
        <v>9.5720966989999994</v>
      </c>
      <c r="BS17" s="2">
        <v>-4.1297404239999999E-4</v>
      </c>
      <c r="BT17" s="2">
        <v>152</v>
      </c>
      <c r="BU17" s="8">
        <f t="shared" si="30"/>
        <v>-5.8119424064750902E-5</v>
      </c>
      <c r="BV17" s="8" t="str">
        <f t="shared" si="31"/>
        <v>NA</v>
      </c>
      <c r="BW17" s="8">
        <f t="shared" si="32"/>
        <v>-3.5485461833524909E-4</v>
      </c>
      <c r="BX17">
        <v>10.176925000000001</v>
      </c>
      <c r="BY17">
        <v>-3.7410385059999997E-4</v>
      </c>
      <c r="BZ17">
        <v>240</v>
      </c>
      <c r="CA17" s="8">
        <f t="shared" si="33"/>
        <v>-3.7991184482999429E-5</v>
      </c>
      <c r="CB17" s="8" t="str">
        <f t="shared" si="34"/>
        <v>NA</v>
      </c>
      <c r="CC17" s="8">
        <f t="shared" si="35"/>
        <v>-3.3611266611700054E-4</v>
      </c>
      <c r="CD17">
        <v>10.377149989999999</v>
      </c>
      <c r="CE17" s="1">
        <v>-1.5673999999999999E-5</v>
      </c>
      <c r="CF17">
        <v>240</v>
      </c>
      <c r="CG17" s="8">
        <f t="shared" si="36"/>
        <v>-4.2430666899739844E-5</v>
      </c>
      <c r="CH17" s="8" t="str">
        <f t="shared" si="37"/>
        <v>NA</v>
      </c>
      <c r="CI17" s="8">
        <f t="shared" si="38"/>
        <v>2.6756666899739845E-5</v>
      </c>
      <c r="CJ17">
        <v>10.032872940000001</v>
      </c>
      <c r="CK17">
        <v>-5.329745625E-4</v>
      </c>
      <c r="CL17">
        <v>240</v>
      </c>
      <c r="CM17" s="8">
        <f t="shared" si="39"/>
        <v>-5.8119424064750902E-5</v>
      </c>
      <c r="CN17" s="8" t="str">
        <f t="shared" si="40"/>
        <v>NA</v>
      </c>
      <c r="CO17" s="8">
        <f t="shared" si="41"/>
        <v>-4.748551384352491E-4</v>
      </c>
      <c r="CP17">
        <v>10.01947502</v>
      </c>
      <c r="CQ17">
        <v>-4.5492674210000002E-4</v>
      </c>
      <c r="CR17">
        <v>240</v>
      </c>
      <c r="CS17" s="8">
        <f t="shared" si="42"/>
        <v>-3.7991184482999429E-5</v>
      </c>
      <c r="CT17" s="8" t="str">
        <f t="shared" si="43"/>
        <v>NA</v>
      </c>
      <c r="CU17" s="8">
        <f t="shared" si="44"/>
        <v>-4.1693555761700059E-4</v>
      </c>
      <c r="CV17">
        <v>10.328566650000001</v>
      </c>
      <c r="CW17" s="1">
        <v>-7.0233000000000003E-5</v>
      </c>
      <c r="CX17">
        <v>240</v>
      </c>
      <c r="CY17" s="10">
        <f t="shared" si="45"/>
        <v>-4.2430666899739844E-5</v>
      </c>
      <c r="CZ17" s="10" t="str">
        <f t="shared" si="46"/>
        <v>NA</v>
      </c>
      <c r="DA17" s="8">
        <f t="shared" si="47"/>
        <v>-2.7802333100260159E-5</v>
      </c>
      <c r="DB17" t="s">
        <v>1</v>
      </c>
      <c r="DC17" s="5" t="s">
        <v>8</v>
      </c>
    </row>
    <row r="18" spans="1:107" x14ac:dyDescent="0.45">
      <c r="A18" s="9">
        <v>45619.306943518517</v>
      </c>
      <c r="B18">
        <v>16</v>
      </c>
      <c r="C18">
        <v>17</v>
      </c>
      <c r="D18" s="7">
        <v>45619</v>
      </c>
      <c r="E18">
        <v>7.2174999709999996</v>
      </c>
      <c r="F18">
        <v>14.0572125</v>
      </c>
      <c r="G18">
        <v>14.020854290000001</v>
      </c>
      <c r="H18">
        <v>14.21630409</v>
      </c>
      <c r="I18">
        <v>14.153641759999999</v>
      </c>
      <c r="J18">
        <v>9.7210887469999996</v>
      </c>
      <c r="K18">
        <v>-3.6196222580000002E-4</v>
      </c>
      <c r="L18">
        <v>240</v>
      </c>
      <c r="M18" s="8">
        <f t="shared" si="0"/>
        <v>-5.8893864226083892E-5</v>
      </c>
      <c r="N18" s="8" t="str">
        <f t="shared" si="1"/>
        <v>NA</v>
      </c>
      <c r="O18" s="8">
        <f t="shared" si="2"/>
        <v>-3.0306836157391613E-4</v>
      </c>
      <c r="P18">
        <v>10.53547498</v>
      </c>
      <c r="Q18" s="1">
        <v>3.3382E-5</v>
      </c>
      <c r="R18">
        <v>240</v>
      </c>
      <c r="S18" s="10">
        <f t="shared" si="3"/>
        <v>-4.2519848658384429E-5</v>
      </c>
      <c r="T18" s="10" t="str">
        <f t="shared" si="4"/>
        <v>NA</v>
      </c>
      <c r="U18" s="8">
        <f t="shared" si="5"/>
        <v>7.5901848658384429E-5</v>
      </c>
      <c r="V18" s="2">
        <v>9.6456809299999993</v>
      </c>
      <c r="W18" s="2">
        <v>-3.1903098180000001E-4</v>
      </c>
      <c r="X18" s="2">
        <v>110</v>
      </c>
      <c r="Y18" s="8">
        <f t="shared" si="6"/>
        <v>-5.8893864226083892E-5</v>
      </c>
      <c r="Z18" s="8" t="str">
        <f t="shared" si="7"/>
        <v>NA</v>
      </c>
      <c r="AA18" s="8">
        <f t="shared" si="8"/>
        <v>-2.6013711757391612E-4</v>
      </c>
      <c r="AB18">
        <v>9.5433724640000008</v>
      </c>
      <c r="AC18">
        <v>-7.1593507379999997E-4</v>
      </c>
      <c r="AD18">
        <v>240</v>
      </c>
      <c r="AE18" s="8">
        <f t="shared" si="9"/>
        <v>-3.8267054286889035E-5</v>
      </c>
      <c r="AF18" s="8" t="str">
        <f t="shared" si="10"/>
        <v>NA</v>
      </c>
      <c r="AG18" s="8">
        <f t="shared" si="11"/>
        <v>-6.7766801951311094E-4</v>
      </c>
      <c r="AH18">
        <v>9.8162191669999999</v>
      </c>
      <c r="AI18">
        <v>-2.0925391810000001E-4</v>
      </c>
      <c r="AJ18">
        <v>240</v>
      </c>
      <c r="AK18" s="8">
        <f t="shared" si="12"/>
        <v>-3.8267054286889035E-5</v>
      </c>
      <c r="AL18" s="8" t="str">
        <f t="shared" si="13"/>
        <v>NA</v>
      </c>
      <c r="AM18" s="8">
        <f t="shared" si="14"/>
        <v>-1.7098686381311097E-4</v>
      </c>
      <c r="AN18" s="2">
        <v>9.7418417690000005</v>
      </c>
      <c r="AO18" s="2">
        <v>-3.7077570089999999E-4</v>
      </c>
      <c r="AP18" s="2">
        <v>158</v>
      </c>
      <c r="AQ18" s="8">
        <f t="shared" si="15"/>
        <v>-3.8267054286889035E-5</v>
      </c>
      <c r="AR18" s="8" t="str">
        <f t="shared" si="16"/>
        <v>NA</v>
      </c>
      <c r="AS18" s="8">
        <f t="shared" si="17"/>
        <v>-3.3250864661311095E-4</v>
      </c>
      <c r="AT18" s="2">
        <v>9.6990055149999996</v>
      </c>
      <c r="AU18" s="2">
        <v>-2.4838922789999999E-4</v>
      </c>
      <c r="AV18" s="2">
        <v>54</v>
      </c>
      <c r="AW18" s="8">
        <f t="shared" si="18"/>
        <v>-3.8267054286889035E-5</v>
      </c>
      <c r="AX18" s="8" t="str">
        <f t="shared" si="19"/>
        <v>NA</v>
      </c>
      <c r="AY18" s="8">
        <f t="shared" si="20"/>
        <v>-2.1012217361311095E-4</v>
      </c>
      <c r="AZ18">
        <v>9.7321770789999995</v>
      </c>
      <c r="BA18">
        <v>-2.9316182879999999E-4</v>
      </c>
      <c r="BB18">
        <v>240</v>
      </c>
      <c r="BC18" s="8">
        <f t="shared" si="21"/>
        <v>-5.8893864226083892E-5</v>
      </c>
      <c r="BD18" s="8" t="str">
        <f t="shared" si="22"/>
        <v>NA</v>
      </c>
      <c r="BE18" s="8">
        <f t="shared" si="23"/>
        <v>-2.342679645739161E-4</v>
      </c>
      <c r="BF18">
        <v>10.35427082</v>
      </c>
      <c r="BG18" s="1">
        <v>-4.3791000000000001E-5</v>
      </c>
      <c r="BH18">
        <v>240</v>
      </c>
      <c r="BI18" s="10">
        <f t="shared" si="24"/>
        <v>-4.2519848658384429E-5</v>
      </c>
      <c r="BJ18" s="10" t="str">
        <f t="shared" si="25"/>
        <v>NA</v>
      </c>
      <c r="BK18" s="8">
        <f t="shared" si="26"/>
        <v>-1.2711513416155721E-6</v>
      </c>
      <c r="BL18">
        <v>10.194895839999999</v>
      </c>
      <c r="BM18">
        <v>-3.042788047E-4</v>
      </c>
      <c r="BN18">
        <v>240</v>
      </c>
      <c r="BO18" s="8">
        <f t="shared" si="27"/>
        <v>-3.8267054286889035E-5</v>
      </c>
      <c r="BP18" s="8" t="str">
        <f t="shared" si="28"/>
        <v>NA</v>
      </c>
      <c r="BQ18" s="8">
        <f t="shared" si="29"/>
        <v>-2.6601175041311096E-4</v>
      </c>
      <c r="BR18" s="2">
        <v>9.8533402569999993</v>
      </c>
      <c r="BS18" s="2">
        <v>-6.0121937839999998E-4</v>
      </c>
      <c r="BT18" s="2">
        <v>62</v>
      </c>
      <c r="BU18" s="8">
        <f t="shared" si="30"/>
        <v>-5.8893864226083892E-5</v>
      </c>
      <c r="BV18" s="8" t="str">
        <f t="shared" si="31"/>
        <v>NA</v>
      </c>
      <c r="BW18" s="8">
        <f t="shared" si="32"/>
        <v>-5.4232551417391609E-4</v>
      </c>
      <c r="BX18">
        <v>10.19702917</v>
      </c>
      <c r="BY18">
        <v>-3.3748922460000001E-4</v>
      </c>
      <c r="BZ18">
        <v>240</v>
      </c>
      <c r="CA18" s="8">
        <f t="shared" si="33"/>
        <v>-3.8267054286889035E-5</v>
      </c>
      <c r="CB18" s="8" t="str">
        <f t="shared" si="34"/>
        <v>NA</v>
      </c>
      <c r="CC18" s="8">
        <f t="shared" si="35"/>
        <v>-2.9922217031311097E-4</v>
      </c>
      <c r="CD18">
        <v>10.387041630000001</v>
      </c>
      <c r="CE18" s="1">
        <v>-2.0792E-5</v>
      </c>
      <c r="CF18">
        <v>240</v>
      </c>
      <c r="CG18" s="8">
        <f t="shared" si="36"/>
        <v>-4.2519848658384429E-5</v>
      </c>
      <c r="CH18" s="8" t="str">
        <f t="shared" si="37"/>
        <v>NA</v>
      </c>
      <c r="CI18" s="8">
        <f t="shared" si="38"/>
        <v>2.1727848658384429E-5</v>
      </c>
      <c r="CJ18">
        <v>10.09440667</v>
      </c>
      <c r="CK18">
        <v>-4.2206527129999999E-4</v>
      </c>
      <c r="CL18">
        <v>240</v>
      </c>
      <c r="CM18" s="8">
        <f t="shared" si="39"/>
        <v>-5.8893864226083892E-5</v>
      </c>
      <c r="CN18" s="8" t="str">
        <f t="shared" si="40"/>
        <v>NA</v>
      </c>
      <c r="CO18" s="8">
        <f t="shared" si="41"/>
        <v>-3.631714070739161E-4</v>
      </c>
      <c r="CP18">
        <v>9.9218916420000003</v>
      </c>
      <c r="CQ18">
        <v>-5.8496783789999997E-4</v>
      </c>
      <c r="CR18">
        <v>240</v>
      </c>
      <c r="CS18" s="8">
        <f t="shared" si="42"/>
        <v>-3.8267054286889035E-5</v>
      </c>
      <c r="CT18" s="8" t="str">
        <f t="shared" si="43"/>
        <v>NA</v>
      </c>
      <c r="CU18" s="8">
        <f t="shared" si="44"/>
        <v>-5.4670078361311093E-4</v>
      </c>
      <c r="CV18">
        <v>10.336375009999999</v>
      </c>
      <c r="CW18" s="1">
        <v>-5.6820000000000001E-5</v>
      </c>
      <c r="CX18">
        <v>240</v>
      </c>
      <c r="CY18" s="10">
        <f t="shared" si="45"/>
        <v>-4.2519848658384429E-5</v>
      </c>
      <c r="CZ18" s="10" t="str">
        <f t="shared" si="46"/>
        <v>NA</v>
      </c>
      <c r="DA18" s="8">
        <f t="shared" si="47"/>
        <v>-1.4300151341615572E-5</v>
      </c>
      <c r="DB18" t="s">
        <v>1</v>
      </c>
      <c r="DC18" s="5" t="s">
        <v>8</v>
      </c>
    </row>
    <row r="19" spans="1:107" x14ac:dyDescent="0.45">
      <c r="A19" s="9">
        <v>45619.334721238425</v>
      </c>
      <c r="B19">
        <v>17</v>
      </c>
      <c r="C19">
        <v>18</v>
      </c>
      <c r="D19" s="7">
        <v>45619</v>
      </c>
      <c r="E19">
        <v>7.8625000949999997</v>
      </c>
      <c r="F19">
        <v>14.05205419</v>
      </c>
      <c r="G19">
        <v>14.02655841</v>
      </c>
      <c r="H19">
        <v>14.17537089</v>
      </c>
      <c r="I19">
        <v>14.11174166</v>
      </c>
      <c r="J19">
        <v>9.7053295849999994</v>
      </c>
      <c r="K19">
        <v>-3.6217103519999998E-4</v>
      </c>
      <c r="L19">
        <v>240</v>
      </c>
      <c r="M19" s="8">
        <f t="shared" si="0"/>
        <v>-5.9668304387416882E-5</v>
      </c>
      <c r="N19" s="8" t="str">
        <f t="shared" si="1"/>
        <v>NA</v>
      </c>
      <c r="O19" s="8">
        <f t="shared" si="2"/>
        <v>-3.025027308125831E-4</v>
      </c>
      <c r="P19">
        <v>10.54972081</v>
      </c>
      <c r="Q19" s="1">
        <v>3.4336E-6</v>
      </c>
      <c r="R19">
        <v>240</v>
      </c>
      <c r="S19" s="10">
        <f t="shared" si="3"/>
        <v>-4.2609030417029015E-5</v>
      </c>
      <c r="T19" s="10" t="str">
        <f t="shared" si="4"/>
        <v>NA</v>
      </c>
      <c r="U19" s="8">
        <f t="shared" si="5"/>
        <v>4.6042630417029015E-5</v>
      </c>
      <c r="V19">
        <v>9.7908741710000005</v>
      </c>
      <c r="W19">
        <v>-3.091941102E-4</v>
      </c>
      <c r="X19">
        <v>240</v>
      </c>
      <c r="Y19" s="8">
        <f t="shared" si="6"/>
        <v>-5.9668304387416882E-5</v>
      </c>
      <c r="Z19" s="8" t="str">
        <f t="shared" si="7"/>
        <v>NA</v>
      </c>
      <c r="AA19" s="8">
        <f t="shared" si="8"/>
        <v>-2.4952580581258312E-4</v>
      </c>
      <c r="AB19">
        <v>9.5934641959999993</v>
      </c>
      <c r="AC19">
        <v>-6.6463000830000005E-4</v>
      </c>
      <c r="AD19">
        <v>240</v>
      </c>
      <c r="AE19" s="8">
        <f t="shared" si="9"/>
        <v>-3.8542924090834152E-5</v>
      </c>
      <c r="AF19" s="8" t="str">
        <f t="shared" si="10"/>
        <v>NA</v>
      </c>
      <c r="AG19" s="8">
        <f t="shared" si="11"/>
        <v>-6.260870842091659E-4</v>
      </c>
      <c r="AH19">
        <v>9.8169479289999995</v>
      </c>
      <c r="AI19">
        <v>-2.110081253E-4</v>
      </c>
      <c r="AJ19">
        <v>240</v>
      </c>
      <c r="AK19" s="8">
        <f t="shared" si="12"/>
        <v>-3.8542924090834152E-5</v>
      </c>
      <c r="AL19" s="8" t="str">
        <f t="shared" si="13"/>
        <v>NA</v>
      </c>
      <c r="AM19" s="8">
        <f t="shared" si="14"/>
        <v>-1.7246520120916585E-4</v>
      </c>
      <c r="AN19">
        <v>9.7295920890000005</v>
      </c>
      <c r="AO19">
        <v>-3.5584022730000001E-4</v>
      </c>
      <c r="AP19">
        <v>240</v>
      </c>
      <c r="AQ19" s="8">
        <f t="shared" si="15"/>
        <v>-3.8542924090834152E-5</v>
      </c>
      <c r="AR19" s="8" t="str">
        <f t="shared" si="16"/>
        <v>NA</v>
      </c>
      <c r="AS19" s="8">
        <f t="shared" si="17"/>
        <v>-3.1729730320916586E-4</v>
      </c>
      <c r="AT19">
        <v>9.8832666519999997</v>
      </c>
      <c r="AU19">
        <v>-2.439453714E-4</v>
      </c>
      <c r="AV19">
        <v>240</v>
      </c>
      <c r="AW19" s="8">
        <f t="shared" si="18"/>
        <v>-3.8542924090834152E-5</v>
      </c>
      <c r="AX19" s="8" t="str">
        <f t="shared" si="19"/>
        <v>NA</v>
      </c>
      <c r="AY19" s="8">
        <f t="shared" si="20"/>
        <v>-2.0540244730916585E-4</v>
      </c>
      <c r="AZ19">
        <v>9.7160158320000001</v>
      </c>
      <c r="BA19">
        <v>-3.0955201919999998E-4</v>
      </c>
      <c r="BB19">
        <v>240</v>
      </c>
      <c r="BC19" s="8">
        <f t="shared" si="21"/>
        <v>-5.9668304387416882E-5</v>
      </c>
      <c r="BD19" s="8" t="str">
        <f t="shared" si="22"/>
        <v>NA</v>
      </c>
      <c r="BE19" s="8">
        <f t="shared" si="23"/>
        <v>-2.498837148125831E-4</v>
      </c>
      <c r="BF19">
        <v>10.35557914</v>
      </c>
      <c r="BG19" s="1">
        <v>-5.0209E-5</v>
      </c>
      <c r="BH19">
        <v>240</v>
      </c>
      <c r="BI19" s="10">
        <f t="shared" si="24"/>
        <v>-4.2609030417029015E-5</v>
      </c>
      <c r="BJ19" s="10" t="str">
        <f t="shared" si="25"/>
        <v>NA</v>
      </c>
      <c r="BK19" s="8">
        <f t="shared" si="26"/>
        <v>-7.5999695829709853E-6</v>
      </c>
      <c r="BL19">
        <v>10.20917083</v>
      </c>
      <c r="BM19">
        <v>-2.893892294E-4</v>
      </c>
      <c r="BN19">
        <v>240</v>
      </c>
      <c r="BO19" s="8">
        <f t="shared" si="27"/>
        <v>-3.8542924090834152E-5</v>
      </c>
      <c r="BP19" s="8" t="str">
        <f t="shared" si="28"/>
        <v>NA</v>
      </c>
      <c r="BQ19" s="8">
        <f t="shared" si="29"/>
        <v>-2.5084630530916585E-4</v>
      </c>
      <c r="BR19" s="2">
        <v>9.7452263410000004</v>
      </c>
      <c r="BS19" s="2">
        <v>-5.2665325160000003E-4</v>
      </c>
      <c r="BT19" s="2">
        <v>114</v>
      </c>
      <c r="BU19" s="8">
        <f t="shared" si="30"/>
        <v>-5.9668304387416882E-5</v>
      </c>
      <c r="BV19" s="8" t="str">
        <f t="shared" si="31"/>
        <v>NA</v>
      </c>
      <c r="BW19" s="8">
        <f t="shared" si="32"/>
        <v>-4.6698494721258315E-4</v>
      </c>
      <c r="BX19">
        <v>10.19548541</v>
      </c>
      <c r="BY19">
        <v>-3.2975144529999998E-4</v>
      </c>
      <c r="BZ19">
        <v>240</v>
      </c>
      <c r="CA19" s="8">
        <f t="shared" si="33"/>
        <v>-3.8542924090834152E-5</v>
      </c>
      <c r="CB19" s="8" t="str">
        <f t="shared" si="34"/>
        <v>NA</v>
      </c>
      <c r="CC19" s="8">
        <f t="shared" si="35"/>
        <v>-2.9120852120916583E-4</v>
      </c>
      <c r="CD19">
        <v>10.392062510000001</v>
      </c>
      <c r="CE19" s="1">
        <v>-3.6839999999999998E-6</v>
      </c>
      <c r="CF19">
        <v>240</v>
      </c>
      <c r="CG19" s="8">
        <f t="shared" si="36"/>
        <v>-4.2609030417029015E-5</v>
      </c>
      <c r="CH19" s="8" t="str">
        <f t="shared" si="37"/>
        <v>NA</v>
      </c>
      <c r="CI19" s="8">
        <f t="shared" si="38"/>
        <v>3.8925030417029014E-5</v>
      </c>
      <c r="CJ19">
        <v>9.7921625219999999</v>
      </c>
      <c r="CK19">
        <v>-5.6495240109999997E-4</v>
      </c>
      <c r="CL19">
        <v>240</v>
      </c>
      <c r="CM19" s="8">
        <f t="shared" si="39"/>
        <v>-5.9668304387416882E-5</v>
      </c>
      <c r="CN19" s="8" t="str">
        <f t="shared" si="40"/>
        <v>NA</v>
      </c>
      <c r="CO19" s="8">
        <f t="shared" si="41"/>
        <v>-5.0528409671258309E-4</v>
      </c>
      <c r="CP19">
        <v>10.094909599999999</v>
      </c>
      <c r="CQ19">
        <v>-4.1098309400000002E-4</v>
      </c>
      <c r="CR19">
        <v>240</v>
      </c>
      <c r="CS19" s="8">
        <f t="shared" si="42"/>
        <v>-3.8542924090834152E-5</v>
      </c>
      <c r="CT19" s="8" t="str">
        <f t="shared" si="43"/>
        <v>NA</v>
      </c>
      <c r="CU19" s="8">
        <f t="shared" si="44"/>
        <v>-3.7244016990916587E-4</v>
      </c>
      <c r="CV19">
        <v>10.334758369999999</v>
      </c>
      <c r="CW19" s="1">
        <v>-3.8136000000000002E-5</v>
      </c>
      <c r="CX19">
        <v>240</v>
      </c>
      <c r="CY19" s="10">
        <f t="shared" si="45"/>
        <v>-4.2609030417029015E-5</v>
      </c>
      <c r="CZ19" s="10" t="str">
        <f t="shared" si="46"/>
        <v>NA</v>
      </c>
      <c r="DA19" s="8">
        <f t="shared" si="47"/>
        <v>4.4730304170290125E-6</v>
      </c>
      <c r="DB19" t="s">
        <v>1</v>
      </c>
      <c r="DC19" s="5" t="s">
        <v>8</v>
      </c>
    </row>
    <row r="20" spans="1:107" x14ac:dyDescent="0.45">
      <c r="A20" s="9">
        <v>45619.362498958333</v>
      </c>
      <c r="B20" t="s">
        <v>0</v>
      </c>
      <c r="C20">
        <v>19</v>
      </c>
      <c r="D20" s="7">
        <v>45619</v>
      </c>
      <c r="E20">
        <v>8.4424999829999994</v>
      </c>
      <c r="F20">
        <v>14.087395819999999</v>
      </c>
      <c r="G20">
        <v>14.07270411</v>
      </c>
      <c r="H20">
        <v>14.187966660000001</v>
      </c>
      <c r="I20">
        <v>14.14432085</v>
      </c>
      <c r="J20" s="2">
        <v>9.5809107699999991</v>
      </c>
      <c r="K20" s="2">
        <v>-4.0528936390000001E-4</v>
      </c>
      <c r="L20" s="2">
        <v>120</v>
      </c>
      <c r="M20" s="8">
        <f t="shared" si="0"/>
        <v>-6.0442744548527827E-5</v>
      </c>
      <c r="N20" s="8" t="str">
        <f t="shared" si="1"/>
        <v>NA</v>
      </c>
      <c r="O20" s="8">
        <f t="shared" si="2"/>
        <v>-3.4484661935147218E-4</v>
      </c>
      <c r="P20">
        <v>10.286447900000001</v>
      </c>
      <c r="Q20">
        <v>-7.7497194660000005E-4</v>
      </c>
      <c r="R20">
        <v>240</v>
      </c>
      <c r="S20" s="10">
        <f t="shared" si="3"/>
        <v>-4.2698212175701356E-5</v>
      </c>
      <c r="T20" s="10" t="str">
        <f t="shared" si="4"/>
        <v>NA</v>
      </c>
      <c r="U20" s="8">
        <f t="shared" si="5"/>
        <v>-7.3227373442429869E-4</v>
      </c>
      <c r="V20" s="2">
        <v>9.7668174899999993</v>
      </c>
      <c r="W20" s="2">
        <v>-3.0550298289999997E-4</v>
      </c>
      <c r="X20" s="2">
        <v>240</v>
      </c>
      <c r="Y20" s="8">
        <f t="shared" si="6"/>
        <v>-6.0442744548527827E-5</v>
      </c>
      <c r="Z20" s="8" t="str">
        <f t="shared" si="7"/>
        <v>NA</v>
      </c>
      <c r="AA20" s="8">
        <f t="shared" si="8"/>
        <v>-2.4506023835147215E-4</v>
      </c>
      <c r="AB20">
        <v>9.6441796019999995</v>
      </c>
      <c r="AC20">
        <v>-3.89867397E-4</v>
      </c>
      <c r="AD20">
        <v>240</v>
      </c>
      <c r="AE20" s="8">
        <f t="shared" si="9"/>
        <v>-3.8818793894723758E-5</v>
      </c>
      <c r="AF20" s="8" t="str">
        <f t="shared" si="10"/>
        <v>NA</v>
      </c>
      <c r="AG20" s="8">
        <f t="shared" si="11"/>
        <v>-3.5104860310527624E-4</v>
      </c>
      <c r="AH20">
        <v>9.7855649749999998</v>
      </c>
      <c r="AI20">
        <v>-1.7949552100000001E-4</v>
      </c>
      <c r="AJ20">
        <v>240</v>
      </c>
      <c r="AK20" s="8">
        <f t="shared" si="12"/>
        <v>-3.8818793894723758E-5</v>
      </c>
      <c r="AL20" s="8" t="str">
        <f t="shared" si="13"/>
        <v>NA</v>
      </c>
      <c r="AM20" s="8">
        <f t="shared" si="14"/>
        <v>-1.4067672710527625E-4</v>
      </c>
      <c r="AN20">
        <v>9.7058950030000002</v>
      </c>
      <c r="AO20">
        <v>-4.1457843630000001E-4</v>
      </c>
      <c r="AP20">
        <v>240</v>
      </c>
      <c r="AQ20" s="8">
        <f t="shared" si="15"/>
        <v>-3.8818793894723758E-5</v>
      </c>
      <c r="AR20" s="8" t="str">
        <f t="shared" si="16"/>
        <v>NA</v>
      </c>
      <c r="AS20" s="8">
        <f t="shared" si="17"/>
        <v>-3.7575964240527625E-4</v>
      </c>
      <c r="AT20">
        <v>9.8496903820000004</v>
      </c>
      <c r="AU20">
        <v>-2.3730224219999999E-4</v>
      </c>
      <c r="AV20">
        <v>240</v>
      </c>
      <c r="AW20" s="8">
        <f t="shared" si="18"/>
        <v>-3.8818793894723758E-5</v>
      </c>
      <c r="AX20" s="8" t="str">
        <f t="shared" si="19"/>
        <v>NA</v>
      </c>
      <c r="AY20" s="8">
        <f t="shared" si="20"/>
        <v>-1.9848344830527623E-4</v>
      </c>
      <c r="AZ20">
        <v>9.6618737620000008</v>
      </c>
      <c r="BA20">
        <v>-3.7239326850000001E-4</v>
      </c>
      <c r="BB20">
        <v>240</v>
      </c>
      <c r="BC20" s="8">
        <f t="shared" si="21"/>
        <v>-6.0442744548527827E-5</v>
      </c>
      <c r="BD20" s="8" t="str">
        <f t="shared" si="22"/>
        <v>NA</v>
      </c>
      <c r="BE20" s="8">
        <f t="shared" si="23"/>
        <v>-3.1195052395147218E-4</v>
      </c>
      <c r="BF20">
        <v>10.34377915</v>
      </c>
      <c r="BG20" s="1">
        <v>-4.7694000000000001E-5</v>
      </c>
      <c r="BH20">
        <v>240</v>
      </c>
      <c r="BI20" s="10">
        <f t="shared" si="24"/>
        <v>-4.2698212175701356E-5</v>
      </c>
      <c r="BJ20" s="10" t="str">
        <f t="shared" si="25"/>
        <v>NA</v>
      </c>
      <c r="BK20" s="8">
        <f t="shared" si="26"/>
        <v>-4.9957878242986456E-6</v>
      </c>
      <c r="BL20">
        <v>10.062863289999999</v>
      </c>
      <c r="BM20">
        <v>-3.3440965639999998E-4</v>
      </c>
      <c r="BN20">
        <v>240</v>
      </c>
      <c r="BO20" s="8">
        <f t="shared" si="27"/>
        <v>-3.8818793894723758E-5</v>
      </c>
      <c r="BP20" s="8" t="str">
        <f t="shared" si="28"/>
        <v>NA</v>
      </c>
      <c r="BQ20" s="8">
        <f t="shared" si="29"/>
        <v>-2.9559086250527622E-4</v>
      </c>
      <c r="BR20" s="2">
        <v>9.5936315440000008</v>
      </c>
      <c r="BS20" s="2">
        <v>-1.3730350429999999E-3</v>
      </c>
      <c r="BT20" s="2">
        <v>133</v>
      </c>
      <c r="BU20" s="8">
        <f t="shared" si="30"/>
        <v>-6.0442744548527827E-5</v>
      </c>
      <c r="BV20" s="8" t="str">
        <f t="shared" si="31"/>
        <v>NA</v>
      </c>
      <c r="BW20" s="8">
        <f t="shared" si="32"/>
        <v>-1.3125922984514721E-3</v>
      </c>
      <c r="BX20">
        <v>10.112803749999999</v>
      </c>
      <c r="BY20">
        <v>-3.2662548590000002E-4</v>
      </c>
      <c r="BZ20">
        <v>240</v>
      </c>
      <c r="CA20" s="8">
        <f t="shared" si="33"/>
        <v>-3.8818793894723758E-5</v>
      </c>
      <c r="CB20" s="8" t="str">
        <f t="shared" si="34"/>
        <v>NA</v>
      </c>
      <c r="CC20" s="8">
        <f t="shared" si="35"/>
        <v>-2.8780669200527626E-4</v>
      </c>
      <c r="CD20">
        <v>10.35862502</v>
      </c>
      <c r="CE20" s="1">
        <v>-4.3137999999999999E-5</v>
      </c>
      <c r="CF20">
        <v>240</v>
      </c>
      <c r="CG20" s="8">
        <f t="shared" si="36"/>
        <v>-4.2698212175701356E-5</v>
      </c>
      <c r="CH20" s="8" t="str">
        <f t="shared" si="37"/>
        <v>NA</v>
      </c>
      <c r="CI20" s="8">
        <f t="shared" si="38"/>
        <v>-4.397878242986438E-7</v>
      </c>
      <c r="CJ20">
        <v>10.079341250000001</v>
      </c>
      <c r="CK20">
        <v>-3.8784237909999999E-4</v>
      </c>
      <c r="CL20">
        <v>240</v>
      </c>
      <c r="CM20" s="8">
        <f t="shared" si="39"/>
        <v>-6.0442744548527827E-5</v>
      </c>
      <c r="CN20" s="8" t="str">
        <f t="shared" si="40"/>
        <v>NA</v>
      </c>
      <c r="CO20" s="8">
        <f t="shared" si="41"/>
        <v>-3.2739963455147216E-4</v>
      </c>
      <c r="CP20">
        <v>9.92206835</v>
      </c>
      <c r="CQ20">
        <v>-5.4523839550000002E-4</v>
      </c>
      <c r="CR20">
        <v>240</v>
      </c>
      <c r="CS20" s="8">
        <f t="shared" si="42"/>
        <v>-3.8818793894723758E-5</v>
      </c>
      <c r="CT20" s="8" t="str">
        <f t="shared" si="43"/>
        <v>NA</v>
      </c>
      <c r="CU20" s="8">
        <f t="shared" si="44"/>
        <v>-5.0641960160527626E-4</v>
      </c>
      <c r="CV20">
        <v>10.309908350000001</v>
      </c>
      <c r="CW20" s="1">
        <v>-2.8503000000000001E-5</v>
      </c>
      <c r="CX20">
        <v>240</v>
      </c>
      <c r="CY20" s="10">
        <f t="shared" si="45"/>
        <v>-4.2698212175701356E-5</v>
      </c>
      <c r="CZ20" s="10" t="str">
        <f t="shared" si="46"/>
        <v>NA</v>
      </c>
      <c r="DA20" s="8">
        <f t="shared" si="47"/>
        <v>1.4195212175701354E-5</v>
      </c>
      <c r="DB20" t="s">
        <v>4</v>
      </c>
      <c r="DC20" s="5" t="s">
        <v>8</v>
      </c>
    </row>
    <row r="21" spans="1:107" x14ac:dyDescent="0.45">
      <c r="A21" s="9">
        <v>45619.390276678241</v>
      </c>
      <c r="B21" t="s">
        <v>0</v>
      </c>
      <c r="C21">
        <v>20</v>
      </c>
      <c r="D21" s="7">
        <v>45619</v>
      </c>
      <c r="E21">
        <v>8.9375000720000006</v>
      </c>
      <c r="F21">
        <v>14.10056662</v>
      </c>
      <c r="G21">
        <v>14.055220780000001</v>
      </c>
      <c r="H21">
        <v>14.298604190000001</v>
      </c>
      <c r="I21">
        <v>14.209316640000001</v>
      </c>
      <c r="J21" s="2">
        <v>9.1307343149999998</v>
      </c>
      <c r="K21" s="2">
        <v>-6.2624200919999997E-4</v>
      </c>
      <c r="L21" s="2">
        <v>245</v>
      </c>
      <c r="M21" s="8">
        <f t="shared" si="0"/>
        <v>-6.1217184709860817E-5</v>
      </c>
      <c r="N21" s="8" t="str">
        <f t="shared" si="1"/>
        <v>NA</v>
      </c>
      <c r="O21" s="8">
        <f t="shared" si="2"/>
        <v>-5.6502482449013916E-4</v>
      </c>
      <c r="P21">
        <v>8.6928354280000004</v>
      </c>
      <c r="Q21">
        <v>-1.550395646E-3</v>
      </c>
      <c r="R21">
        <v>240</v>
      </c>
      <c r="S21" s="10">
        <f t="shared" si="3"/>
        <v>-4.2787393934345941E-5</v>
      </c>
      <c r="T21" s="10" t="str">
        <f t="shared" si="4"/>
        <v>NA</v>
      </c>
      <c r="U21" s="8">
        <f t="shared" si="5"/>
        <v>-1.5076082520656541E-3</v>
      </c>
      <c r="V21" s="2">
        <v>9.4057756149999996</v>
      </c>
      <c r="W21" s="2">
        <v>-2.676292431E-4</v>
      </c>
      <c r="X21" s="2">
        <v>238</v>
      </c>
      <c r="Y21" s="8">
        <f t="shared" si="6"/>
        <v>-6.1217184709860817E-5</v>
      </c>
      <c r="Z21" s="8" t="str">
        <f t="shared" si="7"/>
        <v>NA</v>
      </c>
      <c r="AA21" s="8">
        <f t="shared" si="8"/>
        <v>-2.0641205839013919E-4</v>
      </c>
      <c r="AB21">
        <v>9.0122629209999996</v>
      </c>
      <c r="AC21">
        <v>-6.2960549399999996E-4</v>
      </c>
      <c r="AD21">
        <v>240</v>
      </c>
      <c r="AE21" s="8">
        <f t="shared" si="9"/>
        <v>-3.9094663698668874E-5</v>
      </c>
      <c r="AF21" s="8" t="str">
        <f t="shared" si="10"/>
        <v>NA</v>
      </c>
      <c r="AG21" s="8">
        <f t="shared" si="11"/>
        <v>-5.9051083030133109E-4</v>
      </c>
      <c r="AH21">
        <v>9.5357425009999996</v>
      </c>
      <c r="AI21">
        <v>-2.4182342349999999E-4</v>
      </c>
      <c r="AJ21">
        <v>240</v>
      </c>
      <c r="AK21" s="8">
        <f t="shared" si="12"/>
        <v>-3.9094663698668874E-5</v>
      </c>
      <c r="AL21" s="8" t="str">
        <f t="shared" si="13"/>
        <v>NA</v>
      </c>
      <c r="AM21" s="8">
        <f t="shared" si="14"/>
        <v>-2.0272875980133112E-4</v>
      </c>
      <c r="AN21">
        <v>9.2214104060000004</v>
      </c>
      <c r="AO21">
        <v>-4.4533599750000002E-4</v>
      </c>
      <c r="AP21">
        <v>240</v>
      </c>
      <c r="AQ21" s="8">
        <f t="shared" si="15"/>
        <v>-3.9094663698668874E-5</v>
      </c>
      <c r="AR21" s="8" t="str">
        <f t="shared" si="16"/>
        <v>NA</v>
      </c>
      <c r="AS21" s="8">
        <f t="shared" si="17"/>
        <v>-4.0624133380133114E-4</v>
      </c>
      <c r="AT21">
        <v>9.5606033440000004</v>
      </c>
      <c r="AU21">
        <v>-2.288371578E-4</v>
      </c>
      <c r="AV21">
        <v>240</v>
      </c>
      <c r="AW21" s="8">
        <f t="shared" si="18"/>
        <v>-3.9094663698668874E-5</v>
      </c>
      <c r="AX21" s="8" t="str">
        <f t="shared" si="19"/>
        <v>NA</v>
      </c>
      <c r="AY21" s="8">
        <f t="shared" si="20"/>
        <v>-1.8974249410133113E-4</v>
      </c>
      <c r="AZ21">
        <v>9.2353920939999998</v>
      </c>
      <c r="BA21">
        <v>-2.943808182E-4</v>
      </c>
      <c r="BB21">
        <v>240</v>
      </c>
      <c r="BC21" s="8">
        <f t="shared" si="21"/>
        <v>-6.1217184709860817E-5</v>
      </c>
      <c r="BD21" s="8" t="str">
        <f t="shared" si="22"/>
        <v>NA</v>
      </c>
      <c r="BE21" s="8">
        <f t="shared" si="23"/>
        <v>-2.3316363349013919E-4</v>
      </c>
      <c r="BF21">
        <v>10.28197499</v>
      </c>
      <c r="BG21" s="1">
        <v>-4.3402999999999998E-5</v>
      </c>
      <c r="BH21">
        <v>240</v>
      </c>
      <c r="BI21" s="10">
        <f t="shared" si="24"/>
        <v>-4.2787393934345941E-5</v>
      </c>
      <c r="BJ21" s="10" t="str">
        <f t="shared" si="25"/>
        <v>NA</v>
      </c>
      <c r="BK21" s="8">
        <f t="shared" si="26"/>
        <v>-6.1560606565405678E-7</v>
      </c>
      <c r="BL21">
        <v>9.6835729280000002</v>
      </c>
      <c r="BM21">
        <v>-2.7299577170000001E-4</v>
      </c>
      <c r="BN21">
        <v>240</v>
      </c>
      <c r="BO21" s="8">
        <f t="shared" si="27"/>
        <v>-3.9094663698668874E-5</v>
      </c>
      <c r="BP21" s="8" t="str">
        <f t="shared" si="28"/>
        <v>NA</v>
      </c>
      <c r="BQ21" s="8">
        <f t="shared" si="29"/>
        <v>-2.3390110800133114E-4</v>
      </c>
      <c r="BR21" s="2">
        <v>8.2448971340000003</v>
      </c>
      <c r="BS21" s="2">
        <v>-6.8895875289999998E-4</v>
      </c>
      <c r="BT21" s="2">
        <v>245</v>
      </c>
      <c r="BU21" s="8">
        <f t="shared" si="30"/>
        <v>-6.1217184709860817E-5</v>
      </c>
      <c r="BV21" s="8" t="str">
        <f t="shared" si="31"/>
        <v>NA</v>
      </c>
      <c r="BW21" s="8">
        <f t="shared" si="32"/>
        <v>-6.2774156819013916E-4</v>
      </c>
      <c r="BX21">
        <v>9.6707533360000006</v>
      </c>
      <c r="BY21">
        <v>-4.1184034660000002E-4</v>
      </c>
      <c r="BZ21">
        <v>240</v>
      </c>
      <c r="CA21" s="8">
        <f t="shared" si="33"/>
        <v>-3.9094663698668874E-5</v>
      </c>
      <c r="CB21" s="8" t="str">
        <f t="shared" si="34"/>
        <v>NA</v>
      </c>
      <c r="CC21" s="8">
        <f t="shared" si="35"/>
        <v>-3.7274568290133114E-4</v>
      </c>
      <c r="CD21">
        <v>9.9484091360000004</v>
      </c>
      <c r="CE21">
        <v>-1.1764491249999999E-3</v>
      </c>
      <c r="CF21">
        <v>240</v>
      </c>
      <c r="CG21" s="8">
        <f t="shared" si="36"/>
        <v>-4.2787393934345941E-5</v>
      </c>
      <c r="CH21" s="8" t="str">
        <f t="shared" si="37"/>
        <v>NA</v>
      </c>
      <c r="CI21" s="8">
        <f t="shared" si="38"/>
        <v>-1.133661731065654E-3</v>
      </c>
      <c r="CJ21">
        <v>9.5739862519999992</v>
      </c>
      <c r="CK21">
        <v>-4.1878513269999999E-4</v>
      </c>
      <c r="CL21">
        <v>240</v>
      </c>
      <c r="CM21" s="8">
        <f t="shared" si="39"/>
        <v>-6.1217184709860817E-5</v>
      </c>
      <c r="CN21" s="8" t="str">
        <f t="shared" si="40"/>
        <v>NA</v>
      </c>
      <c r="CO21" s="8">
        <f t="shared" si="41"/>
        <v>-3.5756794799013917E-4</v>
      </c>
      <c r="CP21">
        <v>9.429796692</v>
      </c>
      <c r="CQ21">
        <v>-2.8202873219999999E-4</v>
      </c>
      <c r="CR21">
        <v>240</v>
      </c>
      <c r="CS21" s="8">
        <f t="shared" si="42"/>
        <v>-3.9094663698668874E-5</v>
      </c>
      <c r="CT21" s="8" t="str">
        <f t="shared" si="43"/>
        <v>NA</v>
      </c>
      <c r="CU21" s="8">
        <f t="shared" si="44"/>
        <v>-2.4293406850133112E-4</v>
      </c>
      <c r="CV21">
        <v>10.2784292</v>
      </c>
      <c r="CW21" s="1">
        <v>2.7897000000000002E-6</v>
      </c>
      <c r="CX21">
        <v>240</v>
      </c>
      <c r="CY21" s="10">
        <f t="shared" si="45"/>
        <v>-4.2787393934345941E-5</v>
      </c>
      <c r="CZ21" s="10" t="str">
        <f t="shared" si="46"/>
        <v>NA</v>
      </c>
      <c r="DA21" s="8">
        <f t="shared" si="47"/>
        <v>4.5577093934345939E-5</v>
      </c>
      <c r="DB21" t="s">
        <v>4</v>
      </c>
      <c r="DC21" s="5" t="s">
        <v>8</v>
      </c>
    </row>
    <row r="22" spans="1:107" x14ac:dyDescent="0.45">
      <c r="A22" s="9">
        <v>45619.39166666667</v>
      </c>
      <c r="B22" t="s">
        <v>0</v>
      </c>
      <c r="C22">
        <v>21</v>
      </c>
      <c r="D22" s="7">
        <v>45619</v>
      </c>
      <c r="E22">
        <v>9.2424999830000001</v>
      </c>
      <c r="F22">
        <v>14.0771833</v>
      </c>
      <c r="G22">
        <v>14.03911252</v>
      </c>
      <c r="H22">
        <v>14.181379160000001</v>
      </c>
      <c r="I22">
        <v>14.09083334</v>
      </c>
      <c r="J22" s="2">
        <v>8.555370001</v>
      </c>
      <c r="K22" s="2">
        <v>-4.2008839610000002E-4</v>
      </c>
      <c r="L22" s="2">
        <v>240</v>
      </c>
      <c r="M22" s="8">
        <f t="shared" si="0"/>
        <v>-6.1255937453763565E-5</v>
      </c>
      <c r="N22" s="8" t="str">
        <f t="shared" si="1"/>
        <v>NA</v>
      </c>
      <c r="O22" s="8">
        <f t="shared" si="2"/>
        <v>-3.5883245864623645E-4</v>
      </c>
      <c r="P22">
        <v>6.9599799869999996</v>
      </c>
      <c r="Q22">
        <v>-1.316559304E-3</v>
      </c>
      <c r="R22">
        <v>240</v>
      </c>
      <c r="S22" s="10">
        <f t="shared" si="3"/>
        <v>-4.2791856561696928E-5</v>
      </c>
      <c r="T22" s="10" t="str">
        <f t="shared" si="4"/>
        <v>NA</v>
      </c>
      <c r="U22" s="8">
        <f t="shared" si="5"/>
        <v>-1.2737674474383031E-3</v>
      </c>
      <c r="V22" s="2">
        <v>8.3917591950000006</v>
      </c>
      <c r="W22" s="2">
        <v>-2.8289697089999997E-4</v>
      </c>
      <c r="X22" s="2">
        <v>76</v>
      </c>
      <c r="Y22" s="8">
        <f t="shared" si="6"/>
        <v>-6.1255937453763565E-5</v>
      </c>
      <c r="Z22" s="8" t="str">
        <f t="shared" si="7"/>
        <v>NA</v>
      </c>
      <c r="AA22" s="8">
        <f t="shared" si="8"/>
        <v>-2.2164103344623641E-4</v>
      </c>
      <c r="AB22">
        <v>8.4586679339999993</v>
      </c>
      <c r="AC22">
        <v>-3.791009139E-4</v>
      </c>
      <c r="AD22">
        <v>240</v>
      </c>
      <c r="AE22" s="8">
        <f t="shared" si="9"/>
        <v>-3.9108468137483143E-5</v>
      </c>
      <c r="AF22" s="8" t="str">
        <f t="shared" si="10"/>
        <v>NA</v>
      </c>
      <c r="AG22" s="8">
        <f t="shared" si="11"/>
        <v>-3.3999244576251686E-4</v>
      </c>
      <c r="AH22">
        <v>9.2416150170000009</v>
      </c>
      <c r="AI22">
        <v>-3.2731616659999998E-4</v>
      </c>
      <c r="AJ22">
        <v>240</v>
      </c>
      <c r="AK22" s="8">
        <f t="shared" si="12"/>
        <v>-3.9108468137483143E-5</v>
      </c>
      <c r="AL22" s="8" t="str">
        <f t="shared" si="13"/>
        <v>NA</v>
      </c>
      <c r="AM22" s="8">
        <f t="shared" si="14"/>
        <v>-2.8820769846251684E-4</v>
      </c>
      <c r="AN22">
        <v>8.8200045899999999</v>
      </c>
      <c r="AO22">
        <v>-3.1565161429999999E-4</v>
      </c>
      <c r="AP22">
        <v>240</v>
      </c>
      <c r="AQ22" s="8">
        <f t="shared" si="15"/>
        <v>-3.9108468137483143E-5</v>
      </c>
      <c r="AR22" s="8" t="str">
        <f t="shared" si="16"/>
        <v>NA</v>
      </c>
      <c r="AS22" s="8">
        <f t="shared" si="17"/>
        <v>-2.7654314616251685E-4</v>
      </c>
      <c r="AT22">
        <v>9.3170471030000002</v>
      </c>
      <c r="AU22">
        <v>-2.024734244E-4</v>
      </c>
      <c r="AV22">
        <v>240</v>
      </c>
      <c r="AW22" s="8">
        <f t="shared" si="18"/>
        <v>-3.9108468137483143E-5</v>
      </c>
      <c r="AX22" s="8" t="str">
        <f t="shared" si="19"/>
        <v>NA</v>
      </c>
      <c r="AY22" s="8">
        <f t="shared" si="20"/>
        <v>-1.6336495626251686E-4</v>
      </c>
      <c r="AZ22">
        <v>8.8391316690000004</v>
      </c>
      <c r="BA22">
        <v>-4.7598273200000001E-4</v>
      </c>
      <c r="BB22">
        <v>240</v>
      </c>
      <c r="BC22" s="8">
        <f t="shared" si="21"/>
        <v>-6.1255937453763565E-5</v>
      </c>
      <c r="BD22" s="8" t="str">
        <f t="shared" si="22"/>
        <v>NA</v>
      </c>
      <c r="BE22" s="8">
        <f t="shared" si="23"/>
        <v>-4.1472679454623645E-4</v>
      </c>
      <c r="BF22">
        <v>10.287354150000001</v>
      </c>
      <c r="BG22" s="1">
        <v>-2.1307000000000001E-5</v>
      </c>
      <c r="BH22">
        <v>240</v>
      </c>
      <c r="BI22" s="10">
        <f t="shared" si="24"/>
        <v>-4.2791856561696928E-5</v>
      </c>
      <c r="BJ22" s="10" t="str">
        <f t="shared" si="25"/>
        <v>NA</v>
      </c>
      <c r="BK22" s="8">
        <f t="shared" si="26"/>
        <v>2.1484856561696927E-5</v>
      </c>
      <c r="BL22">
        <v>9.3324587619999999</v>
      </c>
      <c r="BM22">
        <v>-4.008790478E-4</v>
      </c>
      <c r="BN22">
        <v>240</v>
      </c>
      <c r="BO22" s="8">
        <f t="shared" si="27"/>
        <v>-3.9108468137483143E-5</v>
      </c>
      <c r="BP22" s="8" t="str">
        <f t="shared" si="28"/>
        <v>NA</v>
      </c>
      <c r="BQ22" s="8">
        <f t="shared" si="29"/>
        <v>-3.6177057966251685E-4</v>
      </c>
      <c r="BR22" s="2">
        <v>7.6009579790000004</v>
      </c>
      <c r="BS22" s="2">
        <v>-5.1642139600000002E-4</v>
      </c>
      <c r="BT22" s="2">
        <v>238</v>
      </c>
      <c r="BU22" s="8">
        <f t="shared" si="30"/>
        <v>-6.1255937453763565E-5</v>
      </c>
      <c r="BV22" s="8" t="str">
        <f t="shared" si="31"/>
        <v>NA</v>
      </c>
      <c r="BW22" s="8">
        <f t="shared" si="32"/>
        <v>-4.5516545854623646E-4</v>
      </c>
      <c r="BX22">
        <v>9.1826620939999994</v>
      </c>
      <c r="BY22">
        <v>-3.6956779430000002E-4</v>
      </c>
      <c r="BZ22">
        <v>240</v>
      </c>
      <c r="CA22" s="8">
        <f t="shared" si="33"/>
        <v>-3.9108468137483143E-5</v>
      </c>
      <c r="CB22" s="8" t="str">
        <f t="shared" si="34"/>
        <v>NA</v>
      </c>
      <c r="CC22" s="8">
        <f t="shared" si="35"/>
        <v>-3.3045932616251688E-4</v>
      </c>
      <c r="CD22">
        <v>7.9762524839999998</v>
      </c>
      <c r="CE22">
        <v>-2.4103014210000002E-3</v>
      </c>
      <c r="CF22">
        <v>240</v>
      </c>
      <c r="CG22" s="8">
        <f t="shared" si="36"/>
        <v>-4.2791856561696928E-5</v>
      </c>
      <c r="CH22" s="8" t="str">
        <f t="shared" si="37"/>
        <v>NA</v>
      </c>
      <c r="CI22" s="8">
        <f t="shared" si="38"/>
        <v>-2.3675095644383032E-3</v>
      </c>
      <c r="CJ22">
        <v>9.0901099839999997</v>
      </c>
      <c r="CK22">
        <v>-4.4036779509999999E-4</v>
      </c>
      <c r="CL22">
        <v>240</v>
      </c>
      <c r="CM22" s="8">
        <f t="shared" si="39"/>
        <v>-6.1255937453763565E-5</v>
      </c>
      <c r="CN22" s="8" t="str">
        <f t="shared" si="40"/>
        <v>NA</v>
      </c>
      <c r="CO22" s="8">
        <f t="shared" si="41"/>
        <v>-3.7911185764623643E-4</v>
      </c>
      <c r="CP22">
        <v>8.987171257</v>
      </c>
      <c r="CQ22">
        <v>-3.9496758230000002E-4</v>
      </c>
      <c r="CR22">
        <v>240</v>
      </c>
      <c r="CS22" s="8">
        <f t="shared" si="42"/>
        <v>-3.9108468137483143E-5</v>
      </c>
      <c r="CT22" s="8" t="str">
        <f t="shared" si="43"/>
        <v>NA</v>
      </c>
      <c r="CU22" s="8">
        <f t="shared" si="44"/>
        <v>-3.5585911416251688E-4</v>
      </c>
      <c r="CV22">
        <v>10.275624990000001</v>
      </c>
      <c r="CW22" s="1">
        <v>-3.8985E-5</v>
      </c>
      <c r="CX22">
        <v>240</v>
      </c>
      <c r="CY22" s="10">
        <f t="shared" si="45"/>
        <v>-4.2791856561696928E-5</v>
      </c>
      <c r="CZ22" s="10" t="str">
        <f t="shared" si="46"/>
        <v>NA</v>
      </c>
      <c r="DA22" s="8">
        <f t="shared" si="47"/>
        <v>3.8068565616969279E-6</v>
      </c>
      <c r="DB22" t="s">
        <v>4</v>
      </c>
      <c r="DC22" s="5" t="s">
        <v>8</v>
      </c>
    </row>
    <row r="23" spans="1:107" x14ac:dyDescent="0.45">
      <c r="A23" s="9">
        <v>45619.405555555553</v>
      </c>
      <c r="B23" t="s">
        <v>0</v>
      </c>
      <c r="C23">
        <v>22</v>
      </c>
      <c r="D23" s="7">
        <v>45619</v>
      </c>
      <c r="E23">
        <v>9.4424999829999994</v>
      </c>
      <c r="F23">
        <v>14.066270830000001</v>
      </c>
      <c r="G23">
        <v>14.018104170000001</v>
      </c>
      <c r="H23">
        <v>14.24992913</v>
      </c>
      <c r="I23">
        <v>14.21742087</v>
      </c>
      <c r="J23" s="2">
        <v>8.1576140299999995</v>
      </c>
      <c r="K23" s="2">
        <v>-3.0871634290000001E-4</v>
      </c>
      <c r="L23" s="2">
        <v>235</v>
      </c>
      <c r="M23" s="8">
        <f t="shared" si="0"/>
        <v>-6.1643158340896065E-5</v>
      </c>
      <c r="N23" s="8" t="str">
        <f t="shared" si="1"/>
        <v>NA</v>
      </c>
      <c r="O23" s="8">
        <f t="shared" si="2"/>
        <v>-2.4707318455910395E-4</v>
      </c>
      <c r="P23">
        <v>5.6241662640000003</v>
      </c>
      <c r="Q23">
        <v>-7.760417369E-4</v>
      </c>
      <c r="R23">
        <v>240</v>
      </c>
      <c r="S23" s="10">
        <f t="shared" si="3"/>
        <v>-4.2836447533889377E-5</v>
      </c>
      <c r="T23" s="10" t="str">
        <f t="shared" si="4"/>
        <v>NA</v>
      </c>
      <c r="U23" s="8">
        <f t="shared" si="5"/>
        <v>-7.3320528936611062E-4</v>
      </c>
      <c r="V23" s="2">
        <v>8.7294288130000002</v>
      </c>
      <c r="W23" s="2">
        <v>-2.5591439020000001E-4</v>
      </c>
      <c r="X23" s="2">
        <v>236</v>
      </c>
      <c r="Y23" s="8">
        <f t="shared" si="6"/>
        <v>-6.1643158340896065E-5</v>
      </c>
      <c r="Z23" s="8" t="str">
        <f t="shared" si="7"/>
        <v>NA</v>
      </c>
      <c r="AA23" s="8">
        <f t="shared" si="8"/>
        <v>-1.9427123185910395E-4</v>
      </c>
      <c r="AB23">
        <v>8.0513133509999992</v>
      </c>
      <c r="AC23">
        <v>-3.0367123720000003E-4</v>
      </c>
      <c r="AD23">
        <v>240</v>
      </c>
      <c r="AE23" s="8">
        <f t="shared" si="9"/>
        <v>-3.9246403326753665E-5</v>
      </c>
      <c r="AF23" s="8" t="str">
        <f t="shared" si="10"/>
        <v>NA</v>
      </c>
      <c r="AG23" s="8">
        <f t="shared" si="11"/>
        <v>-2.6442483387324636E-4</v>
      </c>
      <c r="AH23">
        <v>8.9258541660000006</v>
      </c>
      <c r="AI23">
        <v>-1.8318705480000001E-4</v>
      </c>
      <c r="AJ23">
        <v>240</v>
      </c>
      <c r="AK23" s="8">
        <f t="shared" si="12"/>
        <v>-3.9246403326753665E-5</v>
      </c>
      <c r="AL23" s="8" t="str">
        <f t="shared" si="13"/>
        <v>NA</v>
      </c>
      <c r="AM23" s="8">
        <f t="shared" si="14"/>
        <v>-1.4394065147324634E-4</v>
      </c>
      <c r="AN23">
        <v>8.4619187670000002</v>
      </c>
      <c r="AO23">
        <v>-2.9031657709999999E-4</v>
      </c>
      <c r="AP23">
        <v>240</v>
      </c>
      <c r="AQ23" s="8">
        <f t="shared" si="15"/>
        <v>-3.9246403326753665E-5</v>
      </c>
      <c r="AR23" s="8" t="str">
        <f t="shared" si="16"/>
        <v>NA</v>
      </c>
      <c r="AS23" s="8">
        <f t="shared" si="17"/>
        <v>-2.5107017377324633E-4</v>
      </c>
      <c r="AT23">
        <v>9.0946587280000006</v>
      </c>
      <c r="AU23">
        <v>-1.7616125750000001E-4</v>
      </c>
      <c r="AV23">
        <v>240</v>
      </c>
      <c r="AW23" s="8">
        <f t="shared" si="18"/>
        <v>-3.9246403326753665E-5</v>
      </c>
      <c r="AX23" s="8" t="str">
        <f t="shared" si="19"/>
        <v>NA</v>
      </c>
      <c r="AY23" s="8">
        <f t="shared" si="20"/>
        <v>-1.3691485417324635E-4</v>
      </c>
      <c r="AZ23">
        <v>8.3153641700000005</v>
      </c>
      <c r="BA23">
        <v>-3.0614840879999999E-4</v>
      </c>
      <c r="BB23">
        <v>240</v>
      </c>
      <c r="BC23" s="8">
        <f t="shared" si="21"/>
        <v>-6.1643158340896065E-5</v>
      </c>
      <c r="BD23" s="8" t="str">
        <f t="shared" si="22"/>
        <v>NA</v>
      </c>
      <c r="BE23" s="8">
        <f t="shared" si="23"/>
        <v>-2.4450525045910393E-4</v>
      </c>
      <c r="BF23">
        <v>10.23157084</v>
      </c>
      <c r="BG23" s="1">
        <v>-4.6532000000000001E-5</v>
      </c>
      <c r="BH23">
        <v>240</v>
      </c>
      <c r="BI23" s="10">
        <f t="shared" si="24"/>
        <v>-4.2836447533889377E-5</v>
      </c>
      <c r="BJ23" s="10" t="str">
        <f t="shared" si="25"/>
        <v>NA</v>
      </c>
      <c r="BK23" s="8">
        <f t="shared" si="26"/>
        <v>-3.6955524661106242E-6</v>
      </c>
      <c r="BL23">
        <v>8.8854254089999998</v>
      </c>
      <c r="BM23">
        <v>-3.9910564830000002E-4</v>
      </c>
      <c r="BN23">
        <v>240</v>
      </c>
      <c r="BO23" s="8">
        <f t="shared" si="27"/>
        <v>-3.9246403326753665E-5</v>
      </c>
      <c r="BP23" s="8" t="str">
        <f t="shared" si="28"/>
        <v>NA</v>
      </c>
      <c r="BQ23" s="8">
        <f t="shared" si="29"/>
        <v>-3.5985924497324636E-4</v>
      </c>
      <c r="BR23" s="2">
        <v>6.9672026020000004</v>
      </c>
      <c r="BS23" s="2">
        <v>-4.3714311509999998E-4</v>
      </c>
      <c r="BT23" s="2">
        <v>116</v>
      </c>
      <c r="BU23" s="8">
        <f t="shared" si="30"/>
        <v>-6.1643158340896065E-5</v>
      </c>
      <c r="BV23" s="8" t="str">
        <f t="shared" si="31"/>
        <v>NA</v>
      </c>
      <c r="BW23" s="8">
        <f t="shared" si="32"/>
        <v>-3.7549995675910391E-4</v>
      </c>
      <c r="BX23">
        <v>8.745150443</v>
      </c>
      <c r="BY23">
        <v>-3.6468900790000001E-4</v>
      </c>
      <c r="BZ23">
        <v>240</v>
      </c>
      <c r="CA23" s="8">
        <f t="shared" si="33"/>
        <v>-3.9246403326753665E-5</v>
      </c>
      <c r="CB23" s="8" t="str">
        <f t="shared" si="34"/>
        <v>NA</v>
      </c>
      <c r="CC23" s="8">
        <f t="shared" si="35"/>
        <v>-3.2544260457324634E-4</v>
      </c>
      <c r="CD23">
        <v>6.4889229359999998</v>
      </c>
      <c r="CE23">
        <v>-2.4745583530000001E-4</v>
      </c>
      <c r="CF23">
        <v>240</v>
      </c>
      <c r="CG23" s="8">
        <f t="shared" si="36"/>
        <v>-4.2836447533889377E-5</v>
      </c>
      <c r="CH23" s="8" t="str">
        <f t="shared" si="37"/>
        <v>NA</v>
      </c>
      <c r="CI23" s="8">
        <f t="shared" si="38"/>
        <v>-2.0461938776611063E-4</v>
      </c>
      <c r="CJ23">
        <v>8.5749237180000009</v>
      </c>
      <c r="CK23">
        <v>-4.0996710550000003E-4</v>
      </c>
      <c r="CL23">
        <v>240</v>
      </c>
      <c r="CM23" s="8">
        <f t="shared" si="39"/>
        <v>-6.1643158340896065E-5</v>
      </c>
      <c r="CN23" s="8" t="str">
        <f t="shared" si="40"/>
        <v>NA</v>
      </c>
      <c r="CO23" s="8">
        <f t="shared" si="41"/>
        <v>-3.4832394715910396E-4</v>
      </c>
      <c r="CP23">
        <v>8.4851037139999992</v>
      </c>
      <c r="CQ23">
        <v>-3.3845047169999998E-4</v>
      </c>
      <c r="CR23">
        <v>240</v>
      </c>
      <c r="CS23" s="8">
        <f t="shared" si="42"/>
        <v>-3.9246403326753665E-5</v>
      </c>
      <c r="CT23" s="8" t="str">
        <f t="shared" si="43"/>
        <v>NA</v>
      </c>
      <c r="CU23" s="8">
        <f t="shared" si="44"/>
        <v>-2.9920406837324632E-4</v>
      </c>
      <c r="CV23">
        <v>10.21437918</v>
      </c>
      <c r="CW23" s="1">
        <v>-5.4098999999999998E-5</v>
      </c>
      <c r="CX23">
        <v>240</v>
      </c>
      <c r="CY23" s="10">
        <f t="shared" si="45"/>
        <v>-4.2836447533889377E-5</v>
      </c>
      <c r="CZ23" s="10" t="str">
        <f t="shared" si="46"/>
        <v>NA</v>
      </c>
      <c r="DA23" s="8">
        <f t="shared" si="47"/>
        <v>-1.1262552466110621E-5</v>
      </c>
      <c r="DB23" t="s">
        <v>4</v>
      </c>
      <c r="DC23" s="5" t="s">
        <v>8</v>
      </c>
    </row>
    <row r="24" spans="1:107" x14ac:dyDescent="0.45">
      <c r="A24" s="9">
        <v>45619.419444328705</v>
      </c>
      <c r="B24" t="s">
        <v>0</v>
      </c>
      <c r="C24">
        <v>23</v>
      </c>
      <c r="D24" s="7">
        <v>45619</v>
      </c>
      <c r="E24">
        <v>9.9375000720000006</v>
      </c>
      <c r="F24">
        <v>14.064850010000001</v>
      </c>
      <c r="G24">
        <v>14.011095839999999</v>
      </c>
      <c r="H24">
        <v>14.21650833</v>
      </c>
      <c r="I24">
        <v>14.10630827</v>
      </c>
      <c r="J24" s="2">
        <v>7.7167438480000001</v>
      </c>
      <c r="K24" s="2">
        <v>-3.0763697499999997E-4</v>
      </c>
      <c r="L24" s="2">
        <v>244</v>
      </c>
      <c r="M24" s="8">
        <f t="shared" si="0"/>
        <v>-6.2030376001498411E-5</v>
      </c>
      <c r="N24" s="8" t="str">
        <f t="shared" si="1"/>
        <v>NA</v>
      </c>
      <c r="O24" s="8">
        <f t="shared" si="2"/>
        <v>-2.4560659899850156E-4</v>
      </c>
      <c r="P24">
        <v>5.2083416539999998</v>
      </c>
      <c r="Q24" s="1">
        <v>-8.1709E-5</v>
      </c>
      <c r="R24">
        <v>240</v>
      </c>
      <c r="S24" s="10">
        <f t="shared" si="3"/>
        <v>-4.288103813454569E-5</v>
      </c>
      <c r="T24" s="10" t="str">
        <f t="shared" si="4"/>
        <v>NA</v>
      </c>
      <c r="U24" s="8">
        <f t="shared" si="5"/>
        <v>-3.8827961865454309E-5</v>
      </c>
      <c r="V24" s="2">
        <v>7.939191203</v>
      </c>
      <c r="W24" s="2">
        <v>-3.9414255849999999E-4</v>
      </c>
      <c r="X24" s="2">
        <v>148</v>
      </c>
      <c r="Y24" s="8">
        <f t="shared" si="6"/>
        <v>-6.2030376001498411E-5</v>
      </c>
      <c r="Z24" s="8" t="str">
        <f t="shared" si="7"/>
        <v>NA</v>
      </c>
      <c r="AA24" s="8">
        <f t="shared" si="8"/>
        <v>-3.3211218249850158E-4</v>
      </c>
      <c r="AB24">
        <v>7.6651908339999997</v>
      </c>
      <c r="AC24">
        <v>-3.1664864870000002E-4</v>
      </c>
      <c r="AD24">
        <v>240</v>
      </c>
      <c r="AE24" s="8">
        <f t="shared" si="9"/>
        <v>-3.93843373666658E-5</v>
      </c>
      <c r="AF24" s="8" t="str">
        <f t="shared" si="10"/>
        <v>NA</v>
      </c>
      <c r="AG24" s="8">
        <f t="shared" si="11"/>
        <v>-2.7726431133333422E-4</v>
      </c>
      <c r="AH24">
        <v>8.5959716920000009</v>
      </c>
      <c r="AI24">
        <v>-2.3418824850000001E-4</v>
      </c>
      <c r="AJ24">
        <v>240</v>
      </c>
      <c r="AK24" s="8">
        <f t="shared" si="12"/>
        <v>-3.93843373666658E-5</v>
      </c>
      <c r="AL24" s="8" t="str">
        <f t="shared" si="13"/>
        <v>NA</v>
      </c>
      <c r="AM24" s="8">
        <f t="shared" si="14"/>
        <v>-1.9480391113333421E-4</v>
      </c>
      <c r="AN24">
        <v>8.1139491760000002</v>
      </c>
      <c r="AO24">
        <v>-2.789514362E-4</v>
      </c>
      <c r="AP24">
        <v>240</v>
      </c>
      <c r="AQ24" s="8">
        <f t="shared" si="15"/>
        <v>-3.93843373666658E-5</v>
      </c>
      <c r="AR24" s="8" t="str">
        <f t="shared" si="16"/>
        <v>NA</v>
      </c>
      <c r="AS24" s="8">
        <f t="shared" si="17"/>
        <v>-2.395670988333342E-4</v>
      </c>
      <c r="AT24">
        <v>8.8645541629999993</v>
      </c>
      <c r="AU24">
        <v>-1.9944113320000001E-4</v>
      </c>
      <c r="AV24">
        <v>240</v>
      </c>
      <c r="AW24" s="8">
        <f t="shared" si="18"/>
        <v>-3.93843373666658E-5</v>
      </c>
      <c r="AX24" s="8" t="str">
        <f t="shared" si="19"/>
        <v>NA</v>
      </c>
      <c r="AY24" s="8">
        <f t="shared" si="20"/>
        <v>-1.6005679583333421E-4</v>
      </c>
      <c r="AZ24">
        <v>7.932312928</v>
      </c>
      <c r="BA24">
        <v>-3.356019681E-4</v>
      </c>
      <c r="BB24">
        <v>240</v>
      </c>
      <c r="BC24" s="8">
        <f t="shared" si="21"/>
        <v>-6.2030376001498411E-5</v>
      </c>
      <c r="BD24" s="8" t="str">
        <f t="shared" si="22"/>
        <v>NA</v>
      </c>
      <c r="BE24" s="8">
        <f t="shared" si="23"/>
        <v>-2.7357159209850159E-4</v>
      </c>
      <c r="BF24">
        <v>10.217162549999999</v>
      </c>
      <c r="BG24" s="1">
        <v>1.0791000000000001E-5</v>
      </c>
      <c r="BH24">
        <v>240</v>
      </c>
      <c r="BI24" s="10">
        <f t="shared" si="24"/>
        <v>-4.288103813454569E-5</v>
      </c>
      <c r="BJ24" s="10" t="str">
        <f t="shared" si="25"/>
        <v>NA</v>
      </c>
      <c r="BK24" s="8">
        <f t="shared" si="26"/>
        <v>5.3672038134545689E-5</v>
      </c>
      <c r="BL24">
        <v>8.3813879129999993</v>
      </c>
      <c r="BM24">
        <v>-3.0685671770000001E-4</v>
      </c>
      <c r="BN24">
        <v>240</v>
      </c>
      <c r="BO24" s="8">
        <f t="shared" si="27"/>
        <v>-3.93843373666658E-5</v>
      </c>
      <c r="BP24" s="8" t="str">
        <f t="shared" si="28"/>
        <v>NA</v>
      </c>
      <c r="BQ24" s="8">
        <f t="shared" si="29"/>
        <v>-2.6747238033333421E-4</v>
      </c>
      <c r="BR24" s="2">
        <v>6.7242179530000001</v>
      </c>
      <c r="BS24" s="2">
        <v>-3.8181005890000001E-4</v>
      </c>
      <c r="BT24" s="2">
        <v>117</v>
      </c>
      <c r="BU24" s="8">
        <f t="shared" si="30"/>
        <v>-6.2030376001498411E-5</v>
      </c>
      <c r="BV24" s="8" t="str">
        <f t="shared" si="31"/>
        <v>NA</v>
      </c>
      <c r="BW24" s="8">
        <f t="shared" si="32"/>
        <v>-3.197796828985016E-4</v>
      </c>
      <c r="BX24">
        <v>8.3046666420000008</v>
      </c>
      <c r="BY24">
        <v>-4.1365722169999999E-4</v>
      </c>
      <c r="BZ24">
        <v>240</v>
      </c>
      <c r="CA24" s="8">
        <f t="shared" si="33"/>
        <v>-3.93843373666658E-5</v>
      </c>
      <c r="CB24" s="8" t="str">
        <f t="shared" si="34"/>
        <v>NA</v>
      </c>
      <c r="CC24" s="8">
        <f t="shared" si="35"/>
        <v>-3.7427288433333419E-4</v>
      </c>
      <c r="CD24">
        <v>5.7840799890000003</v>
      </c>
      <c r="CE24">
        <v>-4.8687212109999999E-4</v>
      </c>
      <c r="CF24">
        <v>240</v>
      </c>
      <c r="CG24" s="8">
        <f t="shared" si="36"/>
        <v>-4.288103813454569E-5</v>
      </c>
      <c r="CH24" s="8" t="str">
        <f t="shared" si="37"/>
        <v>NA</v>
      </c>
      <c r="CI24" s="8">
        <f t="shared" si="38"/>
        <v>-4.439910829654543E-4</v>
      </c>
      <c r="CJ24">
        <v>8.1631799479999998</v>
      </c>
      <c r="CK24">
        <v>-3.7456554939999998E-4</v>
      </c>
      <c r="CL24">
        <v>240</v>
      </c>
      <c r="CM24" s="8">
        <f t="shared" si="39"/>
        <v>-6.2030376001498411E-5</v>
      </c>
      <c r="CN24" s="8" t="str">
        <f t="shared" si="40"/>
        <v>NA</v>
      </c>
      <c r="CO24" s="8">
        <f t="shared" si="41"/>
        <v>-3.1253517339850157E-4</v>
      </c>
      <c r="CP24">
        <v>8.0860158700000007</v>
      </c>
      <c r="CQ24">
        <v>-3.322184618E-4</v>
      </c>
      <c r="CR24">
        <v>240</v>
      </c>
      <c r="CS24" s="8">
        <f t="shared" si="42"/>
        <v>-3.93843373666658E-5</v>
      </c>
      <c r="CT24" s="8" t="str">
        <f t="shared" si="43"/>
        <v>NA</v>
      </c>
      <c r="CU24" s="8">
        <f t="shared" si="44"/>
        <v>-2.928341244333342E-4</v>
      </c>
      <c r="CV24">
        <v>10.221454169999999</v>
      </c>
      <c r="CW24" s="1">
        <v>-1.0017000000000001E-5</v>
      </c>
      <c r="CX24">
        <v>240</v>
      </c>
      <c r="CY24" s="10">
        <f t="shared" si="45"/>
        <v>-4.288103813454569E-5</v>
      </c>
      <c r="CZ24" s="10" t="str">
        <f t="shared" si="46"/>
        <v>NA</v>
      </c>
      <c r="DA24" s="8">
        <f t="shared" si="47"/>
        <v>3.2864038134545688E-5</v>
      </c>
      <c r="DB24" t="s">
        <v>4</v>
      </c>
      <c r="DC24" s="5" t="s">
        <v>8</v>
      </c>
    </row>
    <row r="25" spans="1:107" x14ac:dyDescent="0.45">
      <c r="A25" s="9">
        <v>45619.433333159723</v>
      </c>
      <c r="B25" t="s">
        <v>0</v>
      </c>
      <c r="C25">
        <v>24</v>
      </c>
      <c r="D25" s="7">
        <v>45619</v>
      </c>
      <c r="E25">
        <v>10.24249998</v>
      </c>
      <c r="F25">
        <v>14.02847914</v>
      </c>
      <c r="G25">
        <v>13.959545820000001</v>
      </c>
      <c r="H25">
        <v>14.155104209999999</v>
      </c>
      <c r="I25">
        <v>14.09511249</v>
      </c>
      <c r="J25" s="2">
        <v>7.3902432019999997</v>
      </c>
      <c r="K25" s="2">
        <v>-2.9996112840000001E-4</v>
      </c>
      <c r="L25" s="2">
        <v>206</v>
      </c>
      <c r="M25" s="8">
        <f t="shared" si="0"/>
        <v>-6.2417595275476856E-5</v>
      </c>
      <c r="N25" s="8" t="str">
        <f t="shared" si="1"/>
        <v>NA</v>
      </c>
      <c r="O25" s="8">
        <f t="shared" si="2"/>
        <v>-2.3754353312452315E-4</v>
      </c>
      <c r="P25">
        <v>5.1909683409999996</v>
      </c>
      <c r="Q25" s="1">
        <v>2.7058000000000001E-5</v>
      </c>
      <c r="R25">
        <v>240</v>
      </c>
      <c r="S25" s="10">
        <f t="shared" si="3"/>
        <v>-4.2925628920970071E-5</v>
      </c>
      <c r="T25" s="10" t="str">
        <f t="shared" si="4"/>
        <v>NA</v>
      </c>
      <c r="U25" s="8">
        <f t="shared" si="5"/>
        <v>6.9983628920970069E-5</v>
      </c>
      <c r="V25" s="2">
        <v>8.0598190689999996</v>
      </c>
      <c r="W25" s="2">
        <v>-2.7842160570000003E-4</v>
      </c>
      <c r="X25" s="2">
        <v>194</v>
      </c>
      <c r="Y25" s="8">
        <f t="shared" si="6"/>
        <v>-6.2417595275476856E-5</v>
      </c>
      <c r="Z25" s="8" t="str">
        <f t="shared" si="7"/>
        <v>NA</v>
      </c>
      <c r="AA25" s="8">
        <f t="shared" si="8"/>
        <v>-2.1600401042452317E-4</v>
      </c>
      <c r="AB25">
        <v>7.2433058480000003</v>
      </c>
      <c r="AC25">
        <v>-3.4029791759999998E-4</v>
      </c>
      <c r="AD25">
        <v>240</v>
      </c>
      <c r="AE25" s="8">
        <f t="shared" si="9"/>
        <v>-3.9522271981229373E-5</v>
      </c>
      <c r="AF25" s="8" t="str">
        <f t="shared" si="10"/>
        <v>NA</v>
      </c>
      <c r="AG25" s="8">
        <f t="shared" si="11"/>
        <v>-3.0077564561877061E-4</v>
      </c>
      <c r="AH25">
        <v>8.3177191540000006</v>
      </c>
      <c r="AI25" s="1">
        <v>-7.3565999999999993E-5</v>
      </c>
      <c r="AJ25">
        <v>240</v>
      </c>
      <c r="AK25" s="8">
        <f t="shared" si="12"/>
        <v>-3.9522271981229373E-5</v>
      </c>
      <c r="AL25" s="8" t="str">
        <f t="shared" si="13"/>
        <v>NA</v>
      </c>
      <c r="AM25" s="4" t="s">
        <v>0</v>
      </c>
      <c r="AN25">
        <v>7.7775591930000001</v>
      </c>
      <c r="AO25">
        <v>-2.7828658090000002E-4</v>
      </c>
      <c r="AP25">
        <v>240</v>
      </c>
      <c r="AQ25" s="8">
        <f t="shared" si="15"/>
        <v>-3.9522271981229373E-5</v>
      </c>
      <c r="AR25" s="8" t="str">
        <f t="shared" si="16"/>
        <v>NA</v>
      </c>
      <c r="AS25" s="8">
        <f t="shared" si="17"/>
        <v>-2.3876430891877064E-4</v>
      </c>
      <c r="AT25">
        <v>8.6580708190000006</v>
      </c>
      <c r="AU25">
        <v>-1.9656397419999999E-4</v>
      </c>
      <c r="AV25">
        <v>240</v>
      </c>
      <c r="AW25" s="8">
        <f t="shared" si="18"/>
        <v>-3.9522271981229373E-5</v>
      </c>
      <c r="AX25" s="8" t="str">
        <f t="shared" si="19"/>
        <v>NA</v>
      </c>
      <c r="AY25" s="8">
        <f t="shared" si="20"/>
        <v>-1.5704170221877062E-4</v>
      </c>
      <c r="AZ25">
        <v>7.5457733249999999</v>
      </c>
      <c r="BA25">
        <v>-2.7814900970000002E-4</v>
      </c>
      <c r="BB25">
        <v>240</v>
      </c>
      <c r="BC25" s="8">
        <f t="shared" si="21"/>
        <v>-6.2417595275476856E-5</v>
      </c>
      <c r="BD25" s="8" t="str">
        <f t="shared" si="22"/>
        <v>NA</v>
      </c>
      <c r="BE25" s="8">
        <f t="shared" si="23"/>
        <v>-2.1573141442452317E-4</v>
      </c>
      <c r="BF25">
        <v>10.196479160000001</v>
      </c>
      <c r="BG25" s="1">
        <v>-4.4240999999999999E-5</v>
      </c>
      <c r="BH25">
        <v>240</v>
      </c>
      <c r="BI25" s="10">
        <f t="shared" si="24"/>
        <v>-4.2925628920970071E-5</v>
      </c>
      <c r="BJ25" s="10" t="str">
        <f t="shared" si="25"/>
        <v>NA</v>
      </c>
      <c r="BK25" s="8">
        <f t="shared" si="26"/>
        <v>-1.3153710790299273E-6</v>
      </c>
      <c r="BL25">
        <v>8.0128962420000001</v>
      </c>
      <c r="BM25">
        <v>-3.9067633010000003E-4</v>
      </c>
      <c r="BN25">
        <v>240</v>
      </c>
      <c r="BO25" s="8">
        <f t="shared" si="27"/>
        <v>-3.9522271981229373E-5</v>
      </c>
      <c r="BP25" s="8" t="str">
        <f t="shared" si="28"/>
        <v>NA</v>
      </c>
      <c r="BQ25" s="8">
        <f t="shared" si="29"/>
        <v>-3.5115405811877065E-4</v>
      </c>
      <c r="BR25" s="2">
        <v>6.0972181450000003</v>
      </c>
      <c r="BS25" s="2">
        <v>-4.0080742569999998E-4</v>
      </c>
      <c r="BT25" s="2">
        <v>215</v>
      </c>
      <c r="BU25" s="8">
        <f t="shared" si="30"/>
        <v>-6.2417595275476856E-5</v>
      </c>
      <c r="BV25" s="8" t="str">
        <f t="shared" si="31"/>
        <v>NA</v>
      </c>
      <c r="BW25" s="8">
        <f t="shared" si="32"/>
        <v>-3.3838983042452312E-4</v>
      </c>
      <c r="BX25">
        <v>7.6280166630000004</v>
      </c>
      <c r="BY25">
        <v>-6.7997746219999996E-4</v>
      </c>
      <c r="BZ25">
        <v>240</v>
      </c>
      <c r="CA25" s="8">
        <f t="shared" si="33"/>
        <v>-3.9522271981229373E-5</v>
      </c>
      <c r="CB25" s="8" t="str">
        <f t="shared" si="34"/>
        <v>NA</v>
      </c>
      <c r="CC25" s="8">
        <f t="shared" si="35"/>
        <v>-6.4045519021877059E-4</v>
      </c>
      <c r="CD25">
        <v>5.2804845949999999</v>
      </c>
      <c r="CE25" s="1">
        <v>-9.9604000000000004E-5</v>
      </c>
      <c r="CF25">
        <v>240</v>
      </c>
      <c r="CG25" s="8">
        <f t="shared" si="36"/>
        <v>-4.2925628920970071E-5</v>
      </c>
      <c r="CH25" s="8" t="str">
        <f t="shared" si="37"/>
        <v>NA</v>
      </c>
      <c r="CI25" s="8">
        <f t="shared" si="38"/>
        <v>-5.6678371079029932E-5</v>
      </c>
      <c r="CJ25">
        <v>7.7010012449999996</v>
      </c>
      <c r="CK25">
        <v>-3.9276446330000002E-4</v>
      </c>
      <c r="CL25">
        <v>240</v>
      </c>
      <c r="CM25" s="8">
        <f t="shared" si="39"/>
        <v>-6.2417595275476856E-5</v>
      </c>
      <c r="CN25" s="8" t="str">
        <f t="shared" si="40"/>
        <v>NA</v>
      </c>
      <c r="CO25" s="8">
        <f t="shared" si="41"/>
        <v>-3.3034686802452316E-4</v>
      </c>
      <c r="CP25">
        <v>7.6556874949999996</v>
      </c>
      <c r="CQ25">
        <v>-4.2189909100000001E-4</v>
      </c>
      <c r="CR25">
        <v>240</v>
      </c>
      <c r="CS25" s="8">
        <f t="shared" si="42"/>
        <v>-3.9522271981229373E-5</v>
      </c>
      <c r="CT25" s="8" t="str">
        <f t="shared" si="43"/>
        <v>NA</v>
      </c>
      <c r="CU25" s="8">
        <f t="shared" si="44"/>
        <v>-3.8237681901877064E-4</v>
      </c>
      <c r="CV25">
        <v>10.181237489999999</v>
      </c>
      <c r="CW25" s="1">
        <v>-4.6616000000000002E-5</v>
      </c>
      <c r="CX25">
        <v>240</v>
      </c>
      <c r="CY25" s="10">
        <f t="shared" si="45"/>
        <v>-4.2925628920970071E-5</v>
      </c>
      <c r="CZ25" s="10" t="str">
        <f t="shared" si="46"/>
        <v>NA</v>
      </c>
      <c r="DA25" s="8">
        <f t="shared" si="47"/>
        <v>-3.6903710790299308E-6</v>
      </c>
      <c r="DB25" t="s">
        <v>4</v>
      </c>
      <c r="DC25" s="5" t="s">
        <v>8</v>
      </c>
    </row>
    <row r="26" spans="1:107" x14ac:dyDescent="0.45">
      <c r="A26" s="9">
        <v>45619.44722199074</v>
      </c>
      <c r="B26" t="s">
        <v>0</v>
      </c>
      <c r="C26">
        <v>25</v>
      </c>
      <c r="D26" s="7">
        <v>45619</v>
      </c>
      <c r="E26">
        <v>10.442499979999999</v>
      </c>
      <c r="F26">
        <v>14.09832916</v>
      </c>
      <c r="G26">
        <v>14.02717079</v>
      </c>
      <c r="H26">
        <v>14.328612509999999</v>
      </c>
      <c r="I26">
        <v>14.22872501</v>
      </c>
      <c r="J26" s="2">
        <v>6.9639089270000003</v>
      </c>
      <c r="K26" s="2">
        <v>-3.5268971430000001E-4</v>
      </c>
      <c r="L26" s="2">
        <v>234</v>
      </c>
      <c r="M26" s="8">
        <f t="shared" si="0"/>
        <v>-6.2804814549455301E-5</v>
      </c>
      <c r="N26" s="8" t="str">
        <f t="shared" si="1"/>
        <v>NA</v>
      </c>
      <c r="O26" s="8">
        <f t="shared" si="2"/>
        <v>-2.898848997505447E-4</v>
      </c>
      <c r="P26">
        <v>5.2170720900000003</v>
      </c>
      <c r="Q26" s="1">
        <v>2.3983000000000001E-5</v>
      </c>
      <c r="R26">
        <v>240</v>
      </c>
      <c r="S26" s="10">
        <f t="shared" si="3"/>
        <v>-4.2970219707394453E-5</v>
      </c>
      <c r="T26" s="10" t="str">
        <f t="shared" si="4"/>
        <v>NA</v>
      </c>
      <c r="U26" s="8">
        <f t="shared" si="5"/>
        <v>6.6953219707394457E-5</v>
      </c>
      <c r="V26" s="2">
        <v>7.2197334890000002</v>
      </c>
      <c r="W26" s="2">
        <v>-3.832699276E-4</v>
      </c>
      <c r="X26" s="2">
        <v>188</v>
      </c>
      <c r="Y26" s="8">
        <f t="shared" si="6"/>
        <v>-6.2804814549455301E-5</v>
      </c>
      <c r="Z26" s="8" t="str">
        <f t="shared" si="7"/>
        <v>NA</v>
      </c>
      <c r="AA26" s="8">
        <f t="shared" si="8"/>
        <v>-3.204651130505447E-4</v>
      </c>
      <c r="AB26">
        <v>6.879480837</v>
      </c>
      <c r="AC26">
        <v>-3.2094452980000002E-4</v>
      </c>
      <c r="AD26">
        <v>240</v>
      </c>
      <c r="AE26" s="8">
        <f t="shared" si="9"/>
        <v>-3.9660206595792946E-5</v>
      </c>
      <c r="AF26" s="8" t="str">
        <f t="shared" si="10"/>
        <v>NA</v>
      </c>
      <c r="AG26" s="8">
        <f t="shared" si="11"/>
        <v>-2.8128432320420708E-4</v>
      </c>
      <c r="AH26">
        <v>8.0488312339999997</v>
      </c>
      <c r="AI26">
        <v>-2.8005934709999998E-4</v>
      </c>
      <c r="AJ26">
        <v>240</v>
      </c>
      <c r="AK26" s="8">
        <f t="shared" si="12"/>
        <v>-3.9660206595792946E-5</v>
      </c>
      <c r="AL26" s="8" t="str">
        <f t="shared" si="13"/>
        <v>NA</v>
      </c>
      <c r="AM26" s="8">
        <f t="shared" si="14"/>
        <v>-2.4039914050420704E-4</v>
      </c>
      <c r="AN26">
        <v>7.4543350400000001</v>
      </c>
      <c r="AO26">
        <v>-2.8316575809999997E-4</v>
      </c>
      <c r="AP26">
        <v>240</v>
      </c>
      <c r="AQ26" s="8">
        <f t="shared" si="15"/>
        <v>-3.9660206595792946E-5</v>
      </c>
      <c r="AR26" s="8" t="str">
        <f t="shared" si="16"/>
        <v>NA</v>
      </c>
      <c r="AS26" s="8">
        <f t="shared" si="17"/>
        <v>-2.4350555150420703E-4</v>
      </c>
      <c r="AT26">
        <v>8.42065208</v>
      </c>
      <c r="AU26">
        <v>-2.0028010189999999E-4</v>
      </c>
      <c r="AV26">
        <v>240</v>
      </c>
      <c r="AW26" s="8">
        <f t="shared" si="18"/>
        <v>-3.9660206595792946E-5</v>
      </c>
      <c r="AX26" s="8" t="str">
        <f t="shared" si="19"/>
        <v>NA</v>
      </c>
      <c r="AY26" s="8">
        <f t="shared" si="20"/>
        <v>-1.6061989530420705E-4</v>
      </c>
      <c r="AZ26">
        <v>7.195046262</v>
      </c>
      <c r="BA26">
        <v>-2.9494027700000002E-4</v>
      </c>
      <c r="BB26">
        <v>240</v>
      </c>
      <c r="BC26" s="8">
        <f t="shared" si="21"/>
        <v>-6.2804814549455301E-5</v>
      </c>
      <c r="BD26" s="8" t="str">
        <f t="shared" si="22"/>
        <v>NA</v>
      </c>
      <c r="BE26" s="8">
        <f t="shared" si="23"/>
        <v>-2.3213546245054472E-4</v>
      </c>
      <c r="BF26">
        <v>10.11736249</v>
      </c>
      <c r="BG26" s="1">
        <v>-4.5002E-5</v>
      </c>
      <c r="BH26">
        <v>240</v>
      </c>
      <c r="BI26" s="10">
        <f t="shared" si="24"/>
        <v>-4.2970219707394453E-5</v>
      </c>
      <c r="BJ26" s="10" t="str">
        <f t="shared" si="25"/>
        <v>NA</v>
      </c>
      <c r="BK26" s="8">
        <f t="shared" si="26"/>
        <v>-2.0317802926055479E-6</v>
      </c>
      <c r="BL26">
        <v>7.5613266609999998</v>
      </c>
      <c r="BM26">
        <v>-2.840322012E-4</v>
      </c>
      <c r="BN26">
        <v>240</v>
      </c>
      <c r="BO26" s="8">
        <f t="shared" si="27"/>
        <v>-3.9660206595792946E-5</v>
      </c>
      <c r="BP26" s="8" t="str">
        <f t="shared" si="28"/>
        <v>NA</v>
      </c>
      <c r="BQ26" s="8">
        <f t="shared" si="29"/>
        <v>-2.4437199460420705E-4</v>
      </c>
      <c r="BR26" s="2">
        <v>5.5629392649999998</v>
      </c>
      <c r="BS26" s="2">
        <v>-4.4215442680000001E-4</v>
      </c>
      <c r="BT26" s="2">
        <v>112</v>
      </c>
      <c r="BU26" s="8">
        <f t="shared" si="30"/>
        <v>-6.2804814549455301E-5</v>
      </c>
      <c r="BV26" s="8" t="str">
        <f t="shared" si="31"/>
        <v>NA</v>
      </c>
      <c r="BW26" s="8">
        <f t="shared" si="32"/>
        <v>-3.7934961225054471E-4</v>
      </c>
      <c r="BX26">
        <v>6.8260258540000001</v>
      </c>
      <c r="BY26">
        <v>-6.3276673219999995E-4</v>
      </c>
      <c r="BZ26">
        <v>240</v>
      </c>
      <c r="CA26" s="8">
        <f t="shared" si="33"/>
        <v>-3.9660206595792946E-5</v>
      </c>
      <c r="CB26" s="8" t="str">
        <f t="shared" si="34"/>
        <v>NA</v>
      </c>
      <c r="CC26" s="8">
        <f t="shared" si="35"/>
        <v>-5.93106525604207E-4</v>
      </c>
      <c r="CD26">
        <v>5.2425754170000003</v>
      </c>
      <c r="CE26" s="1">
        <v>-3.8388999999999998E-6</v>
      </c>
      <c r="CF26">
        <v>240</v>
      </c>
      <c r="CG26" s="8">
        <f t="shared" si="36"/>
        <v>-4.2970219707394453E-5</v>
      </c>
      <c r="CH26" s="8" t="str">
        <f t="shared" si="37"/>
        <v>NA</v>
      </c>
      <c r="CI26" s="8">
        <f t="shared" si="38"/>
        <v>3.9131319707394451E-5</v>
      </c>
      <c r="CJ26">
        <v>7.2617566450000002</v>
      </c>
      <c r="CK26">
        <v>-3.2574080720000002E-4</v>
      </c>
      <c r="CL26">
        <v>240</v>
      </c>
      <c r="CM26" s="8">
        <f t="shared" si="39"/>
        <v>-6.2804814549455301E-5</v>
      </c>
      <c r="CN26" s="8" t="str">
        <f t="shared" si="40"/>
        <v>NA</v>
      </c>
      <c r="CO26" s="8">
        <f t="shared" si="41"/>
        <v>-2.6293599265054472E-4</v>
      </c>
      <c r="CP26">
        <v>7.2610833130000003</v>
      </c>
      <c r="CQ26">
        <v>-3.6100536389999999E-4</v>
      </c>
      <c r="CR26">
        <v>240</v>
      </c>
      <c r="CS26" s="8">
        <f t="shared" si="42"/>
        <v>-3.9660206595792946E-5</v>
      </c>
      <c r="CT26" s="8" t="str">
        <f t="shared" si="43"/>
        <v>NA</v>
      </c>
      <c r="CU26" s="8">
        <f t="shared" si="44"/>
        <v>-3.2134515730420705E-4</v>
      </c>
      <c r="CV26">
        <v>10.12764999</v>
      </c>
      <c r="CW26" s="1">
        <v>-5.0466000000000001E-6</v>
      </c>
      <c r="CX26">
        <v>240</v>
      </c>
      <c r="CY26" s="10">
        <f t="shared" si="45"/>
        <v>-4.2970219707394453E-5</v>
      </c>
      <c r="CZ26" s="10" t="str">
        <f t="shared" si="46"/>
        <v>NA</v>
      </c>
      <c r="DA26" s="8">
        <f t="shared" si="47"/>
        <v>3.7923619707394452E-5</v>
      </c>
      <c r="DB26" t="s">
        <v>4</v>
      </c>
      <c r="DC26" s="5" t="s">
        <v>8</v>
      </c>
    </row>
    <row r="27" spans="1:107" x14ac:dyDescent="0.45">
      <c r="A27" s="9">
        <v>45619.461110821758</v>
      </c>
      <c r="B27" t="s">
        <v>0</v>
      </c>
      <c r="C27">
        <v>26</v>
      </c>
      <c r="D27" s="7">
        <v>45619</v>
      </c>
      <c r="E27">
        <v>10.93750007</v>
      </c>
      <c r="F27">
        <v>14.089433359999999</v>
      </c>
      <c r="G27">
        <v>14.05999173</v>
      </c>
      <c r="H27">
        <v>14.22402918</v>
      </c>
      <c r="I27">
        <v>14.10898338</v>
      </c>
      <c r="J27" s="2">
        <v>6.4636066359999997</v>
      </c>
      <c r="K27" s="2">
        <v>-1.958352587E-4</v>
      </c>
      <c r="L27" s="2">
        <v>60</v>
      </c>
      <c r="M27" s="8">
        <f t="shared" si="0"/>
        <v>-6.3192033823211702E-5</v>
      </c>
      <c r="N27" s="8" t="str">
        <f t="shared" si="1"/>
        <v>NA</v>
      </c>
      <c r="O27" s="8">
        <f t="shared" si="2"/>
        <v>-1.326432248767883E-4</v>
      </c>
      <c r="P27">
        <v>5.2577091649999996</v>
      </c>
      <c r="Q27" s="1">
        <v>2.7461999999999999E-5</v>
      </c>
      <c r="R27">
        <v>240</v>
      </c>
      <c r="S27" s="10">
        <f t="shared" si="3"/>
        <v>-4.3014810493818834E-5</v>
      </c>
      <c r="T27" s="10" t="str">
        <f t="shared" si="4"/>
        <v>NA</v>
      </c>
      <c r="U27" s="8">
        <f t="shared" si="5"/>
        <v>7.0476810493818836E-5</v>
      </c>
      <c r="V27" s="2">
        <v>6.9025548170000004</v>
      </c>
      <c r="W27" s="2">
        <v>-2.4883731130000001E-4</v>
      </c>
      <c r="X27" s="2">
        <v>228</v>
      </c>
      <c r="Y27" s="8">
        <f t="shared" si="6"/>
        <v>-6.3192033823211702E-5</v>
      </c>
      <c r="Z27" s="8" t="str">
        <f t="shared" si="7"/>
        <v>NA</v>
      </c>
      <c r="AA27" s="8">
        <f t="shared" si="8"/>
        <v>-1.8564527747678831E-4</v>
      </c>
      <c r="AB27">
        <v>6.4564845440000003</v>
      </c>
      <c r="AC27">
        <v>-3.3291845799999999E-4</v>
      </c>
      <c r="AD27">
        <v>240</v>
      </c>
      <c r="AE27" s="8">
        <f t="shared" si="9"/>
        <v>-3.9798141210356519E-5</v>
      </c>
      <c r="AF27" s="8" t="str">
        <f t="shared" si="10"/>
        <v>NA</v>
      </c>
      <c r="AG27" s="8">
        <f t="shared" si="11"/>
        <v>-2.9312031678964347E-4</v>
      </c>
      <c r="AH27">
        <v>7.8346446160000003</v>
      </c>
      <c r="AI27">
        <v>-1.2020836939999999E-4</v>
      </c>
      <c r="AJ27">
        <v>240</v>
      </c>
      <c r="AK27" s="8">
        <f t="shared" si="12"/>
        <v>-3.9798141210356519E-5</v>
      </c>
      <c r="AL27" s="8" t="str">
        <f t="shared" si="13"/>
        <v>NA</v>
      </c>
      <c r="AM27" s="4" t="s">
        <v>0</v>
      </c>
      <c r="AN27">
        <v>7.0992008310000001</v>
      </c>
      <c r="AO27">
        <v>-2.625644915E-4</v>
      </c>
      <c r="AP27">
        <v>240</v>
      </c>
      <c r="AQ27" s="8">
        <f t="shared" si="15"/>
        <v>-3.9798141210356519E-5</v>
      </c>
      <c r="AR27" s="8" t="str">
        <f t="shared" si="16"/>
        <v>NA</v>
      </c>
      <c r="AS27" s="8">
        <f t="shared" si="17"/>
        <v>-2.2276635028964348E-4</v>
      </c>
      <c r="AT27">
        <v>8.2046404319999997</v>
      </c>
      <c r="AU27">
        <v>-1.506097243E-4</v>
      </c>
      <c r="AV27">
        <v>240</v>
      </c>
      <c r="AW27" s="8">
        <f t="shared" si="18"/>
        <v>-3.9798141210356519E-5</v>
      </c>
      <c r="AX27" s="8" t="str">
        <f t="shared" si="19"/>
        <v>NA</v>
      </c>
      <c r="AY27" s="8">
        <f t="shared" si="20"/>
        <v>-1.1081158308964348E-4</v>
      </c>
      <c r="AZ27">
        <v>6.6590324860000001</v>
      </c>
      <c r="BA27">
        <v>-7.3300281679999999E-4</v>
      </c>
      <c r="BB27">
        <v>240</v>
      </c>
      <c r="BC27" s="8">
        <f t="shared" si="21"/>
        <v>-6.3192033823211702E-5</v>
      </c>
      <c r="BD27" s="8" t="str">
        <f t="shared" si="22"/>
        <v>NA</v>
      </c>
      <c r="BE27" s="8">
        <f t="shared" si="23"/>
        <v>-6.6981078297678829E-4</v>
      </c>
      <c r="BF27">
        <v>10.12049582</v>
      </c>
      <c r="BG27" s="1">
        <v>-1.9644999999999999E-5</v>
      </c>
      <c r="BH27">
        <v>240</v>
      </c>
      <c r="BI27" s="10">
        <f t="shared" si="24"/>
        <v>-4.3014810493818834E-5</v>
      </c>
      <c r="BJ27" s="10" t="str">
        <f t="shared" si="25"/>
        <v>NA</v>
      </c>
      <c r="BK27" s="8">
        <f t="shared" si="26"/>
        <v>2.3369810493818834E-5</v>
      </c>
      <c r="BL27">
        <v>7.2837112509999997</v>
      </c>
      <c r="BM27">
        <v>-2.2620660419999999E-4</v>
      </c>
      <c r="BN27">
        <v>240</v>
      </c>
      <c r="BO27" s="8">
        <f t="shared" si="27"/>
        <v>-3.9798141210356519E-5</v>
      </c>
      <c r="BP27" s="8" t="str">
        <f t="shared" si="28"/>
        <v>NA</v>
      </c>
      <c r="BQ27" s="8">
        <f t="shared" si="29"/>
        <v>-1.8640846298964347E-4</v>
      </c>
      <c r="BR27" s="2">
        <v>5.1819652730000003</v>
      </c>
      <c r="BS27" s="2">
        <v>-4.623611684E-4</v>
      </c>
      <c r="BT27" s="2">
        <v>49</v>
      </c>
      <c r="BU27" s="8">
        <f t="shared" si="30"/>
        <v>-6.3192033823211702E-5</v>
      </c>
      <c r="BV27" s="8" t="str">
        <f t="shared" si="31"/>
        <v>NA</v>
      </c>
      <c r="BW27" s="8">
        <f t="shared" si="32"/>
        <v>-3.991691345767883E-4</v>
      </c>
      <c r="BX27">
        <v>6.1144237419999996</v>
      </c>
      <c r="BY27">
        <v>-6.2661949409999998E-4</v>
      </c>
      <c r="BZ27">
        <v>240</v>
      </c>
      <c r="CA27" s="8">
        <f t="shared" si="33"/>
        <v>-3.9798141210356519E-5</v>
      </c>
      <c r="CB27" s="8" t="str">
        <f t="shared" si="34"/>
        <v>NA</v>
      </c>
      <c r="CC27" s="8">
        <f t="shared" si="35"/>
        <v>-5.8682135288964346E-4</v>
      </c>
      <c r="CD27">
        <v>5.1714429019999999</v>
      </c>
      <c r="CE27" s="1">
        <v>-4.9270000000000001E-5</v>
      </c>
      <c r="CF27">
        <v>240</v>
      </c>
      <c r="CG27" s="8">
        <f t="shared" si="36"/>
        <v>-4.3014810493818834E-5</v>
      </c>
      <c r="CH27" s="8" t="str">
        <f t="shared" si="37"/>
        <v>NA</v>
      </c>
      <c r="CI27" s="8">
        <f t="shared" si="38"/>
        <v>-6.2551895061811673E-6</v>
      </c>
      <c r="CJ27">
        <v>6.8543408570000004</v>
      </c>
      <c r="CK27">
        <v>-3.8383435610000002E-4</v>
      </c>
      <c r="CL27">
        <v>240</v>
      </c>
      <c r="CM27" s="8">
        <f t="shared" si="39"/>
        <v>-6.3192033823211702E-5</v>
      </c>
      <c r="CN27" s="8" t="str">
        <f t="shared" si="40"/>
        <v>NA</v>
      </c>
      <c r="CO27" s="8">
        <f t="shared" si="41"/>
        <v>-3.2064232227678832E-4</v>
      </c>
      <c r="CP27">
        <v>6.8508795879999997</v>
      </c>
      <c r="CQ27">
        <v>-4.4050716350000003E-4</v>
      </c>
      <c r="CR27">
        <v>240</v>
      </c>
      <c r="CS27" s="8">
        <f t="shared" si="42"/>
        <v>-3.9798141210356519E-5</v>
      </c>
      <c r="CT27" s="8" t="str">
        <f t="shared" si="43"/>
        <v>NA</v>
      </c>
      <c r="CU27" s="8">
        <f t="shared" si="44"/>
        <v>-4.0070902228964351E-4</v>
      </c>
      <c r="CV27">
        <v>10.126099979999999</v>
      </c>
      <c r="CW27" s="1">
        <v>-2.9958999999999999E-5</v>
      </c>
      <c r="CX27">
        <v>240</v>
      </c>
      <c r="CY27" s="10">
        <f t="shared" si="45"/>
        <v>-4.3014810493818834E-5</v>
      </c>
      <c r="CZ27" s="10" t="str">
        <f t="shared" si="46"/>
        <v>NA</v>
      </c>
      <c r="DA27" s="8">
        <f t="shared" si="47"/>
        <v>1.3055810493818835E-5</v>
      </c>
      <c r="DB27" t="s">
        <v>4</v>
      </c>
      <c r="DC27" s="5" t="s">
        <v>8</v>
      </c>
    </row>
    <row r="28" spans="1:107" x14ac:dyDescent="0.45">
      <c r="A28" s="9">
        <v>45619.474999652775</v>
      </c>
      <c r="B28" t="s">
        <v>0</v>
      </c>
      <c r="C28">
        <v>27</v>
      </c>
      <c r="D28" s="7">
        <v>45619</v>
      </c>
      <c r="E28">
        <v>11.24249998</v>
      </c>
      <c r="F28">
        <v>14.028004230000001</v>
      </c>
      <c r="G28">
        <v>13.98826255</v>
      </c>
      <c r="H28">
        <v>14.248604200000001</v>
      </c>
      <c r="I28">
        <v>14.20769168</v>
      </c>
      <c r="J28" s="2">
        <v>6.1726741650000001</v>
      </c>
      <c r="K28" s="2">
        <v>-4.5858444820000001E-4</v>
      </c>
      <c r="L28" s="2">
        <v>240</v>
      </c>
      <c r="M28" s="8">
        <f t="shared" si="0"/>
        <v>-6.3579253097190147E-5</v>
      </c>
      <c r="N28" s="8" t="str">
        <f t="shared" si="1"/>
        <v>NA</v>
      </c>
      <c r="O28" s="8">
        <f t="shared" si="2"/>
        <v>-3.9500519510280986E-4</v>
      </c>
      <c r="P28">
        <v>5.2841775039999996</v>
      </c>
      <c r="Q28" s="1">
        <v>-2.1041000000000001E-5</v>
      </c>
      <c r="R28">
        <v>240</v>
      </c>
      <c r="S28" s="10">
        <f t="shared" si="3"/>
        <v>-4.3059401280243215E-5</v>
      </c>
      <c r="T28" s="10" t="str">
        <f t="shared" si="4"/>
        <v>NA</v>
      </c>
      <c r="U28" s="8">
        <f t="shared" si="5"/>
        <v>2.2018401280243214E-5</v>
      </c>
      <c r="V28" s="2">
        <v>6.5615186919999999</v>
      </c>
      <c r="W28" s="2">
        <v>-1.637321369E-4</v>
      </c>
      <c r="X28" s="2">
        <v>246</v>
      </c>
      <c r="Y28" s="8">
        <f t="shared" si="6"/>
        <v>-6.3579253097190147E-5</v>
      </c>
      <c r="Z28" s="8" t="str">
        <f t="shared" si="7"/>
        <v>NA</v>
      </c>
      <c r="AA28" s="8">
        <f t="shared" si="8"/>
        <v>-1.0015288380280985E-4</v>
      </c>
      <c r="AB28">
        <v>6.0512483379999997</v>
      </c>
      <c r="AC28">
        <v>-4.3928535319999999E-4</v>
      </c>
      <c r="AD28">
        <v>240</v>
      </c>
      <c r="AE28" s="8">
        <f t="shared" si="9"/>
        <v>-3.9936075824975603E-5</v>
      </c>
      <c r="AF28" s="8" t="str">
        <f t="shared" si="10"/>
        <v>NA</v>
      </c>
      <c r="AG28" s="8">
        <f t="shared" si="11"/>
        <v>-3.9934927737502439E-4</v>
      </c>
      <c r="AH28">
        <v>7.6867558660000004</v>
      </c>
      <c r="AI28" s="1">
        <v>-6.9115999999999994E-5</v>
      </c>
      <c r="AJ28">
        <v>240</v>
      </c>
      <c r="AK28" s="8">
        <f t="shared" si="12"/>
        <v>-3.9936075824975603E-5</v>
      </c>
      <c r="AL28" s="8" t="str">
        <f t="shared" si="13"/>
        <v>NA</v>
      </c>
      <c r="AM28" s="4" t="s">
        <v>0</v>
      </c>
      <c r="AN28">
        <v>6.7896399900000004</v>
      </c>
      <c r="AO28">
        <v>-2.7687736349999998E-4</v>
      </c>
      <c r="AP28">
        <v>240</v>
      </c>
      <c r="AQ28" s="8">
        <f t="shared" si="15"/>
        <v>-3.9936075824975603E-5</v>
      </c>
      <c r="AR28" s="8" t="str">
        <f t="shared" si="16"/>
        <v>NA</v>
      </c>
      <c r="AS28" s="8">
        <f t="shared" si="17"/>
        <v>-2.3694128767502438E-4</v>
      </c>
      <c r="AT28">
        <v>8.0106349849999994</v>
      </c>
      <c r="AU28">
        <v>-1.7149662670000001E-4</v>
      </c>
      <c r="AV28">
        <v>240</v>
      </c>
      <c r="AW28" s="8">
        <f t="shared" si="18"/>
        <v>-3.9936075824975603E-5</v>
      </c>
      <c r="AX28" s="8" t="str">
        <f t="shared" si="19"/>
        <v>NA</v>
      </c>
      <c r="AY28" s="8">
        <f t="shared" si="20"/>
        <v>-1.3156055087502441E-4</v>
      </c>
      <c r="AZ28">
        <v>5.7343287490000003</v>
      </c>
      <c r="BA28">
        <v>-7.3451348229999997E-4</v>
      </c>
      <c r="BB28">
        <v>240</v>
      </c>
      <c r="BC28" s="8">
        <f t="shared" si="21"/>
        <v>-6.3579253097190147E-5</v>
      </c>
      <c r="BD28" s="8" t="str">
        <f t="shared" si="22"/>
        <v>NA</v>
      </c>
      <c r="BE28" s="8">
        <f t="shared" si="23"/>
        <v>-6.7093422920280982E-4</v>
      </c>
      <c r="BF28">
        <v>10.08270417</v>
      </c>
      <c r="BG28" s="1">
        <v>-5.1180999999999997E-5</v>
      </c>
      <c r="BH28">
        <v>240</v>
      </c>
      <c r="BI28" s="10">
        <f t="shared" si="24"/>
        <v>-4.3059401280243215E-5</v>
      </c>
      <c r="BJ28" s="10" t="str">
        <f t="shared" si="25"/>
        <v>NA</v>
      </c>
      <c r="BK28" s="8">
        <f t="shared" si="26"/>
        <v>-8.121598719756782E-6</v>
      </c>
      <c r="BL28">
        <v>7.0007987500000004</v>
      </c>
      <c r="BM28">
        <v>-2.4517739470000002E-4</v>
      </c>
      <c r="BN28">
        <v>240</v>
      </c>
      <c r="BO28" s="8">
        <f t="shared" si="27"/>
        <v>-3.9936075824975603E-5</v>
      </c>
      <c r="BP28" s="8" t="str">
        <f t="shared" si="28"/>
        <v>NA</v>
      </c>
      <c r="BQ28" s="8">
        <f t="shared" si="29"/>
        <v>-2.0524131887502442E-4</v>
      </c>
      <c r="BR28" s="2">
        <v>4.6224010260000004</v>
      </c>
      <c r="BS28" s="2">
        <v>-4.7702463259999999E-4</v>
      </c>
      <c r="BT28" s="2">
        <v>97</v>
      </c>
      <c r="BU28" s="8">
        <f t="shared" si="30"/>
        <v>-6.3579253097190147E-5</v>
      </c>
      <c r="BV28" s="8" t="str">
        <f t="shared" si="31"/>
        <v>NA</v>
      </c>
      <c r="BW28" s="8">
        <f t="shared" si="32"/>
        <v>-4.1344537950280984E-4</v>
      </c>
      <c r="BX28">
        <v>5.4384658540000004</v>
      </c>
      <c r="BY28">
        <v>-6.1541059589999996E-4</v>
      </c>
      <c r="BZ28">
        <v>240</v>
      </c>
      <c r="CA28" s="8">
        <f t="shared" si="33"/>
        <v>-3.9936075824975603E-5</v>
      </c>
      <c r="CB28" s="8" t="str">
        <f t="shared" si="34"/>
        <v>NA</v>
      </c>
      <c r="CC28" s="8">
        <f t="shared" si="35"/>
        <v>-5.7547452007502436E-4</v>
      </c>
      <c r="CD28">
        <v>5.1431045969999998</v>
      </c>
      <c r="CE28" s="1">
        <v>1.1864E-5</v>
      </c>
      <c r="CF28">
        <v>240</v>
      </c>
      <c r="CG28" s="8">
        <f t="shared" si="36"/>
        <v>-4.3059401280243215E-5</v>
      </c>
      <c r="CH28" s="8" t="str">
        <f t="shared" si="37"/>
        <v>NA</v>
      </c>
      <c r="CI28" s="8">
        <f t="shared" si="38"/>
        <v>5.4923401280243215E-5</v>
      </c>
      <c r="CJ28">
        <v>6.3834545949999999</v>
      </c>
      <c r="CK28">
        <v>-3.7813387419999999E-4</v>
      </c>
      <c r="CL28">
        <v>240</v>
      </c>
      <c r="CM28" s="8">
        <f t="shared" si="39"/>
        <v>-6.3579253097190147E-5</v>
      </c>
      <c r="CN28" s="8" t="str">
        <f t="shared" si="40"/>
        <v>NA</v>
      </c>
      <c r="CO28" s="8">
        <f t="shared" si="41"/>
        <v>-3.1455462110280985E-4</v>
      </c>
      <c r="CP28">
        <v>6.3655383350000001</v>
      </c>
      <c r="CQ28">
        <v>-3.7215549060000001E-4</v>
      </c>
      <c r="CR28">
        <v>240</v>
      </c>
      <c r="CS28" s="8">
        <f t="shared" si="42"/>
        <v>-3.9936075824975603E-5</v>
      </c>
      <c r="CT28" s="8" t="str">
        <f t="shared" si="43"/>
        <v>NA</v>
      </c>
      <c r="CU28" s="8">
        <f t="shared" si="44"/>
        <v>-3.3221941477502441E-4</v>
      </c>
      <c r="CV28">
        <v>10.075166680000001</v>
      </c>
      <c r="CW28" s="1">
        <v>-4.2364000000000003E-5</v>
      </c>
      <c r="CX28">
        <v>240</v>
      </c>
      <c r="CY28" s="10">
        <f t="shared" si="45"/>
        <v>-4.3059401280243215E-5</v>
      </c>
      <c r="CZ28" s="10" t="str">
        <f t="shared" si="46"/>
        <v>NA</v>
      </c>
      <c r="DA28" s="8">
        <f t="shared" si="47"/>
        <v>6.9540128024321167E-7</v>
      </c>
      <c r="DB28" t="s">
        <v>4</v>
      </c>
      <c r="DC28" s="5" t="s">
        <v>8</v>
      </c>
    </row>
    <row r="29" spans="1:107" x14ac:dyDescent="0.45">
      <c r="A29" s="9">
        <v>45619.488888483793</v>
      </c>
      <c r="B29" t="s">
        <v>0</v>
      </c>
      <c r="C29">
        <v>28</v>
      </c>
      <c r="D29" s="7">
        <v>45619</v>
      </c>
      <c r="E29">
        <v>11.442499979999999</v>
      </c>
      <c r="F29">
        <v>14.0576709</v>
      </c>
      <c r="G29">
        <v>14.03125835</v>
      </c>
      <c r="H29">
        <v>14.228383320000001</v>
      </c>
      <c r="I29">
        <v>14.11919163</v>
      </c>
      <c r="J29" s="2">
        <v>5.7587237519999999</v>
      </c>
      <c r="K29" s="2">
        <v>-2.9519711259999999E-4</v>
      </c>
      <c r="L29" s="2">
        <v>240</v>
      </c>
      <c r="M29" s="8">
        <f t="shared" si="0"/>
        <v>-6.3966472371168592E-5</v>
      </c>
      <c r="N29" s="8" t="str">
        <f t="shared" si="1"/>
        <v>NA</v>
      </c>
      <c r="O29" s="8">
        <f t="shared" si="2"/>
        <v>-2.312306402288314E-4</v>
      </c>
      <c r="P29">
        <v>5.0782045900000004</v>
      </c>
      <c r="Q29">
        <v>-1.2697027639999999E-4</v>
      </c>
      <c r="R29">
        <v>240</v>
      </c>
      <c r="S29" s="10">
        <f t="shared" si="3"/>
        <v>-4.3103992066667596E-5</v>
      </c>
      <c r="T29" s="10" t="str">
        <f t="shared" si="4"/>
        <v>NA</v>
      </c>
      <c r="U29" s="8">
        <f t="shared" si="5"/>
        <v>-8.3866284333332391E-5</v>
      </c>
      <c r="V29" s="2">
        <v>6.316444991</v>
      </c>
      <c r="W29" s="2">
        <v>-2.270081975E-4</v>
      </c>
      <c r="X29" s="2">
        <v>240</v>
      </c>
      <c r="Y29" s="8">
        <f t="shared" si="6"/>
        <v>-6.3966472371168592E-5</v>
      </c>
      <c r="Z29" s="8" t="str">
        <f t="shared" si="7"/>
        <v>NA</v>
      </c>
      <c r="AA29" s="8">
        <f t="shared" si="8"/>
        <v>-1.6304172512883141E-4</v>
      </c>
      <c r="AB29">
        <v>5.6760824980000004</v>
      </c>
      <c r="AC29">
        <v>-3.455892427E-4</v>
      </c>
      <c r="AD29">
        <v>240</v>
      </c>
      <c r="AE29" s="8">
        <f t="shared" si="9"/>
        <v>-4.0074010439539176E-5</v>
      </c>
      <c r="AF29" s="8" t="str">
        <f t="shared" si="10"/>
        <v>NA</v>
      </c>
      <c r="AG29" s="8">
        <f t="shared" si="11"/>
        <v>-3.0551523226046083E-4</v>
      </c>
      <c r="AH29">
        <v>7.5060349979999996</v>
      </c>
      <c r="AI29">
        <v>-1.595356918E-4</v>
      </c>
      <c r="AJ29">
        <v>240</v>
      </c>
      <c r="AK29" s="8">
        <f t="shared" si="12"/>
        <v>-4.0074010439539176E-5</v>
      </c>
      <c r="AL29" s="8" t="str">
        <f t="shared" si="13"/>
        <v>NA</v>
      </c>
      <c r="AM29" s="8">
        <f t="shared" si="14"/>
        <v>-1.1946168136046082E-4</v>
      </c>
      <c r="AN29">
        <v>6.4458054239999996</v>
      </c>
      <c r="AO29">
        <v>-2.7356743690000002E-4</v>
      </c>
      <c r="AP29">
        <v>240</v>
      </c>
      <c r="AQ29" s="8">
        <f t="shared" si="15"/>
        <v>-4.0074010439539176E-5</v>
      </c>
      <c r="AR29" s="8" t="str">
        <f t="shared" si="16"/>
        <v>NA</v>
      </c>
      <c r="AS29" s="8">
        <f t="shared" si="17"/>
        <v>-2.3349342646046084E-4</v>
      </c>
      <c r="AT29">
        <v>7.7984537339999997</v>
      </c>
      <c r="AU29">
        <v>-1.5868035469999999E-4</v>
      </c>
      <c r="AV29">
        <v>240</v>
      </c>
      <c r="AW29" s="8">
        <f t="shared" si="18"/>
        <v>-4.0074010439539176E-5</v>
      </c>
      <c r="AX29" s="8" t="str">
        <f t="shared" si="19"/>
        <v>NA</v>
      </c>
      <c r="AY29" s="8">
        <f t="shared" si="20"/>
        <v>-1.1860634426046082E-4</v>
      </c>
      <c r="AZ29">
        <v>4.8759570940000003</v>
      </c>
      <c r="BA29">
        <v>-6.7277014869999996E-4</v>
      </c>
      <c r="BB29">
        <v>240</v>
      </c>
      <c r="BC29" s="8">
        <f t="shared" si="21"/>
        <v>-6.3966472371168592E-5</v>
      </c>
      <c r="BD29" s="8" t="str">
        <f t="shared" si="22"/>
        <v>NA</v>
      </c>
      <c r="BE29" s="8">
        <f t="shared" si="23"/>
        <v>-6.0880367632883136E-4</v>
      </c>
      <c r="BF29">
        <v>10.06770835</v>
      </c>
      <c r="BG29" s="1">
        <v>3.2475999999999999E-5</v>
      </c>
      <c r="BH29">
        <v>240</v>
      </c>
      <c r="BI29" s="10">
        <f t="shared" si="24"/>
        <v>-4.3103992066667596E-5</v>
      </c>
      <c r="BJ29" s="10" t="str">
        <f t="shared" si="25"/>
        <v>NA</v>
      </c>
      <c r="BK29" s="8">
        <f t="shared" si="26"/>
        <v>7.5579992066667601E-5</v>
      </c>
      <c r="BL29">
        <v>6.7280883310000004</v>
      </c>
      <c r="BM29">
        <v>-2.0782946659999999E-4</v>
      </c>
      <c r="BN29">
        <v>240</v>
      </c>
      <c r="BO29" s="8">
        <f t="shared" si="27"/>
        <v>-4.0074010439539176E-5</v>
      </c>
      <c r="BP29" s="8" t="str">
        <f t="shared" si="28"/>
        <v>NA</v>
      </c>
      <c r="BQ29" s="8">
        <f t="shared" si="29"/>
        <v>-1.6775545616046081E-4</v>
      </c>
      <c r="BR29" s="2">
        <v>4.2688716849999997</v>
      </c>
      <c r="BS29" s="2">
        <v>-2.8999808450000001E-4</v>
      </c>
      <c r="BT29" s="2">
        <v>53</v>
      </c>
      <c r="BU29" s="8">
        <f t="shared" si="30"/>
        <v>-6.3966472371168592E-5</v>
      </c>
      <c r="BV29" s="8">
        <f t="shared" si="31"/>
        <v>5.3919710067747042E-7</v>
      </c>
      <c r="BW29" s="8">
        <f t="shared" si="32"/>
        <v>-2.2657080922950889E-4</v>
      </c>
      <c r="BX29">
        <v>4.6990020770000003</v>
      </c>
      <c r="BY29">
        <v>-6.5304619709999996E-4</v>
      </c>
      <c r="BZ29">
        <v>240</v>
      </c>
      <c r="CA29" s="8">
        <f t="shared" si="33"/>
        <v>-4.0074010439539176E-5</v>
      </c>
      <c r="CB29" s="8" t="str">
        <f t="shared" si="34"/>
        <v>NA</v>
      </c>
      <c r="CC29" s="8">
        <f t="shared" si="35"/>
        <v>-6.1297218666046078E-4</v>
      </c>
      <c r="CD29">
        <v>5.187853746</v>
      </c>
      <c r="CE29" s="1">
        <v>3.8615000000000002E-5</v>
      </c>
      <c r="CF29">
        <v>240</v>
      </c>
      <c r="CG29" s="8">
        <f t="shared" si="36"/>
        <v>-4.3103992066667596E-5</v>
      </c>
      <c r="CH29" s="8" t="str">
        <f t="shared" si="37"/>
        <v>NA</v>
      </c>
      <c r="CI29" s="8">
        <f t="shared" si="38"/>
        <v>8.1718992066667605E-5</v>
      </c>
      <c r="CJ29">
        <v>5.963768752</v>
      </c>
      <c r="CK29">
        <v>-3.5371461199999998E-4</v>
      </c>
      <c r="CL29">
        <v>240</v>
      </c>
      <c r="CM29" s="8">
        <f t="shared" si="39"/>
        <v>-6.3966472371168592E-5</v>
      </c>
      <c r="CN29" s="8" t="str">
        <f t="shared" si="40"/>
        <v>NA</v>
      </c>
      <c r="CO29" s="8">
        <f t="shared" si="41"/>
        <v>-2.8974813962883138E-4</v>
      </c>
      <c r="CP29">
        <v>5.9377216559999999</v>
      </c>
      <c r="CQ29">
        <v>-3.1952052670000002E-4</v>
      </c>
      <c r="CR29">
        <v>240</v>
      </c>
      <c r="CS29" s="8">
        <f t="shared" si="42"/>
        <v>-4.0074010439539176E-5</v>
      </c>
      <c r="CT29" s="8" t="str">
        <f t="shared" si="43"/>
        <v>NA</v>
      </c>
      <c r="CU29" s="8">
        <f t="shared" si="44"/>
        <v>-2.7944651626046085E-4</v>
      </c>
      <c r="CV29">
        <v>10.067608359999999</v>
      </c>
      <c r="CW29" s="1">
        <v>-1.175E-6</v>
      </c>
      <c r="CX29">
        <v>240</v>
      </c>
      <c r="CY29" s="10">
        <f t="shared" si="45"/>
        <v>-4.3103992066667596E-5</v>
      </c>
      <c r="CZ29" s="10" t="str">
        <f t="shared" si="46"/>
        <v>NA</v>
      </c>
      <c r="DA29" s="8">
        <f t="shared" si="47"/>
        <v>4.1928992066667594E-5</v>
      </c>
      <c r="DB29" t="s">
        <v>4</v>
      </c>
      <c r="DC29" s="5" t="s">
        <v>8</v>
      </c>
    </row>
    <row r="30" spans="1:107" x14ac:dyDescent="0.45">
      <c r="A30" s="9">
        <v>45619.502777314818</v>
      </c>
      <c r="B30" t="s">
        <v>0</v>
      </c>
      <c r="C30">
        <v>29</v>
      </c>
      <c r="D30" s="7">
        <v>45619</v>
      </c>
      <c r="E30">
        <v>11.93750007</v>
      </c>
      <c r="F30">
        <v>14.04424163</v>
      </c>
      <c r="G30">
        <v>13.98611674</v>
      </c>
      <c r="H30">
        <v>14.159783300000001</v>
      </c>
      <c r="I30">
        <v>14.102612479999999</v>
      </c>
      <c r="J30" s="2">
        <v>5.495941427</v>
      </c>
      <c r="K30" s="2">
        <v>-2.9053181330000001E-4</v>
      </c>
      <c r="L30" s="2">
        <v>128</v>
      </c>
      <c r="M30" s="8">
        <f t="shared" si="0"/>
        <v>-6.4353691645369082E-5</v>
      </c>
      <c r="N30" s="8" t="str">
        <f t="shared" si="1"/>
        <v>NA</v>
      </c>
      <c r="O30" s="8">
        <f t="shared" si="2"/>
        <v>-2.2617812165463092E-4</v>
      </c>
      <c r="P30">
        <v>5.0375583229999998</v>
      </c>
      <c r="Q30" s="1">
        <v>1.307E-5</v>
      </c>
      <c r="R30">
        <v>240</v>
      </c>
      <c r="S30" s="10">
        <f t="shared" si="3"/>
        <v>-4.3148582853091977E-5</v>
      </c>
      <c r="T30" s="10" t="str">
        <f t="shared" si="4"/>
        <v>NA</v>
      </c>
      <c r="U30" s="8">
        <f t="shared" si="5"/>
        <v>5.6218582853091979E-5</v>
      </c>
      <c r="V30" s="2">
        <v>6.4583315590000003</v>
      </c>
      <c r="W30" s="2">
        <v>-2.2669489140000001E-4</v>
      </c>
      <c r="X30" s="2">
        <v>92</v>
      </c>
      <c r="Y30" s="8">
        <f t="shared" si="6"/>
        <v>-6.4353691645369082E-5</v>
      </c>
      <c r="Z30" s="8" t="str">
        <f t="shared" si="7"/>
        <v>NA</v>
      </c>
      <c r="AA30" s="8">
        <f t="shared" si="8"/>
        <v>-1.6234119975463092E-4</v>
      </c>
      <c r="AB30">
        <v>5.351161651</v>
      </c>
      <c r="AC30">
        <v>-2.8842113480000002E-4</v>
      </c>
      <c r="AD30">
        <v>240</v>
      </c>
      <c r="AE30" s="8">
        <f t="shared" si="9"/>
        <v>-4.0211945054213771E-5</v>
      </c>
      <c r="AF30" s="8" t="str">
        <f t="shared" si="10"/>
        <v>NA</v>
      </c>
      <c r="AG30" s="8">
        <f t="shared" si="11"/>
        <v>-2.4820918974578624E-4</v>
      </c>
      <c r="AH30">
        <v>7.3047829130000004</v>
      </c>
      <c r="AI30">
        <v>-1.8777400819999999E-4</v>
      </c>
      <c r="AJ30">
        <v>240</v>
      </c>
      <c r="AK30" s="8">
        <f t="shared" si="12"/>
        <v>-4.0211945054213771E-5</v>
      </c>
      <c r="AL30" s="8" t="str">
        <f t="shared" si="13"/>
        <v>NA</v>
      </c>
      <c r="AM30" s="8">
        <f t="shared" si="14"/>
        <v>-1.4756206314578622E-4</v>
      </c>
      <c r="AN30">
        <v>6.1327704230000002</v>
      </c>
      <c r="AO30">
        <v>-2.6152477679999999E-4</v>
      </c>
      <c r="AP30">
        <v>240</v>
      </c>
      <c r="AQ30" s="8">
        <f t="shared" si="15"/>
        <v>-4.0211945054213771E-5</v>
      </c>
      <c r="AR30" s="8" t="str">
        <f t="shared" si="16"/>
        <v>NA</v>
      </c>
      <c r="AS30" s="8">
        <f t="shared" si="17"/>
        <v>-2.2131283174578622E-4</v>
      </c>
      <c r="AT30">
        <v>7.599337512</v>
      </c>
      <c r="AU30">
        <v>-1.6034595400000001E-4</v>
      </c>
      <c r="AV30">
        <v>240</v>
      </c>
      <c r="AW30" s="8">
        <f t="shared" si="18"/>
        <v>-4.0211945054213771E-5</v>
      </c>
      <c r="AX30" s="8" t="str">
        <f t="shared" si="19"/>
        <v>NA</v>
      </c>
      <c r="AY30" s="8">
        <f t="shared" si="20"/>
        <v>-1.2013400894578624E-4</v>
      </c>
      <c r="AZ30">
        <v>4.1659808290000004</v>
      </c>
      <c r="BA30">
        <v>-4.7028243009999998E-4</v>
      </c>
      <c r="BB30">
        <v>240</v>
      </c>
      <c r="BC30" s="8">
        <f t="shared" si="21"/>
        <v>-6.4353691645369082E-5</v>
      </c>
      <c r="BD30" s="8">
        <f t="shared" si="22"/>
        <v>6.8875430180704948E-6</v>
      </c>
      <c r="BE30" s="8">
        <f t="shared" si="23"/>
        <v>-4.1281628147270136E-4</v>
      </c>
      <c r="BF30">
        <v>10.05510834</v>
      </c>
      <c r="BG30" s="1">
        <v>-3.5063E-5</v>
      </c>
      <c r="BH30">
        <v>240</v>
      </c>
      <c r="BI30" s="10">
        <f t="shared" si="24"/>
        <v>-4.3148582853091977E-5</v>
      </c>
      <c r="BJ30" s="10" t="str">
        <f t="shared" si="25"/>
        <v>NA</v>
      </c>
      <c r="BK30" s="8">
        <f t="shared" si="26"/>
        <v>8.0855828530919773E-6</v>
      </c>
      <c r="BL30">
        <v>6.452886232</v>
      </c>
      <c r="BM30">
        <v>-2.5445815600000002E-4</v>
      </c>
      <c r="BN30">
        <v>240</v>
      </c>
      <c r="BO30" s="8">
        <f t="shared" si="27"/>
        <v>-4.0211945054213771E-5</v>
      </c>
      <c r="BP30" s="8" t="str">
        <f t="shared" si="28"/>
        <v>NA</v>
      </c>
      <c r="BQ30" s="8">
        <f t="shared" si="29"/>
        <v>-2.1424621094578625E-4</v>
      </c>
      <c r="BR30" s="2">
        <v>3.55963707</v>
      </c>
      <c r="BS30" s="2">
        <v>-4.7154922760000003E-4</v>
      </c>
      <c r="BT30" s="2">
        <v>62</v>
      </c>
      <c r="BU30" s="8">
        <f t="shared" si="30"/>
        <v>-6.4353691645369082E-5</v>
      </c>
      <c r="BV30" s="8">
        <f t="shared" si="31"/>
        <v>1.2824386585179529E-5</v>
      </c>
      <c r="BW30" s="8">
        <f t="shared" si="32"/>
        <v>-4.2001992253981049E-4</v>
      </c>
      <c r="BX30">
        <v>3.8801975020000001</v>
      </c>
      <c r="BY30">
        <v>-6.5405575960000004E-4</v>
      </c>
      <c r="BZ30">
        <v>240</v>
      </c>
      <c r="CA30" s="8">
        <f t="shared" si="33"/>
        <v>-4.0211945054213771E-5</v>
      </c>
      <c r="CB30" s="8" t="str">
        <f t="shared" si="34"/>
        <v>NA</v>
      </c>
      <c r="CC30" s="8">
        <f t="shared" si="35"/>
        <v>-6.1384381454578627E-4</v>
      </c>
      <c r="CD30">
        <v>5.1781779050000001</v>
      </c>
      <c r="CE30">
        <v>-1.0148560020000001E-4</v>
      </c>
      <c r="CF30">
        <v>240</v>
      </c>
      <c r="CG30" s="8">
        <f t="shared" si="36"/>
        <v>-4.3148582853091977E-5</v>
      </c>
      <c r="CH30" s="8" t="str">
        <f t="shared" si="37"/>
        <v>NA</v>
      </c>
      <c r="CI30" s="8">
        <f t="shared" si="38"/>
        <v>-5.8337017346908029E-5</v>
      </c>
      <c r="CJ30">
        <v>5.5194116629999996</v>
      </c>
      <c r="CK30">
        <v>-3.845384962E-4</v>
      </c>
      <c r="CL30">
        <v>240</v>
      </c>
      <c r="CM30" s="8">
        <f t="shared" si="39"/>
        <v>-6.4353691645369082E-5</v>
      </c>
      <c r="CN30" s="8" t="str">
        <f t="shared" si="40"/>
        <v>NA</v>
      </c>
      <c r="CO30" s="8">
        <f t="shared" si="41"/>
        <v>-3.2018480455463092E-4</v>
      </c>
      <c r="CP30">
        <v>5.5581112580000003</v>
      </c>
      <c r="CQ30">
        <v>-3.272698483E-4</v>
      </c>
      <c r="CR30">
        <v>240</v>
      </c>
      <c r="CS30" s="8">
        <f t="shared" si="42"/>
        <v>-4.0211945054213771E-5</v>
      </c>
      <c r="CT30" s="8" t="str">
        <f t="shared" si="43"/>
        <v>NA</v>
      </c>
      <c r="CU30" s="8">
        <f t="shared" si="44"/>
        <v>-2.8705790324578623E-4</v>
      </c>
      <c r="CV30">
        <v>10.03578753</v>
      </c>
      <c r="CW30" s="1">
        <v>-5.1382999999999999E-5</v>
      </c>
      <c r="CX30">
        <v>240</v>
      </c>
      <c r="CY30" s="10">
        <f t="shared" si="45"/>
        <v>-4.3148582853091977E-5</v>
      </c>
      <c r="CZ30" s="10" t="str">
        <f t="shared" si="46"/>
        <v>NA</v>
      </c>
      <c r="DA30" s="8">
        <f t="shared" si="47"/>
        <v>-8.2344171469080223E-6</v>
      </c>
      <c r="DB30" t="s">
        <v>4</v>
      </c>
      <c r="DC30" s="5" t="s">
        <v>8</v>
      </c>
    </row>
    <row r="31" spans="1:107" x14ac:dyDescent="0.45">
      <c r="A31" s="9">
        <v>45619.516666145835</v>
      </c>
      <c r="B31" t="s">
        <v>0</v>
      </c>
      <c r="C31">
        <v>30</v>
      </c>
      <c r="D31" s="7">
        <v>45619</v>
      </c>
      <c r="E31">
        <v>12.24249998</v>
      </c>
      <c r="F31">
        <v>14.034066749999999</v>
      </c>
      <c r="G31">
        <v>13.992725</v>
      </c>
      <c r="H31">
        <v>14.260133440000001</v>
      </c>
      <c r="I31">
        <v>14.200904120000001</v>
      </c>
      <c r="J31" s="2">
        <v>4.9697797570000004</v>
      </c>
      <c r="K31" s="2">
        <v>-3.338250972E-4</v>
      </c>
      <c r="L31" s="2">
        <v>158</v>
      </c>
      <c r="M31" s="8">
        <f t="shared" si="0"/>
        <v>-6.4740910919125483E-5</v>
      </c>
      <c r="N31" s="8" t="str">
        <f t="shared" si="1"/>
        <v>NA</v>
      </c>
      <c r="O31" s="8">
        <f t="shared" si="2"/>
        <v>-2.6908418628087452E-4</v>
      </c>
      <c r="P31">
        <v>5.0653495790000003</v>
      </c>
      <c r="Q31" s="1">
        <v>4.5022999999999999E-5</v>
      </c>
      <c r="R31">
        <v>240</v>
      </c>
      <c r="S31" s="10">
        <f t="shared" si="3"/>
        <v>-4.3193173639516358E-5</v>
      </c>
      <c r="T31" s="10" t="str">
        <f t="shared" si="4"/>
        <v>NA</v>
      </c>
      <c r="U31" s="8">
        <f t="shared" si="5"/>
        <v>8.821617363951635E-5</v>
      </c>
      <c r="V31" s="2">
        <v>5.7272933220000004</v>
      </c>
      <c r="W31" s="2">
        <v>-2.282610782E-4</v>
      </c>
      <c r="X31" s="2">
        <v>90</v>
      </c>
      <c r="Y31" s="8">
        <f t="shared" si="6"/>
        <v>-6.4740910919125483E-5</v>
      </c>
      <c r="Z31" s="8" t="str">
        <f t="shared" si="7"/>
        <v>NA</v>
      </c>
      <c r="AA31" s="8">
        <f t="shared" si="8"/>
        <v>-1.6352016728087452E-4</v>
      </c>
      <c r="AB31">
        <v>4.9681270900000003</v>
      </c>
      <c r="AC31">
        <v>-2.9337719730000001E-4</v>
      </c>
      <c r="AD31">
        <v>240</v>
      </c>
      <c r="AE31" s="8">
        <f t="shared" si="9"/>
        <v>-4.0349879668777344E-5</v>
      </c>
      <c r="AF31" s="8" t="str">
        <f t="shared" si="10"/>
        <v>NA</v>
      </c>
      <c r="AG31" s="8">
        <f t="shared" si="11"/>
        <v>-2.5302731763122266E-4</v>
      </c>
      <c r="AH31">
        <v>7.0964674849999998</v>
      </c>
      <c r="AI31">
        <v>-1.6996315350000001E-4</v>
      </c>
      <c r="AJ31">
        <v>240</v>
      </c>
      <c r="AK31" s="8">
        <f t="shared" si="12"/>
        <v>-4.0349879668777344E-5</v>
      </c>
      <c r="AL31" s="8" t="str">
        <f t="shared" si="13"/>
        <v>NA</v>
      </c>
      <c r="AM31" s="8">
        <f t="shared" si="14"/>
        <v>-1.2961327383122266E-4</v>
      </c>
      <c r="AN31">
        <v>5.8061879220000003</v>
      </c>
      <c r="AO31">
        <v>-2.8993319600000001E-4</v>
      </c>
      <c r="AP31">
        <v>240</v>
      </c>
      <c r="AQ31" s="8">
        <f t="shared" si="15"/>
        <v>-4.0349879668777344E-5</v>
      </c>
      <c r="AR31" s="8" t="str">
        <f t="shared" si="16"/>
        <v>NA</v>
      </c>
      <c r="AS31" s="8">
        <f t="shared" si="17"/>
        <v>-2.4958331633122266E-4</v>
      </c>
      <c r="AT31">
        <v>7.4089975020000001</v>
      </c>
      <c r="AU31">
        <v>-1.8191650840000001E-4</v>
      </c>
      <c r="AV31">
        <v>240</v>
      </c>
      <c r="AW31" s="8">
        <f t="shared" si="18"/>
        <v>-4.0349879668777344E-5</v>
      </c>
      <c r="AX31" s="8" t="str">
        <f t="shared" si="19"/>
        <v>NA</v>
      </c>
      <c r="AY31" s="8">
        <f t="shared" si="20"/>
        <v>-1.4156662873122266E-4</v>
      </c>
      <c r="AZ31">
        <v>3.689782476</v>
      </c>
      <c r="BA31">
        <v>-4.141480274E-4</v>
      </c>
      <c r="BB31">
        <v>240</v>
      </c>
      <c r="BC31" s="8">
        <f t="shared" si="21"/>
        <v>-6.4740910919125483E-5</v>
      </c>
      <c r="BD31" s="8">
        <f t="shared" si="22"/>
        <v>3.1360434597302723E-5</v>
      </c>
      <c r="BE31" s="8">
        <f t="shared" si="23"/>
        <v>-3.8076755107817724E-4</v>
      </c>
      <c r="BF31">
        <v>10.003187520000001</v>
      </c>
      <c r="BG31" s="1">
        <v>-1.236E-5</v>
      </c>
      <c r="BH31">
        <v>240</v>
      </c>
      <c r="BI31" s="10">
        <f t="shared" si="24"/>
        <v>-4.3193173639516358E-5</v>
      </c>
      <c r="BJ31" s="10" t="str">
        <f t="shared" si="25"/>
        <v>NA</v>
      </c>
      <c r="BK31" s="8">
        <f t="shared" si="26"/>
        <v>3.0833173639516361E-5</v>
      </c>
      <c r="BL31">
        <v>6.1621591650000003</v>
      </c>
      <c r="BM31">
        <v>-1.9311277439999999E-4</v>
      </c>
      <c r="BN31">
        <v>240</v>
      </c>
      <c r="BO31" s="8">
        <f t="shared" si="27"/>
        <v>-4.0349879668777344E-5</v>
      </c>
      <c r="BP31" s="8" t="str">
        <f t="shared" si="28"/>
        <v>NA</v>
      </c>
      <c r="BQ31" s="8">
        <f t="shared" si="29"/>
        <v>-1.5276289473122265E-4</v>
      </c>
      <c r="BR31" s="2">
        <v>3.1077706269999998</v>
      </c>
      <c r="BS31" s="2">
        <v>-3.4811540249999999E-4</v>
      </c>
      <c r="BT31" s="2">
        <v>126</v>
      </c>
      <c r="BU31" s="8">
        <f t="shared" si="30"/>
        <v>-6.4740910919125483E-5</v>
      </c>
      <c r="BV31" s="8">
        <f t="shared" si="31"/>
        <v>2.0651507197366438E-5</v>
      </c>
      <c r="BW31" s="8">
        <f t="shared" si="32"/>
        <v>-3.0402599877824097E-4</v>
      </c>
      <c r="BX31">
        <v>3.0985079130000002</v>
      </c>
      <c r="BY31">
        <v>-5.7455231340000005E-4</v>
      </c>
      <c r="BZ31">
        <v>240</v>
      </c>
      <c r="CA31" s="8">
        <f t="shared" si="33"/>
        <v>-4.0349879668777344E-5</v>
      </c>
      <c r="CB31" s="8" t="str">
        <f t="shared" si="34"/>
        <v>NA</v>
      </c>
      <c r="CC31" s="8">
        <f t="shared" si="35"/>
        <v>-5.3420243373122271E-4</v>
      </c>
      <c r="CD31">
        <v>5.1235266690000003</v>
      </c>
      <c r="CE31" s="1">
        <v>1.4961E-5</v>
      </c>
      <c r="CF31">
        <v>240</v>
      </c>
      <c r="CG31" s="8">
        <f t="shared" si="36"/>
        <v>-4.3193173639516358E-5</v>
      </c>
      <c r="CH31" s="8" t="str">
        <f t="shared" si="37"/>
        <v>NA</v>
      </c>
      <c r="CI31" s="8">
        <f t="shared" si="38"/>
        <v>5.8154173639516359E-5</v>
      </c>
      <c r="CJ31">
        <v>5.089168334</v>
      </c>
      <c r="CK31">
        <v>-3.1558799040000001E-4</v>
      </c>
      <c r="CL31">
        <v>240</v>
      </c>
      <c r="CM31" s="8">
        <f t="shared" si="39"/>
        <v>-6.4740910919125483E-5</v>
      </c>
      <c r="CN31" s="8" t="str">
        <f t="shared" si="40"/>
        <v>NA</v>
      </c>
      <c r="CO31" s="8">
        <f t="shared" si="41"/>
        <v>-2.5084707948087452E-4</v>
      </c>
      <c r="CP31">
        <v>5.1883937360000001</v>
      </c>
      <c r="CQ31">
        <v>-2.9687481750000002E-4</v>
      </c>
      <c r="CR31">
        <v>240</v>
      </c>
      <c r="CS31" s="8">
        <f t="shared" si="42"/>
        <v>-4.0349879668777344E-5</v>
      </c>
      <c r="CT31" s="8" t="str">
        <f t="shared" si="43"/>
        <v>NA</v>
      </c>
      <c r="CU31" s="8">
        <f t="shared" si="44"/>
        <v>-2.5652493783122267E-4</v>
      </c>
      <c r="CV31">
        <v>9.9956241810000002</v>
      </c>
      <c r="CW31" s="1">
        <v>4.2370999999999996E-6</v>
      </c>
      <c r="CX31">
        <v>240</v>
      </c>
      <c r="CY31" s="10">
        <f t="shared" si="45"/>
        <v>-4.3193173639516358E-5</v>
      </c>
      <c r="CZ31" s="10" t="str">
        <f t="shared" si="46"/>
        <v>NA</v>
      </c>
      <c r="DA31" s="8">
        <f t="shared" si="47"/>
        <v>4.7430273639516358E-5</v>
      </c>
      <c r="DB31" t="s">
        <v>4</v>
      </c>
      <c r="DC31" s="5" t="s">
        <v>8</v>
      </c>
    </row>
    <row r="32" spans="1:107" x14ac:dyDescent="0.45">
      <c r="A32" s="9">
        <v>45619.530554976853</v>
      </c>
      <c r="B32" t="s">
        <v>0</v>
      </c>
      <c r="C32">
        <v>31</v>
      </c>
      <c r="D32" s="7">
        <v>45619</v>
      </c>
      <c r="E32">
        <v>12.442499979999999</v>
      </c>
      <c r="F32">
        <v>14.049629189999999</v>
      </c>
      <c r="G32">
        <v>14.01128338</v>
      </c>
      <c r="H32">
        <v>14.17096255</v>
      </c>
      <c r="I32">
        <v>14.093387570000001</v>
      </c>
      <c r="J32" s="2">
        <v>4.6518785170000001</v>
      </c>
      <c r="K32" s="2">
        <v>-2.884478059E-4</v>
      </c>
      <c r="L32" s="2">
        <v>242</v>
      </c>
      <c r="M32" s="8">
        <f t="shared" si="0"/>
        <v>-6.5128130193103928E-5</v>
      </c>
      <c r="N32" s="8" t="str">
        <f t="shared" si="1"/>
        <v>NA</v>
      </c>
      <c r="O32" s="8">
        <f t="shared" si="2"/>
        <v>-2.2331967570689607E-4</v>
      </c>
      <c r="P32">
        <v>5.1021083320000002</v>
      </c>
      <c r="Q32" s="1">
        <v>1.5871000000000001E-5</v>
      </c>
      <c r="R32">
        <v>240</v>
      </c>
      <c r="S32" s="10">
        <f t="shared" si="3"/>
        <v>-4.3237764425940739E-5</v>
      </c>
      <c r="T32" s="10" t="str">
        <f t="shared" si="4"/>
        <v>NA</v>
      </c>
      <c r="U32" s="8">
        <f t="shared" si="5"/>
        <v>5.9108764425940737E-5</v>
      </c>
      <c r="V32" s="2">
        <v>5.5964999979999996</v>
      </c>
      <c r="W32" s="2">
        <v>-2.158058574E-4</v>
      </c>
      <c r="X32" s="2">
        <v>146</v>
      </c>
      <c r="Y32" s="8">
        <f t="shared" si="6"/>
        <v>-6.5128130193103928E-5</v>
      </c>
      <c r="Z32" s="8" t="str">
        <f t="shared" si="7"/>
        <v>NA</v>
      </c>
      <c r="AA32" s="8">
        <f t="shared" si="8"/>
        <v>-1.5067772720689607E-4</v>
      </c>
      <c r="AB32">
        <v>4.6247258349999996</v>
      </c>
      <c r="AC32">
        <v>-2.6943414640000002E-4</v>
      </c>
      <c r="AD32">
        <v>240</v>
      </c>
      <c r="AE32" s="8">
        <f t="shared" si="9"/>
        <v>-4.0487814283340917E-5</v>
      </c>
      <c r="AF32" s="8" t="str">
        <f t="shared" si="10"/>
        <v>NA</v>
      </c>
      <c r="AG32" s="8">
        <f t="shared" si="11"/>
        <v>-2.289463321166591E-4</v>
      </c>
      <c r="AH32">
        <v>6.8861345969999999</v>
      </c>
      <c r="AI32">
        <v>-1.547259046E-4</v>
      </c>
      <c r="AJ32">
        <v>240</v>
      </c>
      <c r="AK32" s="8">
        <f t="shared" si="12"/>
        <v>-4.0487814283340917E-5</v>
      </c>
      <c r="AL32" s="8" t="str">
        <f t="shared" si="13"/>
        <v>NA</v>
      </c>
      <c r="AM32" s="8">
        <f t="shared" si="14"/>
        <v>-1.1423809031665909E-4</v>
      </c>
      <c r="AN32">
        <v>5.4762808119999997</v>
      </c>
      <c r="AO32">
        <v>-2.786072737E-4</v>
      </c>
      <c r="AP32">
        <v>240</v>
      </c>
      <c r="AQ32" s="8">
        <f t="shared" si="15"/>
        <v>-4.0487814283340917E-5</v>
      </c>
      <c r="AR32" s="8" t="str">
        <f t="shared" si="16"/>
        <v>NA</v>
      </c>
      <c r="AS32" s="8">
        <f t="shared" si="17"/>
        <v>-2.3811945941665908E-4</v>
      </c>
      <c r="AT32">
        <v>7.2087208370000004</v>
      </c>
      <c r="AU32">
        <v>-1.6190233059999999E-4</v>
      </c>
      <c r="AV32">
        <v>240</v>
      </c>
      <c r="AW32" s="8">
        <f t="shared" si="18"/>
        <v>-4.0487814283340917E-5</v>
      </c>
      <c r="AX32" s="8" t="str">
        <f t="shared" si="19"/>
        <v>NA</v>
      </c>
      <c r="AY32" s="8">
        <f t="shared" si="20"/>
        <v>-1.2141451631665908E-4</v>
      </c>
      <c r="AZ32">
        <v>3.1767979240000002</v>
      </c>
      <c r="BA32">
        <v>-4.0362902129999998E-4</v>
      </c>
      <c r="BB32">
        <v>240</v>
      </c>
      <c r="BC32" s="8">
        <f t="shared" si="21"/>
        <v>-6.5128130193103928E-5</v>
      </c>
      <c r="BD32" s="8">
        <f t="shared" si="22"/>
        <v>5.7723850690253811E-5</v>
      </c>
      <c r="BE32" s="8">
        <f t="shared" si="23"/>
        <v>-3.9622474179714989E-4</v>
      </c>
      <c r="BF32">
        <v>10.000920020000001</v>
      </c>
      <c r="BG32" s="1">
        <v>-3.5311000000000001E-5</v>
      </c>
      <c r="BH32">
        <v>240</v>
      </c>
      <c r="BI32" s="10">
        <f t="shared" si="24"/>
        <v>-4.3237764425940739E-5</v>
      </c>
      <c r="BJ32" s="10" t="str">
        <f t="shared" si="25"/>
        <v>NA</v>
      </c>
      <c r="BK32" s="8">
        <f t="shared" si="26"/>
        <v>7.9267644259407377E-6</v>
      </c>
      <c r="BL32">
        <v>5.9011154140000004</v>
      </c>
      <c r="BM32">
        <v>-2.6865008229999998E-4</v>
      </c>
      <c r="BN32">
        <v>240</v>
      </c>
      <c r="BO32" s="8">
        <f t="shared" si="27"/>
        <v>-4.0487814283340917E-5</v>
      </c>
      <c r="BP32" s="8" t="str">
        <f t="shared" si="28"/>
        <v>NA</v>
      </c>
      <c r="BQ32" s="8">
        <f t="shared" si="29"/>
        <v>-2.2816226801665907E-4</v>
      </c>
      <c r="BR32" s="2">
        <v>2.4951543969999999</v>
      </c>
      <c r="BS32" s="2">
        <v>-4.9801008709999997E-4</v>
      </c>
      <c r="BT32" s="2">
        <v>182</v>
      </c>
      <c r="BU32" s="8">
        <f t="shared" si="30"/>
        <v>-6.5128130193103928E-5</v>
      </c>
      <c r="BV32" s="8">
        <f t="shared" si="31"/>
        <v>3.1263096518667816E-5</v>
      </c>
      <c r="BW32" s="8">
        <f t="shared" si="32"/>
        <v>-4.6414505342556384E-4</v>
      </c>
      <c r="BX32">
        <v>2.4578529109999998</v>
      </c>
      <c r="BY32">
        <v>-4.9312182899999995E-4</v>
      </c>
      <c r="BZ32">
        <v>240</v>
      </c>
      <c r="CA32" s="8">
        <f t="shared" si="33"/>
        <v>-4.0487814283340917E-5</v>
      </c>
      <c r="CB32" s="8" t="str">
        <f t="shared" si="34"/>
        <v>NA</v>
      </c>
      <c r="CC32" s="8">
        <f t="shared" si="35"/>
        <v>-4.5263401471665903E-4</v>
      </c>
      <c r="CD32">
        <v>5.0154775000000003</v>
      </c>
      <c r="CE32" s="1">
        <v>-9.5857000000000001E-5</v>
      </c>
      <c r="CF32">
        <v>240</v>
      </c>
      <c r="CG32" s="8">
        <f t="shared" si="36"/>
        <v>-4.3237764425940739E-5</v>
      </c>
      <c r="CH32" s="8" t="str">
        <f t="shared" si="37"/>
        <v>NA</v>
      </c>
      <c r="CI32" s="8">
        <f t="shared" si="38"/>
        <v>-5.2619235574059262E-5</v>
      </c>
      <c r="CJ32">
        <v>4.6710995970000004</v>
      </c>
      <c r="CK32">
        <v>-3.7216352770000002E-4</v>
      </c>
      <c r="CL32">
        <v>240</v>
      </c>
      <c r="CM32" s="8">
        <f t="shared" si="39"/>
        <v>-6.5128130193103928E-5</v>
      </c>
      <c r="CN32" s="8" t="str">
        <f t="shared" si="40"/>
        <v>NA</v>
      </c>
      <c r="CO32" s="8">
        <f t="shared" si="41"/>
        <v>-3.070353975068961E-4</v>
      </c>
      <c r="CP32">
        <v>4.825832911</v>
      </c>
      <c r="CQ32">
        <v>-3.0545082510000001E-4</v>
      </c>
      <c r="CR32">
        <v>240</v>
      </c>
      <c r="CS32" s="8">
        <f t="shared" si="42"/>
        <v>-4.0487814283340917E-5</v>
      </c>
      <c r="CT32" s="8" t="str">
        <f t="shared" si="43"/>
        <v>NA</v>
      </c>
      <c r="CU32" s="8">
        <f t="shared" si="44"/>
        <v>-2.649630108166591E-4</v>
      </c>
      <c r="CV32">
        <v>9.9864128789999995</v>
      </c>
      <c r="CW32" s="1">
        <v>-3.3225999999999997E-5</v>
      </c>
      <c r="CX32">
        <v>240</v>
      </c>
      <c r="CY32" s="10">
        <f t="shared" si="45"/>
        <v>-4.3237764425940739E-5</v>
      </c>
      <c r="CZ32" s="10" t="str">
        <f t="shared" si="46"/>
        <v>NA</v>
      </c>
      <c r="DA32" s="8">
        <f t="shared" si="47"/>
        <v>1.0011764425940742E-5</v>
      </c>
      <c r="DB32" t="s">
        <v>4</v>
      </c>
      <c r="DC32" s="5" t="s">
        <v>8</v>
      </c>
    </row>
    <row r="33" spans="1:107" x14ac:dyDescent="0.45">
      <c r="A33" s="9">
        <v>45619.54444380787</v>
      </c>
      <c r="B33" t="s">
        <v>0</v>
      </c>
      <c r="C33">
        <v>32</v>
      </c>
      <c r="D33" s="7">
        <v>45619</v>
      </c>
      <c r="E33">
        <v>12.93750006</v>
      </c>
      <c r="F33">
        <v>14.062599970000001</v>
      </c>
      <c r="G33">
        <v>14.00628334</v>
      </c>
      <c r="H33">
        <v>14.25118333</v>
      </c>
      <c r="I33">
        <v>14.17942086</v>
      </c>
      <c r="J33" s="2">
        <v>4.3453924380000002</v>
      </c>
      <c r="K33" s="2">
        <v>-2.7959247389999997E-4</v>
      </c>
      <c r="L33" s="2">
        <v>238</v>
      </c>
      <c r="M33" s="8">
        <f t="shared" si="0"/>
        <v>-6.5515349467082373E-5</v>
      </c>
      <c r="N33" s="8" t="str">
        <f t="shared" si="1"/>
        <v>NA</v>
      </c>
      <c r="O33" s="8">
        <f t="shared" si="2"/>
        <v>-2.140771244329176E-4</v>
      </c>
      <c r="P33">
        <v>5.1389837680000001</v>
      </c>
      <c r="Q33" s="1">
        <v>3.5828999999999999E-5</v>
      </c>
      <c r="R33">
        <v>240</v>
      </c>
      <c r="S33" s="10">
        <f t="shared" si="3"/>
        <v>-4.328235521236512E-5</v>
      </c>
      <c r="T33" s="10" t="str">
        <f t="shared" si="4"/>
        <v>NA</v>
      </c>
      <c r="U33" s="8">
        <f t="shared" si="5"/>
        <v>7.9111355212365119E-5</v>
      </c>
      <c r="V33" s="2">
        <v>5.7282191789999999</v>
      </c>
      <c r="W33" s="2">
        <v>-2.4573998949999998E-4</v>
      </c>
      <c r="X33" s="2">
        <v>198</v>
      </c>
      <c r="Y33" s="8">
        <f t="shared" si="6"/>
        <v>-6.5515349467082373E-5</v>
      </c>
      <c r="Z33" s="8" t="str">
        <f t="shared" si="7"/>
        <v>NA</v>
      </c>
      <c r="AA33" s="8">
        <f t="shared" si="8"/>
        <v>-1.802246400329176E-4</v>
      </c>
      <c r="AB33">
        <v>4.2795183540000004</v>
      </c>
      <c r="AC33">
        <v>-3.1433746990000002E-4</v>
      </c>
      <c r="AD33">
        <v>240</v>
      </c>
      <c r="AE33" s="8">
        <f t="shared" si="9"/>
        <v>-4.062574889790449E-5</v>
      </c>
      <c r="AF33" s="8" t="str">
        <f t="shared" si="10"/>
        <v>NA</v>
      </c>
      <c r="AG33" s="8">
        <f t="shared" si="11"/>
        <v>-2.7371172100209553E-4</v>
      </c>
      <c r="AH33">
        <v>6.6830970819999997</v>
      </c>
      <c r="AI33">
        <v>-1.9033738390000001E-4</v>
      </c>
      <c r="AJ33">
        <v>240</v>
      </c>
      <c r="AK33" s="8">
        <f t="shared" si="12"/>
        <v>-4.062574889790449E-5</v>
      </c>
      <c r="AL33" s="8" t="str">
        <f t="shared" si="13"/>
        <v>NA</v>
      </c>
      <c r="AM33" s="8">
        <f t="shared" si="14"/>
        <v>-1.4971163500209552E-4</v>
      </c>
      <c r="AN33">
        <v>5.1064220789999997</v>
      </c>
      <c r="AO33">
        <v>-3.1811945059999997E-4</v>
      </c>
      <c r="AP33">
        <v>240</v>
      </c>
      <c r="AQ33" s="8">
        <f t="shared" si="15"/>
        <v>-4.062574889790449E-5</v>
      </c>
      <c r="AR33" s="8" t="str">
        <f t="shared" si="16"/>
        <v>NA</v>
      </c>
      <c r="AS33" s="8">
        <f t="shared" si="17"/>
        <v>-2.7749370170209548E-4</v>
      </c>
      <c r="AT33">
        <v>7.0016782940000004</v>
      </c>
      <c r="AU33">
        <v>-2.2286786689999999E-4</v>
      </c>
      <c r="AV33">
        <v>240</v>
      </c>
      <c r="AW33" s="8">
        <f t="shared" si="18"/>
        <v>-4.062574889790449E-5</v>
      </c>
      <c r="AX33" s="8" t="str">
        <f t="shared" si="19"/>
        <v>NA</v>
      </c>
      <c r="AY33" s="8">
        <f t="shared" si="20"/>
        <v>-1.822421180020955E-4</v>
      </c>
      <c r="AZ33">
        <v>2.7280929170000001</v>
      </c>
      <c r="BA33">
        <v>-3.5747800430000002E-4</v>
      </c>
      <c r="BB33">
        <v>240</v>
      </c>
      <c r="BC33" s="8">
        <f t="shared" si="21"/>
        <v>-6.5515349467082373E-5</v>
      </c>
      <c r="BD33" s="8">
        <f t="shared" si="22"/>
        <v>8.0783798122221594E-5</v>
      </c>
      <c r="BE33" s="8">
        <f t="shared" si="23"/>
        <v>-3.7274645295513924E-4</v>
      </c>
      <c r="BF33">
        <v>9.9465954419999996</v>
      </c>
      <c r="BG33" s="1">
        <v>-5.4172000000000002E-5</v>
      </c>
      <c r="BH33">
        <v>240</v>
      </c>
      <c r="BI33" s="10">
        <f t="shared" si="24"/>
        <v>-4.328235521236512E-5</v>
      </c>
      <c r="BJ33" s="10" t="str">
        <f t="shared" si="25"/>
        <v>NA</v>
      </c>
      <c r="BK33" s="8">
        <f t="shared" si="26"/>
        <v>-1.0889644787634882E-5</v>
      </c>
      <c r="BL33">
        <v>5.592940424</v>
      </c>
      <c r="BM33">
        <v>-2.522737495E-4</v>
      </c>
      <c r="BN33">
        <v>240</v>
      </c>
      <c r="BO33" s="8">
        <f t="shared" si="27"/>
        <v>-4.062574889790449E-5</v>
      </c>
      <c r="BP33" s="8" t="str">
        <f t="shared" si="28"/>
        <v>NA</v>
      </c>
      <c r="BQ33" s="8">
        <f t="shared" si="29"/>
        <v>-2.1164800060209551E-4</v>
      </c>
      <c r="BR33" s="2">
        <v>2.0766286909999998</v>
      </c>
      <c r="BS33" s="2">
        <v>-3.5657964230000001E-4</v>
      </c>
      <c r="BT33" s="2">
        <v>237</v>
      </c>
      <c r="BU33" s="8">
        <f t="shared" si="30"/>
        <v>-6.5515349467082373E-5</v>
      </c>
      <c r="BV33" s="8">
        <f t="shared" si="31"/>
        <v>3.8512696994449732E-5</v>
      </c>
      <c r="BW33" s="8">
        <f t="shared" si="32"/>
        <v>-3.2957698982736736E-4</v>
      </c>
      <c r="BX33">
        <v>1.8982329229999999</v>
      </c>
      <c r="BY33">
        <v>-4.5265201340000002E-4</v>
      </c>
      <c r="BZ33">
        <v>240</v>
      </c>
      <c r="CA33" s="8">
        <f t="shared" si="33"/>
        <v>-4.062574889790449E-5</v>
      </c>
      <c r="CB33" s="8">
        <f t="shared" si="34"/>
        <v>1.1968144923323021E-5</v>
      </c>
      <c r="CC33" s="8">
        <f t="shared" si="35"/>
        <v>-4.2399440942541856E-4</v>
      </c>
      <c r="CD33">
        <v>4.9540700019999999</v>
      </c>
      <c r="CE33" s="1">
        <v>-4.8790999999999996E-6</v>
      </c>
      <c r="CF33">
        <v>240</v>
      </c>
      <c r="CG33" s="8">
        <f t="shared" si="36"/>
        <v>-4.328235521236512E-5</v>
      </c>
      <c r="CH33" s="8" t="str">
        <f t="shared" si="37"/>
        <v>NA</v>
      </c>
      <c r="CI33" s="8">
        <f t="shared" si="38"/>
        <v>3.8403255212365121E-5</v>
      </c>
      <c r="CJ33">
        <v>4.2143091579999998</v>
      </c>
      <c r="CK33">
        <v>-3.7515182659999998E-4</v>
      </c>
      <c r="CL33">
        <v>240</v>
      </c>
      <c r="CM33" s="8">
        <f t="shared" si="39"/>
        <v>-6.5515349467082373E-5</v>
      </c>
      <c r="CN33" s="8">
        <f t="shared" si="40"/>
        <v>1.4843159214054518E-6</v>
      </c>
      <c r="CO33" s="8">
        <f t="shared" si="41"/>
        <v>-3.1112079305432307E-4</v>
      </c>
      <c r="CP33">
        <v>4.468645424</v>
      </c>
      <c r="CQ33">
        <v>-3.1875354620000001E-4</v>
      </c>
      <c r="CR33">
        <v>240</v>
      </c>
      <c r="CS33" s="8">
        <f t="shared" si="42"/>
        <v>-4.062574889790449E-5</v>
      </c>
      <c r="CT33" s="8" t="str">
        <f t="shared" si="43"/>
        <v>NA</v>
      </c>
      <c r="CU33" s="8">
        <f t="shared" si="44"/>
        <v>-2.7812779730209552E-4</v>
      </c>
      <c r="CV33">
        <v>9.9496037479999995</v>
      </c>
      <c r="CW33" s="1">
        <v>-4.1724000000000002E-5</v>
      </c>
      <c r="CX33">
        <v>240</v>
      </c>
      <c r="CY33" s="10">
        <f t="shared" si="45"/>
        <v>-4.328235521236512E-5</v>
      </c>
      <c r="CZ33" s="10" t="str">
        <f t="shared" si="46"/>
        <v>NA</v>
      </c>
      <c r="DA33" s="8">
        <f t="shared" si="47"/>
        <v>1.5583552123651177E-6</v>
      </c>
      <c r="DB33" t="s">
        <v>4</v>
      </c>
      <c r="DC33" s="5" t="s">
        <v>8</v>
      </c>
    </row>
    <row r="34" spans="1:107" x14ac:dyDescent="0.45">
      <c r="A34" s="9">
        <v>45619.558332638888</v>
      </c>
      <c r="B34" t="s">
        <v>0</v>
      </c>
      <c r="C34">
        <v>33</v>
      </c>
      <c r="D34" s="7">
        <v>45619</v>
      </c>
      <c r="E34">
        <v>13.242500010000001</v>
      </c>
      <c r="F34">
        <v>14.05608333</v>
      </c>
      <c r="G34">
        <v>14.024587479999999</v>
      </c>
      <c r="H34">
        <v>14.22647914</v>
      </c>
      <c r="I34">
        <v>14.12554591</v>
      </c>
      <c r="J34" s="2">
        <v>3.990485128</v>
      </c>
      <c r="K34" s="2">
        <v>-2.8478422750000002E-4</v>
      </c>
      <c r="L34" s="2">
        <v>242</v>
      </c>
      <c r="M34" s="8">
        <f t="shared" si="0"/>
        <v>-6.5902568740838774E-5</v>
      </c>
      <c r="N34" s="8">
        <f t="shared" si="1"/>
        <v>5.3613413253824867E-6</v>
      </c>
      <c r="O34" s="8">
        <f t="shared" si="2"/>
        <v>-2.2424300008454373E-4</v>
      </c>
      <c r="P34">
        <v>5.1720750009999996</v>
      </c>
      <c r="Q34" s="1">
        <v>4.6181999999999999E-5</v>
      </c>
      <c r="R34">
        <v>240</v>
      </c>
      <c r="S34" s="10">
        <f t="shared" si="3"/>
        <v>-4.3326945998789501E-5</v>
      </c>
      <c r="T34" s="10" t="str">
        <f t="shared" si="4"/>
        <v>NA</v>
      </c>
      <c r="U34" s="8">
        <f t="shared" si="5"/>
        <v>8.95089459987895E-5</v>
      </c>
      <c r="V34" s="2">
        <v>5.4928000069999996</v>
      </c>
      <c r="W34" s="2">
        <v>-2.0973429020000001E-4</v>
      </c>
      <c r="X34" s="2">
        <v>100</v>
      </c>
      <c r="Y34" s="8">
        <f t="shared" si="6"/>
        <v>-6.5902568740838774E-5</v>
      </c>
      <c r="Z34" s="8" t="str">
        <f t="shared" si="7"/>
        <v>NA</v>
      </c>
      <c r="AA34" s="8">
        <f t="shared" si="8"/>
        <v>-1.4383172145916124E-4</v>
      </c>
      <c r="AB34">
        <v>3.931873736</v>
      </c>
      <c r="AC34">
        <v>-2.991745527E-4</v>
      </c>
      <c r="AD34">
        <v>240</v>
      </c>
      <c r="AE34" s="8">
        <f t="shared" si="9"/>
        <v>-4.0763683512523574E-5</v>
      </c>
      <c r="AF34" s="8" t="str">
        <f t="shared" si="10"/>
        <v>NA</v>
      </c>
      <c r="AG34" s="8">
        <f t="shared" si="11"/>
        <v>-2.5841086918747643E-4</v>
      </c>
      <c r="AH34">
        <v>6.481550833</v>
      </c>
      <c r="AI34">
        <v>-1.513698212E-4</v>
      </c>
      <c r="AJ34">
        <v>240</v>
      </c>
      <c r="AK34" s="8">
        <f t="shared" si="12"/>
        <v>-4.0763683512523574E-5</v>
      </c>
      <c r="AL34" s="8" t="str">
        <f t="shared" si="13"/>
        <v>NA</v>
      </c>
      <c r="AM34" s="8">
        <f t="shared" si="14"/>
        <v>-1.1060613768747643E-4</v>
      </c>
      <c r="AN34">
        <v>4.760116676</v>
      </c>
      <c r="AO34">
        <v>-2.499581588E-4</v>
      </c>
      <c r="AP34">
        <v>240</v>
      </c>
      <c r="AQ34" s="8">
        <f t="shared" si="15"/>
        <v>-4.0763683512523574E-5</v>
      </c>
      <c r="AR34" s="8" t="str">
        <f t="shared" si="16"/>
        <v>NA</v>
      </c>
      <c r="AS34" s="8">
        <f t="shared" si="17"/>
        <v>-2.0919447528747643E-4</v>
      </c>
      <c r="AT34">
        <v>6.8095087689999998</v>
      </c>
      <c r="AU34">
        <v>-1.3709549799999999E-4</v>
      </c>
      <c r="AV34">
        <v>240</v>
      </c>
      <c r="AW34" s="8">
        <f t="shared" si="18"/>
        <v>-4.0763683512523574E-5</v>
      </c>
      <c r="AX34" s="8" t="str">
        <f t="shared" si="19"/>
        <v>NA</v>
      </c>
      <c r="AY34" s="8">
        <f t="shared" si="20"/>
        <v>-9.6331814487476416E-5</v>
      </c>
      <c r="AZ34">
        <v>2.4009008289999998</v>
      </c>
      <c r="BA34">
        <v>-2.071719441E-4</v>
      </c>
      <c r="BB34">
        <v>240</v>
      </c>
      <c r="BC34" s="8">
        <f t="shared" si="21"/>
        <v>-6.5902568740838774E-5</v>
      </c>
      <c r="BD34" s="8">
        <f t="shared" si="22"/>
        <v>9.7598926618070478E-5</v>
      </c>
      <c r="BE34" s="8">
        <f t="shared" si="23"/>
        <v>-2.388683019772317E-4</v>
      </c>
      <c r="BF34">
        <v>9.9350279130000008</v>
      </c>
      <c r="BG34" s="1">
        <v>5.2145000000000003E-5</v>
      </c>
      <c r="BH34">
        <v>240</v>
      </c>
      <c r="BI34" s="10">
        <f t="shared" si="24"/>
        <v>-4.3326945998789501E-5</v>
      </c>
      <c r="BJ34" s="10" t="str">
        <f t="shared" si="25"/>
        <v>NA</v>
      </c>
      <c r="BK34" s="8">
        <f t="shared" si="26"/>
        <v>9.5471945998789497E-5</v>
      </c>
      <c r="BL34">
        <v>5.3154046060000004</v>
      </c>
      <c r="BM34">
        <v>-2.0469314570000001E-4</v>
      </c>
      <c r="BN34">
        <v>240</v>
      </c>
      <c r="BO34" s="8">
        <f t="shared" si="27"/>
        <v>-4.0763683512523574E-5</v>
      </c>
      <c r="BP34" s="8" t="str">
        <f t="shared" si="28"/>
        <v>NA</v>
      </c>
      <c r="BQ34" s="8">
        <f t="shared" si="29"/>
        <v>-1.6392946218747644E-4</v>
      </c>
      <c r="BR34" s="2">
        <v>1.7688873629999999</v>
      </c>
      <c r="BS34" s="2">
        <v>-4.3980433610000001E-4</v>
      </c>
      <c r="BT34" s="2">
        <v>95</v>
      </c>
      <c r="BU34" s="8">
        <f t="shared" si="30"/>
        <v>-6.5902568740838774E-5</v>
      </c>
      <c r="BV34" s="8">
        <f t="shared" si="31"/>
        <v>4.3843317422067038E-5</v>
      </c>
      <c r="BW34" s="8">
        <f t="shared" si="32"/>
        <v>-4.1774508478122828E-4</v>
      </c>
      <c r="BX34">
        <v>1.442752501</v>
      </c>
      <c r="BY34">
        <v>-3.287847602E-4</v>
      </c>
      <c r="BZ34">
        <v>240</v>
      </c>
      <c r="CA34" s="8">
        <f t="shared" si="33"/>
        <v>-4.0763683512523574E-5</v>
      </c>
      <c r="CB34" s="8">
        <f t="shared" si="34"/>
        <v>2.553634404241704E-5</v>
      </c>
      <c r="CC34" s="8">
        <f t="shared" si="35"/>
        <v>-3.1355742072989348E-4</v>
      </c>
      <c r="CD34">
        <v>4.9732708370000003</v>
      </c>
      <c r="CE34" s="1">
        <v>3.6154E-5</v>
      </c>
      <c r="CF34">
        <v>240</v>
      </c>
      <c r="CG34" s="8">
        <f t="shared" si="36"/>
        <v>-4.3326945998789501E-5</v>
      </c>
      <c r="CH34" s="8" t="str">
        <f t="shared" si="37"/>
        <v>NA</v>
      </c>
      <c r="CI34" s="8">
        <f t="shared" si="38"/>
        <v>7.9480945998789494E-5</v>
      </c>
      <c r="CJ34">
        <v>3.8133791650000002</v>
      </c>
      <c r="CK34">
        <v>-3.1196939449999999E-4</v>
      </c>
      <c r="CL34">
        <v>240</v>
      </c>
      <c r="CM34" s="8">
        <f t="shared" si="39"/>
        <v>-6.5902568740838774E-5</v>
      </c>
      <c r="CN34" s="8">
        <f t="shared" si="40"/>
        <v>8.4291277366396489E-6</v>
      </c>
      <c r="CO34" s="8">
        <f t="shared" si="41"/>
        <v>-2.5449595349580085E-4</v>
      </c>
      <c r="CP34">
        <v>4.1148920579999997</v>
      </c>
      <c r="CQ34">
        <v>-2.6715983210000001E-4</v>
      </c>
      <c r="CR34">
        <v>240</v>
      </c>
      <c r="CS34" s="8">
        <f t="shared" si="42"/>
        <v>-4.0763683512523574E-5</v>
      </c>
      <c r="CT34" s="8" t="str">
        <f t="shared" si="43"/>
        <v>NA</v>
      </c>
      <c r="CU34" s="8">
        <f t="shared" si="44"/>
        <v>-2.2639614858747643E-4</v>
      </c>
      <c r="CV34">
        <v>9.9373841679999995</v>
      </c>
      <c r="CW34" s="1">
        <v>1.9117999999999999E-5</v>
      </c>
      <c r="CX34">
        <v>240</v>
      </c>
      <c r="CY34" s="10">
        <f t="shared" si="45"/>
        <v>-4.3326945998789501E-5</v>
      </c>
      <c r="CZ34" s="10" t="str">
        <f t="shared" si="46"/>
        <v>NA</v>
      </c>
      <c r="DA34" s="8">
        <f t="shared" si="47"/>
        <v>6.2444945998789503E-5</v>
      </c>
      <c r="DB34" t="s">
        <v>4</v>
      </c>
      <c r="DC34" s="5" t="s">
        <v>8</v>
      </c>
    </row>
    <row r="35" spans="1:107" x14ac:dyDescent="0.45">
      <c r="A35" s="9">
        <v>45619.572221469905</v>
      </c>
      <c r="B35" t="s">
        <v>0</v>
      </c>
      <c r="C35">
        <v>34</v>
      </c>
      <c r="D35" s="7">
        <v>45619</v>
      </c>
      <c r="E35">
        <v>13.44250003</v>
      </c>
      <c r="F35">
        <v>14.06331671</v>
      </c>
      <c r="G35">
        <v>14.00895418</v>
      </c>
      <c r="H35">
        <v>14.14576248</v>
      </c>
      <c r="I35">
        <v>14.096704170000001</v>
      </c>
      <c r="J35" s="2">
        <v>3.7097928410000001</v>
      </c>
      <c r="K35" s="2">
        <v>-3.1400249810000001E-4</v>
      </c>
      <c r="L35" s="2">
        <v>126</v>
      </c>
      <c r="M35" s="8">
        <f t="shared" si="0"/>
        <v>-6.6289788014817219E-5</v>
      </c>
      <c r="N35" s="8">
        <f t="shared" si="1"/>
        <v>1.0223424844294253E-5</v>
      </c>
      <c r="O35" s="8">
        <f t="shared" si="2"/>
        <v>-2.5793613492947705E-4</v>
      </c>
      <c r="P35">
        <v>5.2121220690000003</v>
      </c>
      <c r="Q35" s="1">
        <v>1.9453000000000002E-5</v>
      </c>
      <c r="R35">
        <v>240</v>
      </c>
      <c r="S35" s="10">
        <f t="shared" si="3"/>
        <v>-4.3371536785213882E-5</v>
      </c>
      <c r="T35" s="10" t="str">
        <f t="shared" si="4"/>
        <v>NA</v>
      </c>
      <c r="U35" s="8">
        <f t="shared" si="5"/>
        <v>6.2824536785213887E-5</v>
      </c>
      <c r="V35" s="2">
        <v>5.0582739139999999</v>
      </c>
      <c r="W35" s="2">
        <v>-2.360853292E-4</v>
      </c>
      <c r="X35" s="2">
        <v>184</v>
      </c>
      <c r="Y35" s="8">
        <f t="shared" si="6"/>
        <v>-6.6289788014817219E-5</v>
      </c>
      <c r="Z35" s="8" t="str">
        <f t="shared" si="7"/>
        <v>NA</v>
      </c>
      <c r="AA35" s="8">
        <f t="shared" si="8"/>
        <v>-1.6979554118518278E-4</v>
      </c>
      <c r="AB35">
        <v>3.538094574</v>
      </c>
      <c r="AC35">
        <v>-2.0465276530000001E-4</v>
      </c>
      <c r="AD35">
        <v>240</v>
      </c>
      <c r="AE35" s="8">
        <f t="shared" si="9"/>
        <v>-4.0901618127087147E-5</v>
      </c>
      <c r="AF35" s="8" t="str">
        <f t="shared" si="10"/>
        <v>NA</v>
      </c>
      <c r="AG35" s="8">
        <f t="shared" si="11"/>
        <v>-1.6375114717291287E-4</v>
      </c>
      <c r="AH35">
        <v>6.2889324980000003</v>
      </c>
      <c r="AI35">
        <v>-1.7735807009999999E-4</v>
      </c>
      <c r="AJ35">
        <v>240</v>
      </c>
      <c r="AK35" s="8">
        <f t="shared" si="12"/>
        <v>-4.0901618127087147E-5</v>
      </c>
      <c r="AL35" s="8" t="str">
        <f t="shared" si="13"/>
        <v>NA</v>
      </c>
      <c r="AM35" s="8">
        <f t="shared" si="14"/>
        <v>-1.3645645197291284E-4</v>
      </c>
      <c r="AN35">
        <v>4.4548958379999997</v>
      </c>
      <c r="AO35">
        <v>-2.7333664689999998E-4</v>
      </c>
      <c r="AP35">
        <v>240</v>
      </c>
      <c r="AQ35" s="8">
        <f t="shared" si="15"/>
        <v>-4.0901618127087147E-5</v>
      </c>
      <c r="AR35" s="8" t="str">
        <f t="shared" si="16"/>
        <v>NA</v>
      </c>
      <c r="AS35" s="8">
        <f t="shared" si="17"/>
        <v>-2.3243502877291284E-4</v>
      </c>
      <c r="AT35">
        <v>6.6022079109999998</v>
      </c>
      <c r="AU35">
        <v>-2.302884153E-4</v>
      </c>
      <c r="AV35">
        <v>240</v>
      </c>
      <c r="AW35" s="8">
        <f t="shared" si="18"/>
        <v>-4.0901618127087147E-5</v>
      </c>
      <c r="AX35" s="8" t="str">
        <f t="shared" si="19"/>
        <v>NA</v>
      </c>
      <c r="AY35" s="8">
        <f t="shared" si="20"/>
        <v>-1.8938679717291285E-4</v>
      </c>
      <c r="AZ35">
        <v>2.1372216640000001</v>
      </c>
      <c r="BA35">
        <v>-2.4985962849999999E-4</v>
      </c>
      <c r="BB35">
        <v>240</v>
      </c>
      <c r="BC35" s="8">
        <f t="shared" si="21"/>
        <v>-6.6289788014817219E-5</v>
      </c>
      <c r="BD35" s="8">
        <f t="shared" si="22"/>
        <v>1.1114998486112046E-4</v>
      </c>
      <c r="BE35" s="8">
        <f t="shared" si="23"/>
        <v>-2.9471982534630322E-4</v>
      </c>
      <c r="BF35">
        <v>9.9313641789999991</v>
      </c>
      <c r="BG35" s="1">
        <v>-4.7778999999999998E-5</v>
      </c>
      <c r="BH35">
        <v>240</v>
      </c>
      <c r="BI35" s="10">
        <f t="shared" si="24"/>
        <v>-4.3371536785213882E-5</v>
      </c>
      <c r="BJ35" s="10" t="str">
        <f t="shared" si="25"/>
        <v>NA</v>
      </c>
      <c r="BK35" s="8">
        <f t="shared" si="26"/>
        <v>-4.4074632147861155E-6</v>
      </c>
      <c r="BL35">
        <v>4.9957350109999998</v>
      </c>
      <c r="BM35">
        <v>-3.6576374970000001E-4</v>
      </c>
      <c r="BN35">
        <v>240</v>
      </c>
      <c r="BO35" s="8">
        <f t="shared" si="27"/>
        <v>-4.0901618127087147E-5</v>
      </c>
      <c r="BP35" s="8" t="str">
        <f t="shared" si="28"/>
        <v>NA</v>
      </c>
      <c r="BQ35" s="8">
        <f t="shared" si="29"/>
        <v>-3.2486213157291286E-4</v>
      </c>
      <c r="BR35" s="2">
        <v>1.123774018</v>
      </c>
      <c r="BS35" s="2">
        <v>-3.4746968820000002E-4</v>
      </c>
      <c r="BT35" s="2">
        <v>229</v>
      </c>
      <c r="BU35" s="8">
        <f t="shared" si="30"/>
        <v>-6.6289788014817219E-5</v>
      </c>
      <c r="BV35" s="8">
        <f t="shared" si="31"/>
        <v>5.5017813864694766E-5</v>
      </c>
      <c r="BW35" s="8">
        <f t="shared" si="32"/>
        <v>-3.3619771404987754E-4</v>
      </c>
      <c r="BX35">
        <v>1.478291673</v>
      </c>
      <c r="BY35">
        <v>1.407378846E-3</v>
      </c>
      <c r="BZ35">
        <v>240</v>
      </c>
      <c r="CA35" s="8">
        <f t="shared" si="33"/>
        <v>-4.0901618127087147E-5</v>
      </c>
      <c r="CB35" s="8">
        <f t="shared" si="34"/>
        <v>2.4477676009867153E-5</v>
      </c>
      <c r="CC35" s="8">
        <f t="shared" si="35"/>
        <v>1.42380278811722E-3</v>
      </c>
      <c r="CD35">
        <v>5.0006037550000002</v>
      </c>
      <c r="CE35" s="1">
        <v>2.0869999999999998E-5</v>
      </c>
      <c r="CF35">
        <v>240</v>
      </c>
      <c r="CG35" s="8">
        <f t="shared" si="36"/>
        <v>-4.3371536785213882E-5</v>
      </c>
      <c r="CH35" s="8" t="str">
        <f t="shared" si="37"/>
        <v>NA</v>
      </c>
      <c r="CI35" s="8">
        <f t="shared" si="38"/>
        <v>6.4241536785213877E-5</v>
      </c>
      <c r="CJ35">
        <v>3.4071628999999999</v>
      </c>
      <c r="CK35">
        <v>-3.4951668170000002E-4</v>
      </c>
      <c r="CL35">
        <v>240</v>
      </c>
      <c r="CM35" s="8">
        <f t="shared" si="39"/>
        <v>-6.6289788014817219E-5</v>
      </c>
      <c r="CN35" s="8">
        <f t="shared" si="40"/>
        <v>1.5465507069607916E-5</v>
      </c>
      <c r="CO35" s="8">
        <f t="shared" si="41"/>
        <v>-2.9869240075479071E-4</v>
      </c>
      <c r="CP35">
        <v>3.765470004</v>
      </c>
      <c r="CQ35">
        <v>-3.0482119249999998E-4</v>
      </c>
      <c r="CR35">
        <v>240</v>
      </c>
      <c r="CS35" s="8">
        <f t="shared" si="42"/>
        <v>-4.0901618127087147E-5</v>
      </c>
      <c r="CT35" s="8" t="str">
        <f t="shared" si="43"/>
        <v>NA</v>
      </c>
      <c r="CU35" s="8">
        <f t="shared" si="44"/>
        <v>-2.6391957437291283E-4</v>
      </c>
      <c r="CV35">
        <v>9.9114987610000007</v>
      </c>
      <c r="CW35" s="1">
        <v>-3.4548999999999997E-5</v>
      </c>
      <c r="CX35">
        <v>240</v>
      </c>
      <c r="CY35" s="10">
        <f t="shared" si="45"/>
        <v>-4.3371536785213882E-5</v>
      </c>
      <c r="CZ35" s="10" t="str">
        <f t="shared" si="46"/>
        <v>NA</v>
      </c>
      <c r="DA35" s="8">
        <f t="shared" si="47"/>
        <v>8.8225367852138849E-6</v>
      </c>
      <c r="DB35" t="s">
        <v>4</v>
      </c>
      <c r="DC35" s="5" t="s">
        <v>8</v>
      </c>
    </row>
    <row r="36" spans="1:107" x14ac:dyDescent="0.45">
      <c r="A36" s="9">
        <v>45619.586110300923</v>
      </c>
      <c r="B36" t="s">
        <v>0</v>
      </c>
      <c r="C36">
        <v>35</v>
      </c>
      <c r="D36" s="7">
        <v>45619</v>
      </c>
      <c r="E36">
        <v>13.9375</v>
      </c>
      <c r="F36">
        <v>14.01106659</v>
      </c>
      <c r="G36">
        <v>13.96342922</v>
      </c>
      <c r="H36">
        <v>14.240770830000001</v>
      </c>
      <c r="I36">
        <v>14.22979166</v>
      </c>
      <c r="J36" s="2" t="s">
        <v>0</v>
      </c>
      <c r="K36" s="2" t="s">
        <v>0</v>
      </c>
      <c r="L36" s="2" t="s">
        <v>0</v>
      </c>
      <c r="M36" s="8">
        <f t="shared" si="0"/>
        <v>-6.6677007288795664E-5</v>
      </c>
      <c r="N36" s="8" t="str">
        <f t="shared" si="1"/>
        <v>NA</v>
      </c>
      <c r="O36" s="8" t="str">
        <f t="shared" si="2"/>
        <v>NA</v>
      </c>
      <c r="P36">
        <v>5.1696949979999998</v>
      </c>
      <c r="Q36">
        <v>-1.5272969930000001E-4</v>
      </c>
      <c r="R36">
        <v>240</v>
      </c>
      <c r="S36" s="10">
        <f t="shared" si="3"/>
        <v>-4.3416127571638263E-5</v>
      </c>
      <c r="T36" s="10" t="str">
        <f t="shared" si="4"/>
        <v>NA</v>
      </c>
      <c r="U36" s="8">
        <f t="shared" si="5"/>
        <v>-1.0931357172836174E-4</v>
      </c>
      <c r="V36" s="2">
        <v>4.8151438549999996</v>
      </c>
      <c r="W36" s="2">
        <v>-2.760391144E-4</v>
      </c>
      <c r="X36" s="2">
        <v>244</v>
      </c>
      <c r="Y36" s="8">
        <f t="shared" si="6"/>
        <v>-6.6677007288795664E-5</v>
      </c>
      <c r="Z36" s="8" t="str">
        <f t="shared" si="7"/>
        <v>NA</v>
      </c>
      <c r="AA36" s="8">
        <f t="shared" si="8"/>
        <v>-2.0936210711120434E-4</v>
      </c>
      <c r="AB36">
        <v>3.2109300009999999</v>
      </c>
      <c r="AC36">
        <v>-2.9935242100000001E-4</v>
      </c>
      <c r="AD36">
        <v>240</v>
      </c>
      <c r="AE36" s="8">
        <f t="shared" si="9"/>
        <v>-4.103955274165072E-5</v>
      </c>
      <c r="AF36" s="8" t="str">
        <f t="shared" si="10"/>
        <v>NA</v>
      </c>
      <c r="AG36" s="8">
        <f t="shared" si="11"/>
        <v>-2.5831286825834929E-4</v>
      </c>
      <c r="AH36">
        <v>6.0900670789999998</v>
      </c>
      <c r="AI36">
        <v>-1.96220084E-4</v>
      </c>
      <c r="AJ36">
        <v>240</v>
      </c>
      <c r="AK36" s="8">
        <f t="shared" si="12"/>
        <v>-4.103955274165072E-5</v>
      </c>
      <c r="AL36" s="8" t="str">
        <f t="shared" si="13"/>
        <v>NA</v>
      </c>
      <c r="AM36" s="8">
        <f t="shared" si="14"/>
        <v>-1.5518053125834928E-4</v>
      </c>
      <c r="AN36">
        <v>4.1667633310000003</v>
      </c>
      <c r="AO36">
        <v>-2.5667754620000002E-4</v>
      </c>
      <c r="AP36">
        <v>240</v>
      </c>
      <c r="AQ36" s="8">
        <f t="shared" si="15"/>
        <v>-4.103955274165072E-5</v>
      </c>
      <c r="AR36" s="8" t="str">
        <f t="shared" si="16"/>
        <v>NA</v>
      </c>
      <c r="AS36" s="8">
        <f t="shared" si="17"/>
        <v>-2.156379934583493E-4</v>
      </c>
      <c r="AT36">
        <v>6.3909970539999996</v>
      </c>
      <c r="AU36">
        <v>-1.773655598E-4</v>
      </c>
      <c r="AV36">
        <v>240</v>
      </c>
      <c r="AW36" s="8">
        <f t="shared" si="18"/>
        <v>-4.103955274165072E-5</v>
      </c>
      <c r="AX36" s="8" t="str">
        <f t="shared" si="19"/>
        <v>NA</v>
      </c>
      <c r="AY36" s="8">
        <f t="shared" si="20"/>
        <v>-1.3632600705834928E-4</v>
      </c>
      <c r="AZ36">
        <v>1.8391708309999999</v>
      </c>
      <c r="BA36">
        <v>-1.987448664E-4</v>
      </c>
      <c r="BB36">
        <v>240</v>
      </c>
      <c r="BC36" s="8">
        <f t="shared" si="21"/>
        <v>-6.6677007288795664E-5</v>
      </c>
      <c r="BD36" s="8">
        <f t="shared" si="22"/>
        <v>1.2646747950417493E-4</v>
      </c>
      <c r="BE36" s="8">
        <f t="shared" si="23"/>
        <v>-2.5853533861537928E-4</v>
      </c>
      <c r="BF36">
        <v>9.8894058430000005</v>
      </c>
      <c r="BG36" s="1">
        <v>-2.7341000000000001E-5</v>
      </c>
      <c r="BH36">
        <v>240</v>
      </c>
      <c r="BI36" s="10">
        <f t="shared" si="24"/>
        <v>-4.3416127571638263E-5</v>
      </c>
      <c r="BJ36" s="10" t="str">
        <f t="shared" si="25"/>
        <v>NA</v>
      </c>
      <c r="BK36" s="8">
        <f t="shared" si="26"/>
        <v>1.6075127571638262E-5</v>
      </c>
      <c r="BL36">
        <v>4.5848279160000001</v>
      </c>
      <c r="BM36">
        <v>-2.8636127379999998E-4</v>
      </c>
      <c r="BN36">
        <v>240</v>
      </c>
      <c r="BO36" s="8">
        <f t="shared" si="27"/>
        <v>-4.103955274165072E-5</v>
      </c>
      <c r="BP36" s="8" t="str">
        <f t="shared" si="28"/>
        <v>NA</v>
      </c>
      <c r="BQ36" s="8">
        <f t="shared" si="29"/>
        <v>-2.4532172105834926E-4</v>
      </c>
      <c r="BR36">
        <v>4.6787387039999997</v>
      </c>
      <c r="BS36">
        <v>1.7022829690000001E-3</v>
      </c>
      <c r="BT36">
        <v>240</v>
      </c>
      <c r="BU36" s="8">
        <f t="shared" si="30"/>
        <v>-6.6677007288795664E-5</v>
      </c>
      <c r="BV36" s="8" t="str">
        <f t="shared" si="31"/>
        <v>NA</v>
      </c>
      <c r="BW36" s="8">
        <f t="shared" si="32"/>
        <v>1.7689599762887958E-3</v>
      </c>
      <c r="BX36">
        <v>5.2669550039999997</v>
      </c>
      <c r="BY36" s="1">
        <v>3.9196999999999998E-5</v>
      </c>
      <c r="BZ36">
        <v>240</v>
      </c>
      <c r="CA36" s="8">
        <f t="shared" si="33"/>
        <v>-4.103955274165072E-5</v>
      </c>
      <c r="CB36" s="8" t="str">
        <f t="shared" si="34"/>
        <v>NA</v>
      </c>
      <c r="CC36" s="8">
        <f t="shared" si="35"/>
        <v>8.0236552741650718E-5</v>
      </c>
      <c r="CD36">
        <v>5.0315820789999997</v>
      </c>
      <c r="CE36" s="1">
        <v>4.8092E-5</v>
      </c>
      <c r="CF36">
        <v>240</v>
      </c>
      <c r="CG36" s="8">
        <f t="shared" si="36"/>
        <v>-4.3416127571638263E-5</v>
      </c>
      <c r="CH36" s="8" t="str">
        <f t="shared" si="37"/>
        <v>NA</v>
      </c>
      <c r="CI36" s="8">
        <f t="shared" si="38"/>
        <v>9.1508127571638263E-5</v>
      </c>
      <c r="CJ36">
        <v>3.0022591599999999</v>
      </c>
      <c r="CK36">
        <v>-3.1580481560000001E-4</v>
      </c>
      <c r="CL36">
        <v>240</v>
      </c>
      <c r="CM36" s="8">
        <f t="shared" si="39"/>
        <v>-6.6677007288795664E-5</v>
      </c>
      <c r="CN36" s="8">
        <f t="shared" si="40"/>
        <v>2.2479151163789012E-5</v>
      </c>
      <c r="CO36" s="8">
        <f t="shared" si="41"/>
        <v>-2.7160695947499335E-4</v>
      </c>
      <c r="CP36">
        <v>3.2994312589999999</v>
      </c>
      <c r="CQ36">
        <v>-3.9789240679999999E-4</v>
      </c>
      <c r="CR36">
        <v>240</v>
      </c>
      <c r="CS36" s="8">
        <f t="shared" si="42"/>
        <v>-4.103955274165072E-5</v>
      </c>
      <c r="CT36" s="8" t="str">
        <f t="shared" si="43"/>
        <v>NA</v>
      </c>
      <c r="CU36" s="8">
        <f t="shared" si="44"/>
        <v>-3.5685285405834927E-4</v>
      </c>
      <c r="CV36">
        <v>9.8597512599999995</v>
      </c>
      <c r="CW36" s="1">
        <v>5.6886000000000001E-6</v>
      </c>
      <c r="CX36">
        <v>240</v>
      </c>
      <c r="CY36" s="10">
        <f t="shared" si="45"/>
        <v>-4.3416127571638263E-5</v>
      </c>
      <c r="CZ36" s="10" t="str">
        <f t="shared" si="46"/>
        <v>NA</v>
      </c>
      <c r="DA36" s="8">
        <f t="shared" si="47"/>
        <v>4.9104727571638262E-5</v>
      </c>
      <c r="DB36" t="s">
        <v>4</v>
      </c>
      <c r="DC36" s="5" t="s">
        <v>8</v>
      </c>
    </row>
    <row r="37" spans="1:107" x14ac:dyDescent="0.45">
      <c r="A37" s="9">
        <v>45619.599999131948</v>
      </c>
      <c r="B37" t="s">
        <v>0</v>
      </c>
      <c r="C37">
        <v>36</v>
      </c>
      <c r="D37" s="7">
        <v>45619</v>
      </c>
      <c r="E37">
        <v>14.242500010000001</v>
      </c>
      <c r="F37">
        <v>14.07448752</v>
      </c>
      <c r="G37">
        <v>14.022770850000001</v>
      </c>
      <c r="H37">
        <v>14.14979587</v>
      </c>
      <c r="I37">
        <v>14.111283309999999</v>
      </c>
      <c r="J37" s="2">
        <v>2.8862933960000001</v>
      </c>
      <c r="K37" s="3">
        <v>-2.5774192010000001E-4</v>
      </c>
      <c r="L37" s="2">
        <v>106</v>
      </c>
      <c r="M37" s="8">
        <f t="shared" si="0"/>
        <v>-6.706422656277411E-5</v>
      </c>
      <c r="N37" s="8">
        <f t="shared" si="1"/>
        <v>2.4487881919908472E-5</v>
      </c>
      <c r="O37" s="8">
        <f t="shared" si="2"/>
        <v>-2.1516557545713438E-4</v>
      </c>
      <c r="P37">
        <v>5.0877562540000003</v>
      </c>
      <c r="Q37" s="1">
        <v>1.9967E-5</v>
      </c>
      <c r="R37">
        <v>240</v>
      </c>
      <c r="S37" s="10">
        <f t="shared" si="3"/>
        <v>-4.34607183580904E-5</v>
      </c>
      <c r="T37" s="10" t="str">
        <f t="shared" si="4"/>
        <v>NA</v>
      </c>
      <c r="U37" s="8">
        <f t="shared" si="5"/>
        <v>6.3427718358090394E-5</v>
      </c>
      <c r="V37" s="2">
        <v>4.3665407260000002</v>
      </c>
      <c r="W37" s="2">
        <v>-3.962535705E-4</v>
      </c>
      <c r="X37" s="2">
        <v>216</v>
      </c>
      <c r="Y37" s="8">
        <f t="shared" si="6"/>
        <v>-6.706422656277411E-5</v>
      </c>
      <c r="Z37" s="8" t="str">
        <f t="shared" si="7"/>
        <v>NA</v>
      </c>
      <c r="AA37" s="8">
        <f t="shared" si="8"/>
        <v>-3.2918934393722589E-4</v>
      </c>
      <c r="AB37">
        <v>2.8593891660000001</v>
      </c>
      <c r="AC37">
        <v>-3.1511208719999998E-4</v>
      </c>
      <c r="AD37">
        <v>240</v>
      </c>
      <c r="AE37" s="8">
        <f t="shared" si="9"/>
        <v>-4.1177487356325315E-5</v>
      </c>
      <c r="AF37" s="8" t="str">
        <f t="shared" si="10"/>
        <v>NA</v>
      </c>
      <c r="AG37" s="8">
        <f t="shared" si="11"/>
        <v>-2.7393459984367466E-4</v>
      </c>
      <c r="AH37">
        <v>5.8735387460000004</v>
      </c>
      <c r="AI37">
        <v>-1.6344066750000001E-4</v>
      </c>
      <c r="AJ37">
        <v>240</v>
      </c>
      <c r="AK37" s="8">
        <f t="shared" si="12"/>
        <v>-4.1177487356325315E-5</v>
      </c>
      <c r="AL37" s="8" t="str">
        <f t="shared" si="13"/>
        <v>NA</v>
      </c>
      <c r="AM37" s="8">
        <f t="shared" si="14"/>
        <v>-1.2226318014367469E-4</v>
      </c>
      <c r="AN37">
        <v>3.8391854040000002</v>
      </c>
      <c r="AO37">
        <v>-2.9183817209999999E-4</v>
      </c>
      <c r="AP37">
        <v>240</v>
      </c>
      <c r="AQ37" s="8">
        <f t="shared" si="15"/>
        <v>-4.1177487356325315E-5</v>
      </c>
      <c r="AR37" s="8" t="str">
        <f t="shared" si="16"/>
        <v>NA</v>
      </c>
      <c r="AS37" s="8">
        <f t="shared" si="17"/>
        <v>-2.5066068474367467E-4</v>
      </c>
      <c r="AT37">
        <v>6.1964008369999997</v>
      </c>
      <c r="AU37">
        <v>-1.3701229170000001E-4</v>
      </c>
      <c r="AV37">
        <v>240</v>
      </c>
      <c r="AW37" s="8">
        <f t="shared" si="18"/>
        <v>-4.1177487356325315E-5</v>
      </c>
      <c r="AX37" s="8" t="str">
        <f t="shared" si="19"/>
        <v>NA</v>
      </c>
      <c r="AY37" s="8">
        <f t="shared" si="20"/>
        <v>-9.5834804343674691E-5</v>
      </c>
      <c r="AZ37">
        <v>1.6143745839999999</v>
      </c>
      <c r="BA37">
        <v>-1.65077717E-4</v>
      </c>
      <c r="BB37">
        <v>240</v>
      </c>
      <c r="BC37" s="8">
        <f t="shared" si="21"/>
        <v>-6.706422656277411E-5</v>
      </c>
      <c r="BD37" s="8">
        <f t="shared" si="22"/>
        <v>1.3802025818472047E-4</v>
      </c>
      <c r="BE37" s="8">
        <f t="shared" si="23"/>
        <v>-2.3603374862194636E-4</v>
      </c>
      <c r="BF37">
        <v>9.8901491799999999</v>
      </c>
      <c r="BG37" s="1">
        <v>-2.3952999999999999E-5</v>
      </c>
      <c r="BH37">
        <v>240</v>
      </c>
      <c r="BI37" s="10">
        <f t="shared" si="24"/>
        <v>-4.34607183580904E-5</v>
      </c>
      <c r="BJ37" s="10" t="str">
        <f t="shared" si="25"/>
        <v>NA</v>
      </c>
      <c r="BK37" s="8">
        <f t="shared" si="26"/>
        <v>1.9507718358090401E-5</v>
      </c>
      <c r="BL37">
        <v>4.1412962530000001</v>
      </c>
      <c r="BM37">
        <v>-3.8264288900000001E-4</v>
      </c>
      <c r="BN37">
        <v>240</v>
      </c>
      <c r="BO37" s="8">
        <f t="shared" si="27"/>
        <v>-4.1177487356325315E-5</v>
      </c>
      <c r="BP37" s="8" t="str">
        <f t="shared" si="28"/>
        <v>NA</v>
      </c>
      <c r="BQ37" s="8">
        <f t="shared" si="29"/>
        <v>-3.414654016436747E-4</v>
      </c>
      <c r="BR37">
        <v>5.0038295939999999</v>
      </c>
      <c r="BS37">
        <v>-3.8100284489999997E-4</v>
      </c>
      <c r="BT37">
        <v>240</v>
      </c>
      <c r="BU37" s="8">
        <f t="shared" si="30"/>
        <v>-6.706422656277411E-5</v>
      </c>
      <c r="BV37" s="8" t="str">
        <f t="shared" si="31"/>
        <v>NA</v>
      </c>
      <c r="BW37" s="8">
        <f t="shared" si="32"/>
        <v>-3.1393861833722587E-4</v>
      </c>
      <c r="BX37">
        <v>5.2573458310000003</v>
      </c>
      <c r="BY37">
        <v>-3.6772112000000001E-4</v>
      </c>
      <c r="BZ37">
        <v>240</v>
      </c>
      <c r="CA37" s="8">
        <f t="shared" si="33"/>
        <v>-4.1177487356325315E-5</v>
      </c>
      <c r="CB37" s="8" t="str">
        <f t="shared" si="34"/>
        <v>NA</v>
      </c>
      <c r="CC37" s="8">
        <f t="shared" si="35"/>
        <v>-3.2654363264367469E-4</v>
      </c>
      <c r="CD37">
        <v>5.0259346010000003</v>
      </c>
      <c r="CE37" s="1">
        <v>9.8837000000000003E-5</v>
      </c>
      <c r="CF37">
        <v>240</v>
      </c>
      <c r="CG37" s="8">
        <f t="shared" si="36"/>
        <v>-4.34607183580904E-5</v>
      </c>
      <c r="CH37" s="8" t="str">
        <f t="shared" si="37"/>
        <v>NA</v>
      </c>
      <c r="CI37" s="8">
        <f t="shared" si="38"/>
        <v>1.422977183580904E-4</v>
      </c>
      <c r="CJ37">
        <v>2.5980179130000001</v>
      </c>
      <c r="CK37">
        <v>-3.7467592229999998E-4</v>
      </c>
      <c r="CL37">
        <v>240</v>
      </c>
      <c r="CM37" s="8">
        <f t="shared" si="39"/>
        <v>-6.706422656277411E-5</v>
      </c>
      <c r="CN37" s="8">
        <f t="shared" si="40"/>
        <v>2.9481319715371051E-5</v>
      </c>
      <c r="CO37" s="8">
        <f t="shared" si="41"/>
        <v>-3.3709301545259689E-4</v>
      </c>
      <c r="CP37">
        <v>2.6945774990000002</v>
      </c>
      <c r="CQ37">
        <v>-4.2898875509999999E-4</v>
      </c>
      <c r="CR37">
        <v>240</v>
      </c>
      <c r="CS37" s="8">
        <f t="shared" si="42"/>
        <v>-4.1177487356325315E-5</v>
      </c>
      <c r="CT37" s="8" t="str">
        <f t="shared" si="43"/>
        <v>NA</v>
      </c>
      <c r="CU37" s="8">
        <f t="shared" si="44"/>
        <v>-3.8781126774367467E-4</v>
      </c>
      <c r="CV37">
        <v>9.8623129089999999</v>
      </c>
      <c r="CW37" s="1">
        <v>-4.8696999999999998E-5</v>
      </c>
      <c r="CX37">
        <v>240</v>
      </c>
      <c r="CY37" s="10">
        <f t="shared" si="45"/>
        <v>-4.34607183580904E-5</v>
      </c>
      <c r="CZ37" s="10" t="str">
        <f t="shared" si="46"/>
        <v>NA</v>
      </c>
      <c r="DA37" s="8">
        <f t="shared" si="47"/>
        <v>-5.2362816419095981E-6</v>
      </c>
      <c r="DB37" t="s">
        <v>4</v>
      </c>
      <c r="DC37" s="5" t="s">
        <v>8</v>
      </c>
    </row>
    <row r="38" spans="1:107" x14ac:dyDescent="0.45">
      <c r="A38" s="9">
        <v>45619.613887962965</v>
      </c>
      <c r="B38" t="s">
        <v>0</v>
      </c>
      <c r="C38">
        <v>37</v>
      </c>
      <c r="D38" s="7">
        <v>45619</v>
      </c>
      <c r="E38">
        <v>14.44250003</v>
      </c>
      <c r="F38">
        <v>14.078020820000001</v>
      </c>
      <c r="G38">
        <v>14.023575040000001</v>
      </c>
      <c r="H38">
        <v>14.248604220000001</v>
      </c>
      <c r="I38">
        <v>14.24449993</v>
      </c>
      <c r="J38" s="2">
        <v>2.6773990990000001</v>
      </c>
      <c r="K38" s="2">
        <v>-2.5397163449999998E-4</v>
      </c>
      <c r="L38" s="2">
        <v>222</v>
      </c>
      <c r="M38" s="8">
        <f t="shared" si="0"/>
        <v>-6.7451445836752555E-5</v>
      </c>
      <c r="N38" s="8">
        <f t="shared" si="1"/>
        <v>2.8106298120416189E-5</v>
      </c>
      <c r="O38" s="8">
        <f t="shared" si="2"/>
        <v>-2.146264867836636E-4</v>
      </c>
      <c r="P38">
        <v>5.1359699900000004</v>
      </c>
      <c r="Q38" s="1">
        <v>5.4530999999999997E-5</v>
      </c>
      <c r="R38">
        <v>240</v>
      </c>
      <c r="S38" s="10">
        <f t="shared" si="3"/>
        <v>-4.3505309144514781E-5</v>
      </c>
      <c r="T38" s="10" t="str">
        <f t="shared" si="4"/>
        <v>NA</v>
      </c>
      <c r="U38" s="8">
        <f t="shared" si="5"/>
        <v>9.8036309144514778E-5</v>
      </c>
      <c r="V38" s="2">
        <v>3.9744809239999999</v>
      </c>
      <c r="W38" s="2">
        <v>-1.7263424870000001E-4</v>
      </c>
      <c r="X38" s="2">
        <v>152</v>
      </c>
      <c r="Y38" s="8">
        <f t="shared" si="6"/>
        <v>-6.7451445836752555E-5</v>
      </c>
      <c r="Z38" s="8">
        <f t="shared" si="7"/>
        <v>5.6385622541559966E-6</v>
      </c>
      <c r="AA38" s="8">
        <f t="shared" si="8"/>
        <v>-1.1082136511740345E-4</v>
      </c>
      <c r="AB38">
        <v>2.4369525059999999</v>
      </c>
      <c r="AC38">
        <v>-3.0684912989999998E-4</v>
      </c>
      <c r="AD38">
        <v>240</v>
      </c>
      <c r="AE38" s="8">
        <f t="shared" si="9"/>
        <v>-4.1315421970888888E-5</v>
      </c>
      <c r="AF38" s="8" t="str">
        <f t="shared" si="10"/>
        <v>NA</v>
      </c>
      <c r="AG38" s="8">
        <f t="shared" si="11"/>
        <v>-2.6553370792911109E-4</v>
      </c>
      <c r="AH38">
        <v>5.6746587509999999</v>
      </c>
      <c r="AI38">
        <v>-1.7153303659999999E-4</v>
      </c>
      <c r="AJ38">
        <v>240</v>
      </c>
      <c r="AK38" s="8">
        <f t="shared" si="12"/>
        <v>-4.1315421970888888E-5</v>
      </c>
      <c r="AL38" s="8" t="str">
        <f t="shared" si="13"/>
        <v>NA</v>
      </c>
      <c r="AM38" s="8">
        <f t="shared" si="14"/>
        <v>-1.3021761462911111E-4</v>
      </c>
      <c r="AN38">
        <v>3.4654320859999999</v>
      </c>
      <c r="AO38">
        <v>-3.4872702720000002E-4</v>
      </c>
      <c r="AP38">
        <v>240</v>
      </c>
      <c r="AQ38" s="8">
        <f t="shared" si="15"/>
        <v>-4.1315421970888888E-5</v>
      </c>
      <c r="AR38" s="8" t="str">
        <f t="shared" si="16"/>
        <v>NA</v>
      </c>
      <c r="AS38" s="8">
        <f t="shared" si="17"/>
        <v>-3.0741160522911113E-4</v>
      </c>
      <c r="AT38">
        <v>6.0069108370000004</v>
      </c>
      <c r="AU38">
        <v>-1.632015981E-4</v>
      </c>
      <c r="AV38">
        <v>240</v>
      </c>
      <c r="AW38" s="8">
        <f t="shared" si="18"/>
        <v>-4.1315421970888888E-5</v>
      </c>
      <c r="AX38" s="8" t="str">
        <f t="shared" si="19"/>
        <v>NA</v>
      </c>
      <c r="AY38" s="8">
        <f t="shared" si="20"/>
        <v>-1.2188617612911111E-4</v>
      </c>
      <c r="AZ38">
        <v>1.4834191649999999</v>
      </c>
      <c r="BA38">
        <v>-1.238049935E-4</v>
      </c>
      <c r="BB38">
        <v>240</v>
      </c>
      <c r="BC38" s="8">
        <f t="shared" si="21"/>
        <v>-6.7451445836752555E-5</v>
      </c>
      <c r="BD38" s="8">
        <f t="shared" si="22"/>
        <v>1.4475034817917269E-4</v>
      </c>
      <c r="BE38" s="8">
        <f t="shared" si="23"/>
        <v>-2.0110389584242013E-4</v>
      </c>
      <c r="BF38">
        <v>9.8378054380000002</v>
      </c>
      <c r="BG38" s="1">
        <v>-5.2837999999999998E-5</v>
      </c>
      <c r="BH38">
        <v>240</v>
      </c>
      <c r="BI38" s="10">
        <f t="shared" si="24"/>
        <v>-4.3505309144514781E-5</v>
      </c>
      <c r="BJ38" s="10" t="str">
        <f t="shared" si="25"/>
        <v>NA</v>
      </c>
      <c r="BK38" s="8">
        <f t="shared" si="26"/>
        <v>-9.3326908554852169E-6</v>
      </c>
      <c r="BL38">
        <v>3.7791870830000001</v>
      </c>
      <c r="BM38">
        <v>-2.7628308649999998E-4</v>
      </c>
      <c r="BN38">
        <v>240</v>
      </c>
      <c r="BO38" s="8">
        <f t="shared" si="27"/>
        <v>-4.1315421970888888E-5</v>
      </c>
      <c r="BP38" s="8" t="str">
        <f t="shared" si="28"/>
        <v>NA</v>
      </c>
      <c r="BQ38" s="8">
        <f t="shared" si="29"/>
        <v>-2.3496766452911109E-4</v>
      </c>
      <c r="BR38">
        <v>4.802940414</v>
      </c>
      <c r="BS38">
        <v>1.338505845E-4</v>
      </c>
      <c r="BT38">
        <v>240</v>
      </c>
      <c r="BU38" s="8">
        <f t="shared" si="30"/>
        <v>-6.7451445836752555E-5</v>
      </c>
      <c r="BV38" s="8" t="str">
        <f t="shared" si="31"/>
        <v>NA</v>
      </c>
      <c r="BW38" s="8">
        <f t="shared" si="32"/>
        <v>2.0130203033675255E-4</v>
      </c>
      <c r="BX38">
        <v>5.0391674860000002</v>
      </c>
      <c r="BY38">
        <v>1.173183192E-4</v>
      </c>
      <c r="BZ38">
        <v>240</v>
      </c>
      <c r="CA38" s="8">
        <f t="shared" si="33"/>
        <v>-4.1315421970888888E-5</v>
      </c>
      <c r="CB38" s="8" t="str">
        <f t="shared" si="34"/>
        <v>NA</v>
      </c>
      <c r="CC38" s="8">
        <f t="shared" si="35"/>
        <v>1.5863374117088889E-4</v>
      </c>
      <c r="CD38">
        <v>4.9658287310000002</v>
      </c>
      <c r="CE38">
        <v>-1.096727316E-4</v>
      </c>
      <c r="CF38">
        <v>240</v>
      </c>
      <c r="CG38" s="8">
        <f t="shared" si="36"/>
        <v>-4.3505309144514781E-5</v>
      </c>
      <c r="CH38" s="8" t="str">
        <f t="shared" si="37"/>
        <v>NA</v>
      </c>
      <c r="CI38" s="8">
        <f t="shared" si="38"/>
        <v>-6.6167422455485218E-5</v>
      </c>
      <c r="CJ38">
        <v>2.1378287450000002</v>
      </c>
      <c r="CK38">
        <v>-3.2688916859999998E-4</v>
      </c>
      <c r="CL38">
        <v>240</v>
      </c>
      <c r="CM38" s="8">
        <f t="shared" si="39"/>
        <v>-6.7451445836752555E-5</v>
      </c>
      <c r="CN38" s="8">
        <f t="shared" si="40"/>
        <v>3.7452604545561343E-5</v>
      </c>
      <c r="CO38" s="8">
        <f t="shared" si="41"/>
        <v>-2.9689032730880876E-4</v>
      </c>
      <c r="CP38">
        <v>2.2512941660000001</v>
      </c>
      <c r="CQ38">
        <v>-3.3077242640000001E-4</v>
      </c>
      <c r="CR38">
        <v>240</v>
      </c>
      <c r="CS38" s="8">
        <f t="shared" si="42"/>
        <v>-4.1315421970888888E-5</v>
      </c>
      <c r="CT38" s="8">
        <f t="shared" si="43"/>
        <v>1.4508866288296486E-6</v>
      </c>
      <c r="CU38" s="8">
        <f t="shared" si="44"/>
        <v>-2.9090789105794078E-4</v>
      </c>
      <c r="CV38">
        <v>9.8105641559999999</v>
      </c>
      <c r="CW38" s="1">
        <v>-4.5493E-5</v>
      </c>
      <c r="CX38">
        <v>240</v>
      </c>
      <c r="CY38" s="10">
        <f t="shared" si="45"/>
        <v>-4.3505309144514781E-5</v>
      </c>
      <c r="CZ38" s="10" t="str">
        <f t="shared" si="46"/>
        <v>NA</v>
      </c>
      <c r="DA38" s="8">
        <f t="shared" si="47"/>
        <v>-1.9876908554852186E-6</v>
      </c>
      <c r="DB38" t="s">
        <v>4</v>
      </c>
      <c r="DC38" s="5" t="s">
        <v>8</v>
      </c>
    </row>
    <row r="39" spans="1:107" x14ac:dyDescent="0.45">
      <c r="A39" s="9">
        <v>45619.627776793983</v>
      </c>
      <c r="B39" t="s">
        <v>0</v>
      </c>
      <c r="C39">
        <v>38</v>
      </c>
      <c r="D39" s="7">
        <v>45619</v>
      </c>
      <c r="E39">
        <v>14.9375</v>
      </c>
      <c r="F39">
        <v>14.08225412</v>
      </c>
      <c r="G39">
        <v>14.037541729999999</v>
      </c>
      <c r="H39">
        <v>14.201954199999999</v>
      </c>
      <c r="I39">
        <v>14.12825836</v>
      </c>
      <c r="J39" s="2" t="s">
        <v>0</v>
      </c>
      <c r="K39" s="2" t="s">
        <v>0</v>
      </c>
      <c r="L39" s="2" t="s">
        <v>0</v>
      </c>
      <c r="M39" s="8">
        <f t="shared" si="0"/>
        <v>-6.7838665110731E-5</v>
      </c>
      <c r="N39" s="8" t="str">
        <f t="shared" si="1"/>
        <v>NA</v>
      </c>
      <c r="O39" s="8" t="str">
        <f t="shared" si="2"/>
        <v>NA</v>
      </c>
      <c r="P39">
        <v>5.1987212639999996</v>
      </c>
      <c r="Q39" s="1">
        <v>5.1659000000000001E-5</v>
      </c>
      <c r="R39">
        <v>240</v>
      </c>
      <c r="S39" s="10">
        <f t="shared" si="3"/>
        <v>-4.3549899930939162E-5</v>
      </c>
      <c r="T39" s="10" t="str">
        <f t="shared" si="4"/>
        <v>NA</v>
      </c>
      <c r="U39" s="8">
        <f t="shared" si="5"/>
        <v>9.5208899930939163E-5</v>
      </c>
      <c r="V39" s="2">
        <v>3.7692040969999998</v>
      </c>
      <c r="W39" s="2">
        <v>-4.4333736649999997E-4</v>
      </c>
      <c r="X39" s="2">
        <v>122</v>
      </c>
      <c r="Y39" s="8">
        <f t="shared" si="6"/>
        <v>-6.7838665110731E-5</v>
      </c>
      <c r="Z39" s="8">
        <f t="shared" si="7"/>
        <v>9.194317519248843E-6</v>
      </c>
      <c r="AA39" s="8">
        <f t="shared" si="8"/>
        <v>-3.8469301890851784E-4</v>
      </c>
      <c r="AB39">
        <v>2.1340879190000002</v>
      </c>
      <c r="AC39">
        <v>-2.6000883720000002E-4</v>
      </c>
      <c r="AD39">
        <v>240</v>
      </c>
      <c r="AE39" s="8">
        <f t="shared" si="9"/>
        <v>-4.1453356585452461E-5</v>
      </c>
      <c r="AF39" s="8">
        <f t="shared" si="10"/>
        <v>4.9423159427721829E-6</v>
      </c>
      <c r="AG39" s="8">
        <f t="shared" si="11"/>
        <v>-2.2349779655731974E-4</v>
      </c>
      <c r="AH39">
        <v>5.4711808319999999</v>
      </c>
      <c r="AI39">
        <v>-1.573181747E-4</v>
      </c>
      <c r="AJ39">
        <v>240</v>
      </c>
      <c r="AK39" s="8">
        <f t="shared" si="12"/>
        <v>-4.1453356585452461E-5</v>
      </c>
      <c r="AL39" s="8" t="str">
        <f t="shared" si="13"/>
        <v>NA</v>
      </c>
      <c r="AM39" s="8">
        <f t="shared" si="14"/>
        <v>-1.1586481811454754E-4</v>
      </c>
      <c r="AN39">
        <v>3.0627354150000001</v>
      </c>
      <c r="AO39" s="1">
        <v>-1.1109E-5</v>
      </c>
      <c r="AP39">
        <v>240</v>
      </c>
      <c r="AQ39" s="8">
        <f t="shared" si="15"/>
        <v>-4.1453356585452461E-5</v>
      </c>
      <c r="AR39" s="8" t="str">
        <f t="shared" si="16"/>
        <v>NA</v>
      </c>
      <c r="AS39" s="8">
        <f t="shared" si="17"/>
        <v>3.0344356585452463E-5</v>
      </c>
      <c r="AT39">
        <v>5.8232950050000003</v>
      </c>
      <c r="AU39">
        <v>-1.4223666340000001E-4</v>
      </c>
      <c r="AV39">
        <v>240</v>
      </c>
      <c r="AW39" s="8">
        <f t="shared" si="18"/>
        <v>-4.1453356585452461E-5</v>
      </c>
      <c r="AX39" s="8" t="str">
        <f t="shared" si="19"/>
        <v>NA</v>
      </c>
      <c r="AY39" s="8">
        <f t="shared" si="20"/>
        <v>-1.0078330681454755E-4</v>
      </c>
      <c r="AZ39">
        <v>1.294242082</v>
      </c>
      <c r="BA39">
        <v>-1.234818223E-4</v>
      </c>
      <c r="BB39">
        <v>240</v>
      </c>
      <c r="BC39" s="8">
        <f t="shared" si="21"/>
        <v>-6.7838665110731E-5</v>
      </c>
      <c r="BD39" s="8">
        <f t="shared" si="22"/>
        <v>1.5447257886806045E-4</v>
      </c>
      <c r="BE39" s="8">
        <f t="shared" si="23"/>
        <v>-2.1011573605732946E-4</v>
      </c>
      <c r="BF39">
        <v>9.8322824799999999</v>
      </c>
      <c r="BG39" s="1">
        <v>-1.105E-6</v>
      </c>
      <c r="BH39">
        <v>240</v>
      </c>
      <c r="BI39" s="10">
        <f t="shared" si="24"/>
        <v>-4.3549899930939162E-5</v>
      </c>
      <c r="BJ39" s="10" t="str">
        <f t="shared" si="25"/>
        <v>NA</v>
      </c>
      <c r="BK39" s="8">
        <f t="shared" si="26"/>
        <v>4.2444899930939165E-5</v>
      </c>
      <c r="BL39">
        <v>3.5054308330000001</v>
      </c>
      <c r="BM39">
        <v>-1.9816169449999999E-4</v>
      </c>
      <c r="BN39">
        <v>240</v>
      </c>
      <c r="BO39" s="8">
        <f t="shared" si="27"/>
        <v>-4.1453356585452461E-5</v>
      </c>
      <c r="BP39" s="8" t="str">
        <f t="shared" si="28"/>
        <v>NA</v>
      </c>
      <c r="BQ39" s="8">
        <f t="shared" si="29"/>
        <v>-1.5670833791454753E-4</v>
      </c>
      <c r="BR39">
        <v>4.9571641639999999</v>
      </c>
      <c r="BS39">
        <v>1.6423443790000001E-4</v>
      </c>
      <c r="BT39">
        <v>240</v>
      </c>
      <c r="BU39" s="8">
        <f t="shared" si="30"/>
        <v>-6.7838665110731E-5</v>
      </c>
      <c r="BV39" s="8" t="str">
        <f t="shared" si="31"/>
        <v>NA</v>
      </c>
      <c r="BW39" s="8">
        <f t="shared" si="32"/>
        <v>2.3207310301073101E-4</v>
      </c>
      <c r="BX39">
        <v>5.1671758409999997</v>
      </c>
      <c r="BY39">
        <v>1.3962357530000001E-4</v>
      </c>
      <c r="BZ39">
        <v>240</v>
      </c>
      <c r="CA39" s="8">
        <f t="shared" si="33"/>
        <v>-4.1453356585452461E-5</v>
      </c>
      <c r="CB39" s="8" t="str">
        <f t="shared" si="34"/>
        <v>NA</v>
      </c>
      <c r="CC39" s="8">
        <f t="shared" si="35"/>
        <v>1.8107693188545247E-4</v>
      </c>
      <c r="CD39">
        <v>4.9434054160000001</v>
      </c>
      <c r="CE39" s="1">
        <v>3.0843999999999998E-5</v>
      </c>
      <c r="CF39">
        <v>240</v>
      </c>
      <c r="CG39" s="8">
        <f t="shared" si="36"/>
        <v>-4.3549899930939162E-5</v>
      </c>
      <c r="CH39" s="8" t="str">
        <f t="shared" si="37"/>
        <v>NA</v>
      </c>
      <c r="CI39" s="8">
        <f t="shared" si="38"/>
        <v>7.4393899930939167E-5</v>
      </c>
      <c r="CJ39">
        <v>1.779491669</v>
      </c>
      <c r="CK39">
        <v>-3.245106516E-4</v>
      </c>
      <c r="CL39">
        <v>240</v>
      </c>
      <c r="CM39" s="8">
        <f t="shared" si="39"/>
        <v>-6.7838665110731E-5</v>
      </c>
      <c r="CN39" s="8">
        <f t="shared" si="40"/>
        <v>4.3659632212960819E-5</v>
      </c>
      <c r="CO39" s="8">
        <f t="shared" si="41"/>
        <v>-3.0033161870222984E-4</v>
      </c>
      <c r="CP39">
        <v>1.8941508250000001</v>
      </c>
      <c r="CQ39">
        <v>-2.9588948499999999E-4</v>
      </c>
      <c r="CR39">
        <v>240</v>
      </c>
      <c r="CS39" s="8">
        <f t="shared" si="42"/>
        <v>-4.1453356585452461E-5</v>
      </c>
      <c r="CT39" s="8">
        <f t="shared" si="43"/>
        <v>1.2089745580151368E-5</v>
      </c>
      <c r="CU39" s="8">
        <f t="shared" si="44"/>
        <v>-2.6652587399469887E-4</v>
      </c>
      <c r="CV39">
        <v>9.8219420789999994</v>
      </c>
      <c r="CW39" s="1">
        <v>-2.2915999999999999E-5</v>
      </c>
      <c r="CX39">
        <v>240</v>
      </c>
      <c r="CY39" s="10">
        <f t="shared" si="45"/>
        <v>-4.3549899930939162E-5</v>
      </c>
      <c r="CZ39" s="10" t="str">
        <f t="shared" si="46"/>
        <v>NA</v>
      </c>
      <c r="DA39" s="8">
        <f t="shared" si="47"/>
        <v>2.0633899930939163E-5</v>
      </c>
      <c r="DB39" t="s">
        <v>4</v>
      </c>
      <c r="DC39" s="5" t="s">
        <v>8</v>
      </c>
    </row>
    <row r="40" spans="1:107" x14ac:dyDescent="0.45">
      <c r="A40" s="9">
        <v>45619.641665625</v>
      </c>
      <c r="B40" t="s">
        <v>0</v>
      </c>
      <c r="C40">
        <v>39</v>
      </c>
      <c r="D40" s="7">
        <v>45619</v>
      </c>
      <c r="E40">
        <v>15.242500010000001</v>
      </c>
      <c r="F40">
        <v>14.068175030000001</v>
      </c>
      <c r="G40">
        <v>13.977329149999999</v>
      </c>
      <c r="H40">
        <v>14.2554125</v>
      </c>
      <c r="I40">
        <v>14.24109163</v>
      </c>
      <c r="J40" s="2">
        <v>1.9817766720000001</v>
      </c>
      <c r="K40" s="3">
        <v>-2.3949336699999999E-4</v>
      </c>
      <c r="L40" s="2">
        <v>90</v>
      </c>
      <c r="M40" s="8">
        <f t="shared" si="0"/>
        <v>-6.8225884384709445E-5</v>
      </c>
      <c r="N40" s="8">
        <f t="shared" si="1"/>
        <v>4.0155700595454999E-5</v>
      </c>
      <c r="O40" s="8">
        <f t="shared" si="2"/>
        <v>-2.1142318321074554E-4</v>
      </c>
      <c r="P40">
        <v>5.1331541700000001</v>
      </c>
      <c r="Q40">
        <v>-2.075556089E-4</v>
      </c>
      <c r="R40">
        <v>240</v>
      </c>
      <c r="S40" s="10">
        <f t="shared" si="3"/>
        <v>-4.3594490717363543E-5</v>
      </c>
      <c r="T40" s="10" t="str">
        <f t="shared" si="4"/>
        <v>NA</v>
      </c>
      <c r="U40" s="8">
        <f t="shared" si="5"/>
        <v>-1.6396111818263646E-4</v>
      </c>
      <c r="V40" s="2">
        <v>3.4500371909999998</v>
      </c>
      <c r="W40" s="2">
        <v>-2.3212311010000001E-4</v>
      </c>
      <c r="X40" s="2">
        <v>234</v>
      </c>
      <c r="Y40" s="8">
        <f t="shared" si="6"/>
        <v>-6.8225884384709445E-5</v>
      </c>
      <c r="Z40" s="8">
        <f t="shared" si="7"/>
        <v>1.4722849029787507E-5</v>
      </c>
      <c r="AA40" s="8">
        <f t="shared" si="8"/>
        <v>-1.7862007474507807E-4</v>
      </c>
      <c r="AB40">
        <v>1.791652096</v>
      </c>
      <c r="AC40">
        <v>-2.9445681679999999E-4</v>
      </c>
      <c r="AD40">
        <v>240</v>
      </c>
      <c r="AE40" s="8">
        <f t="shared" si="9"/>
        <v>-4.1591291200071545E-5</v>
      </c>
      <c r="AF40" s="8">
        <f t="shared" si="10"/>
        <v>1.514305610098438E-5</v>
      </c>
      <c r="AG40" s="8">
        <f t="shared" si="11"/>
        <v>-2.6800858170091283E-4</v>
      </c>
      <c r="AH40">
        <v>5.2857866610000004</v>
      </c>
      <c r="AI40">
        <v>-1.2079503499999999E-4</v>
      </c>
      <c r="AJ40">
        <v>240</v>
      </c>
      <c r="AK40" s="8">
        <f t="shared" si="12"/>
        <v>-4.1591291200071545E-5</v>
      </c>
      <c r="AL40" s="8" t="str">
        <f t="shared" si="13"/>
        <v>NA</v>
      </c>
      <c r="AM40" s="8">
        <f t="shared" si="14"/>
        <v>-7.9203743799928449E-5</v>
      </c>
      <c r="AN40">
        <v>2.8217324989999999</v>
      </c>
      <c r="AO40">
        <v>-2.7233814950000001E-4</v>
      </c>
      <c r="AP40">
        <v>240</v>
      </c>
      <c r="AQ40" s="8">
        <f t="shared" si="15"/>
        <v>-4.1591291200071545E-5</v>
      </c>
      <c r="AR40" s="8" t="str">
        <f t="shared" si="16"/>
        <v>NA</v>
      </c>
      <c r="AS40" s="8">
        <f t="shared" si="17"/>
        <v>-2.3074685829992846E-4</v>
      </c>
      <c r="AT40">
        <v>5.6410495840000001</v>
      </c>
      <c r="AU40">
        <v>-1.5502362039999999E-4</v>
      </c>
      <c r="AV40">
        <v>240</v>
      </c>
      <c r="AW40" s="8">
        <f t="shared" si="18"/>
        <v>-4.1591291200071545E-5</v>
      </c>
      <c r="AX40" s="8" t="str">
        <f t="shared" si="19"/>
        <v>NA</v>
      </c>
      <c r="AY40" s="8">
        <f t="shared" si="20"/>
        <v>-1.1343232919992845E-4</v>
      </c>
      <c r="AZ40">
        <v>4.40726832</v>
      </c>
      <c r="BA40">
        <v>1.122325114E-3</v>
      </c>
      <c r="BB40">
        <v>240</v>
      </c>
      <c r="BC40" s="8">
        <f t="shared" si="21"/>
        <v>-6.8225884384709445E-5</v>
      </c>
      <c r="BD40" s="8" t="str">
        <f t="shared" si="22"/>
        <v>NA</v>
      </c>
      <c r="BE40" s="8">
        <f t="shared" si="23"/>
        <v>1.1905509983847094E-3</v>
      </c>
      <c r="BF40">
        <v>9.7879266860000005</v>
      </c>
      <c r="BG40" s="1">
        <v>-5.4394000000000001E-5</v>
      </c>
      <c r="BH40">
        <v>240</v>
      </c>
      <c r="BI40" s="10">
        <f t="shared" si="24"/>
        <v>-4.3594490717363543E-5</v>
      </c>
      <c r="BJ40" s="10" t="str">
        <f t="shared" si="25"/>
        <v>NA</v>
      </c>
      <c r="BK40" s="8">
        <f t="shared" si="26"/>
        <v>-1.0799509282636458E-5</v>
      </c>
      <c r="BL40" t="s">
        <v>0</v>
      </c>
      <c r="BM40" t="s">
        <v>0</v>
      </c>
      <c r="BN40" t="s">
        <v>0</v>
      </c>
      <c r="BO40" s="8">
        <f t="shared" si="27"/>
        <v>-4.1591291200071545E-5</v>
      </c>
      <c r="BP40" s="8" t="str">
        <f t="shared" si="28"/>
        <v>NA</v>
      </c>
      <c r="BQ40" s="8" t="str">
        <f t="shared" si="29"/>
        <v>NA</v>
      </c>
      <c r="BR40">
        <v>5.1014520980000002</v>
      </c>
      <c r="BS40" s="1">
        <v>4.0506000000000001E-5</v>
      </c>
      <c r="BT40">
        <v>240</v>
      </c>
      <c r="BU40" s="8">
        <f t="shared" si="30"/>
        <v>-6.8225884384709445E-5</v>
      </c>
      <c r="BV40" s="8" t="str">
        <f t="shared" si="31"/>
        <v>NA</v>
      </c>
      <c r="BW40" s="8">
        <f t="shared" si="32"/>
        <v>1.0873188438470944E-4</v>
      </c>
      <c r="BX40">
        <v>5.3135054129999997</v>
      </c>
      <c r="BY40" s="1">
        <v>6.4246999999999997E-5</v>
      </c>
      <c r="BZ40">
        <v>240</v>
      </c>
      <c r="CA40" s="8">
        <f t="shared" si="33"/>
        <v>-4.1591291200071545E-5</v>
      </c>
      <c r="CB40" s="8" t="str">
        <f t="shared" si="34"/>
        <v>NA</v>
      </c>
      <c r="CC40" s="8">
        <f t="shared" si="35"/>
        <v>1.0583829120007154E-4</v>
      </c>
      <c r="CD40">
        <v>5.0237437470000001</v>
      </c>
      <c r="CE40" s="1">
        <v>5.9472999999999998E-5</v>
      </c>
      <c r="CF40">
        <v>240</v>
      </c>
      <c r="CG40" s="8">
        <f t="shared" si="36"/>
        <v>-4.3594490717363543E-5</v>
      </c>
      <c r="CH40" s="8" t="str">
        <f t="shared" si="37"/>
        <v>NA</v>
      </c>
      <c r="CI40" s="8">
        <f t="shared" si="38"/>
        <v>1.0306749071736353E-4</v>
      </c>
      <c r="CJ40">
        <v>1.389635417</v>
      </c>
      <c r="CK40">
        <v>-3.1454080339999999E-4</v>
      </c>
      <c r="CL40">
        <v>240</v>
      </c>
      <c r="CM40" s="8">
        <f t="shared" si="39"/>
        <v>-6.8225884384709445E-5</v>
      </c>
      <c r="CN40" s="8">
        <f t="shared" si="40"/>
        <v>5.04126273802057E-5</v>
      </c>
      <c r="CO40" s="8">
        <f t="shared" si="41"/>
        <v>-2.9672754639549622E-4</v>
      </c>
      <c r="CP40">
        <v>1.5399516719999999</v>
      </c>
      <c r="CQ40">
        <v>-3.1799756529999999E-4</v>
      </c>
      <c r="CR40">
        <v>240</v>
      </c>
      <c r="CS40" s="8">
        <f t="shared" si="42"/>
        <v>-4.1591291200071545E-5</v>
      </c>
      <c r="CT40" s="8">
        <f t="shared" si="43"/>
        <v>2.2640900807891211E-5</v>
      </c>
      <c r="CU40" s="8">
        <f t="shared" si="44"/>
        <v>-2.9904717490781966E-4</v>
      </c>
      <c r="CV40">
        <v>9.7669208170000008</v>
      </c>
      <c r="CW40" s="1">
        <v>-4.2769000000000003E-5</v>
      </c>
      <c r="CX40">
        <v>240</v>
      </c>
      <c r="CY40" s="10">
        <f t="shared" si="45"/>
        <v>-4.3594490717363543E-5</v>
      </c>
      <c r="CZ40" s="10" t="str">
        <f t="shared" si="46"/>
        <v>NA</v>
      </c>
      <c r="DA40" s="8">
        <f t="shared" si="47"/>
        <v>8.2549071736353984E-7</v>
      </c>
      <c r="DB40" t="s">
        <v>4</v>
      </c>
      <c r="DC40" s="5" t="s">
        <v>8</v>
      </c>
    </row>
    <row r="41" spans="1:107" x14ac:dyDescent="0.45">
      <c r="A41" s="9">
        <v>45619.655554456018</v>
      </c>
      <c r="B41" t="s">
        <v>0</v>
      </c>
      <c r="C41">
        <v>40</v>
      </c>
      <c r="D41" s="7">
        <v>45619</v>
      </c>
      <c r="E41">
        <v>15.44250003</v>
      </c>
      <c r="F41">
        <v>14.037816660000001</v>
      </c>
      <c r="G41">
        <v>13.945608289999999</v>
      </c>
      <c r="H41">
        <v>14.27076243</v>
      </c>
      <c r="I41">
        <v>14.175045839999999</v>
      </c>
      <c r="J41" s="2" t="s">
        <v>0</v>
      </c>
      <c r="K41" s="2" t="s">
        <v>0</v>
      </c>
      <c r="L41" s="2" t="s">
        <v>0</v>
      </c>
      <c r="M41" s="8">
        <f t="shared" si="0"/>
        <v>-6.8613103658465846E-5</v>
      </c>
      <c r="N41" s="8" t="str">
        <f t="shared" si="1"/>
        <v>NA</v>
      </c>
      <c r="O41" s="8" t="str">
        <f t="shared" si="2"/>
        <v>NA</v>
      </c>
      <c r="P41">
        <v>5.0147312499999996</v>
      </c>
      <c r="Q41" s="1">
        <v>5.4191999999999997E-6</v>
      </c>
      <c r="R41">
        <v>240</v>
      </c>
      <c r="S41" s="10">
        <f t="shared" si="3"/>
        <v>-4.3639081503787924E-5</v>
      </c>
      <c r="T41" s="10" t="str">
        <f t="shared" si="4"/>
        <v>NA</v>
      </c>
      <c r="U41" s="8">
        <f t="shared" si="5"/>
        <v>4.9058281503787921E-5</v>
      </c>
      <c r="V41" s="2">
        <v>3.2779091779999998</v>
      </c>
      <c r="W41" s="2">
        <v>-4.738955197E-4</v>
      </c>
      <c r="X41" s="2">
        <v>76</v>
      </c>
      <c r="Y41" s="8">
        <f t="shared" si="6"/>
        <v>-6.8613103658465846E-5</v>
      </c>
      <c r="Z41" s="8">
        <f t="shared" si="7"/>
        <v>1.7704408601997383E-5</v>
      </c>
      <c r="AA41" s="8">
        <f t="shared" si="8"/>
        <v>-4.2298682464353155E-4</v>
      </c>
      <c r="AB41">
        <v>1.4323216670000001</v>
      </c>
      <c r="AC41">
        <v>-2.9898534060000001E-4</v>
      </c>
      <c r="AD41">
        <v>240</v>
      </c>
      <c r="AE41" s="8">
        <f t="shared" si="9"/>
        <v>-4.1729225814635118E-5</v>
      </c>
      <c r="AF41" s="8">
        <f t="shared" si="10"/>
        <v>2.5847065702129154E-5</v>
      </c>
      <c r="AG41" s="8">
        <f t="shared" si="11"/>
        <v>-2.8310318048749403E-4</v>
      </c>
      <c r="AH41">
        <v>5.1087591589999999</v>
      </c>
      <c r="AI41">
        <v>-1.9188107680000001E-4</v>
      </c>
      <c r="AJ41">
        <v>240</v>
      </c>
      <c r="AK41" s="8">
        <f t="shared" si="12"/>
        <v>-4.1729225814635118E-5</v>
      </c>
      <c r="AL41" s="8" t="str">
        <f t="shared" si="13"/>
        <v>NA</v>
      </c>
      <c r="AM41" s="8">
        <f t="shared" si="14"/>
        <v>-1.5015185098536489E-4</v>
      </c>
      <c r="AN41">
        <v>2.516121665</v>
      </c>
      <c r="AO41">
        <v>-2.1907785670000001E-4</v>
      </c>
      <c r="AP41">
        <v>240</v>
      </c>
      <c r="AQ41" s="8">
        <f t="shared" si="15"/>
        <v>-4.1729225814635118E-5</v>
      </c>
      <c r="AR41" s="8" t="str">
        <f t="shared" si="16"/>
        <v>NA</v>
      </c>
      <c r="AS41" s="8">
        <f t="shared" si="17"/>
        <v>-1.7734863088536489E-4</v>
      </c>
      <c r="AT41">
        <v>5.440257903</v>
      </c>
      <c r="AU41">
        <v>-1.712803006E-4</v>
      </c>
      <c r="AV41">
        <v>240</v>
      </c>
      <c r="AW41" s="8">
        <f t="shared" si="18"/>
        <v>-4.1729225814635118E-5</v>
      </c>
      <c r="AX41" s="8" t="str">
        <f t="shared" si="19"/>
        <v>NA</v>
      </c>
      <c r="AY41" s="8">
        <f t="shared" si="20"/>
        <v>-1.2955107478536488E-4</v>
      </c>
      <c r="AZ41">
        <v>4.7151633259999999</v>
      </c>
      <c r="BA41" s="1">
        <v>2.6067999999999998E-5</v>
      </c>
      <c r="BB41">
        <v>240</v>
      </c>
      <c r="BC41" s="8">
        <f t="shared" si="21"/>
        <v>-6.8613103658465846E-5</v>
      </c>
      <c r="BD41" s="8" t="str">
        <f t="shared" si="22"/>
        <v>NA</v>
      </c>
      <c r="BE41" s="8">
        <f t="shared" si="23"/>
        <v>9.4681103658465841E-5</v>
      </c>
      <c r="BF41">
        <v>9.7726083680000002</v>
      </c>
      <c r="BG41" s="1">
        <v>2.1367999999999999E-5</v>
      </c>
      <c r="BH41">
        <v>240</v>
      </c>
      <c r="BI41" s="10">
        <f t="shared" si="24"/>
        <v>-4.3639081503787924E-5</v>
      </c>
      <c r="BJ41" s="10" t="str">
        <f t="shared" si="25"/>
        <v>NA</v>
      </c>
      <c r="BK41" s="8">
        <f t="shared" si="26"/>
        <v>6.5007081503787927E-5</v>
      </c>
      <c r="BL41" t="s">
        <v>0</v>
      </c>
      <c r="BM41" t="s">
        <v>0</v>
      </c>
      <c r="BN41" t="s">
        <v>0</v>
      </c>
      <c r="BO41" s="8">
        <f t="shared" si="27"/>
        <v>-4.1729225814635118E-5</v>
      </c>
      <c r="BP41" s="8" t="str">
        <f t="shared" si="28"/>
        <v>NA</v>
      </c>
      <c r="BQ41" s="8" t="str">
        <f t="shared" si="29"/>
        <v>NA</v>
      </c>
      <c r="BR41">
        <v>4.7507820650000001</v>
      </c>
      <c r="BS41" s="1">
        <v>3.4419E-6</v>
      </c>
      <c r="BT41">
        <v>240</v>
      </c>
      <c r="BU41" s="8">
        <f t="shared" si="30"/>
        <v>-6.8613103658465846E-5</v>
      </c>
      <c r="BV41" s="8" t="str">
        <f t="shared" si="31"/>
        <v>NA</v>
      </c>
      <c r="BW41" s="8">
        <f t="shared" si="32"/>
        <v>7.2055003658465851E-5</v>
      </c>
      <c r="BX41">
        <v>4.9898975029999999</v>
      </c>
      <c r="BY41" s="1">
        <v>4.2135000000000002E-5</v>
      </c>
      <c r="BZ41">
        <v>240</v>
      </c>
      <c r="CA41" s="8">
        <f t="shared" si="33"/>
        <v>-4.1729225814635118E-5</v>
      </c>
      <c r="CB41" s="8" t="str">
        <f t="shared" si="34"/>
        <v>NA</v>
      </c>
      <c r="CC41" s="8">
        <f t="shared" si="35"/>
        <v>8.386422581463512E-5</v>
      </c>
      <c r="CD41">
        <v>4.9987895949999999</v>
      </c>
      <c r="CE41">
        <v>-1.685887815E-4</v>
      </c>
      <c r="CF41">
        <v>240</v>
      </c>
      <c r="CG41" s="8">
        <f t="shared" si="36"/>
        <v>-4.3639081503787924E-5</v>
      </c>
      <c r="CH41" s="8" t="str">
        <f t="shared" si="37"/>
        <v>NA</v>
      </c>
      <c r="CI41" s="8">
        <f t="shared" si="38"/>
        <v>-1.2494969999621208E-4</v>
      </c>
      <c r="CJ41">
        <v>1.3580447470000001</v>
      </c>
      <c r="CK41">
        <v>1.1908736869999999E-3</v>
      </c>
      <c r="CL41">
        <v>240</v>
      </c>
      <c r="CM41" s="8">
        <f t="shared" si="39"/>
        <v>-6.8613103658465846E-5</v>
      </c>
      <c r="CN41" s="8">
        <f t="shared" si="40"/>
        <v>5.0959833281728677E-5</v>
      </c>
      <c r="CO41" s="8">
        <f t="shared" si="41"/>
        <v>1.208526957376737E-3</v>
      </c>
      <c r="CP41">
        <v>1.1925616640000001</v>
      </c>
      <c r="CQ41">
        <v>-2.7145602759999997E-4</v>
      </c>
      <c r="CR41">
        <v>240</v>
      </c>
      <c r="CS41" s="8">
        <f t="shared" si="42"/>
        <v>-4.1729225814635118E-5</v>
      </c>
      <c r="CT41" s="8">
        <f t="shared" si="43"/>
        <v>3.2989220017377817E-5</v>
      </c>
      <c r="CU41" s="8">
        <f t="shared" si="44"/>
        <v>-2.6271602180274269E-4</v>
      </c>
      <c r="CV41">
        <v>9.7655983410000005</v>
      </c>
      <c r="CW41" s="1">
        <v>1.8547E-5</v>
      </c>
      <c r="CX41">
        <v>240</v>
      </c>
      <c r="CY41" s="10">
        <f t="shared" si="45"/>
        <v>-4.3639081503787924E-5</v>
      </c>
      <c r="CZ41" s="10" t="str">
        <f t="shared" si="46"/>
        <v>NA</v>
      </c>
      <c r="DA41" s="8">
        <f t="shared" si="47"/>
        <v>6.2186081503787921E-5</v>
      </c>
      <c r="DB41" t="s">
        <v>4</v>
      </c>
      <c r="DC41" s="5" t="s">
        <v>8</v>
      </c>
    </row>
    <row r="42" spans="1:107" x14ac:dyDescent="0.45">
      <c r="A42" s="9">
        <v>45619.669443287035</v>
      </c>
      <c r="B42" t="s">
        <v>0</v>
      </c>
      <c r="C42">
        <v>41</v>
      </c>
      <c r="D42" s="7">
        <v>45619</v>
      </c>
      <c r="E42">
        <v>15.93750002</v>
      </c>
      <c r="F42">
        <v>14.033337550000001</v>
      </c>
      <c r="G42">
        <v>13.94960835</v>
      </c>
      <c r="H42">
        <v>14.33365841</v>
      </c>
      <c r="I42">
        <v>14.17956249</v>
      </c>
      <c r="J42" s="2">
        <v>1.221732928</v>
      </c>
      <c r="K42" s="2">
        <v>-2.443366218E-4</v>
      </c>
      <c r="L42" s="2">
        <v>82</v>
      </c>
      <c r="M42" s="8">
        <f t="shared" si="0"/>
        <v>-6.9000322932444291E-5</v>
      </c>
      <c r="N42" s="8">
        <f t="shared" si="1"/>
        <v>5.3320993453517731E-5</v>
      </c>
      <c r="O42" s="8">
        <f t="shared" si="2"/>
        <v>-2.2865729232107344E-4</v>
      </c>
      <c r="P42">
        <v>5.0475970859999997</v>
      </c>
      <c r="Q42" s="1">
        <v>3.3015000000000002E-5</v>
      </c>
      <c r="R42">
        <v>240</v>
      </c>
      <c r="S42" s="10">
        <f t="shared" si="3"/>
        <v>-4.3683672290212305E-5</v>
      </c>
      <c r="T42" s="10" t="str">
        <f t="shared" si="4"/>
        <v>NA</v>
      </c>
      <c r="U42" s="8">
        <f t="shared" si="5"/>
        <v>7.6698672290212314E-5</v>
      </c>
      <c r="V42" s="2">
        <v>3.076989905</v>
      </c>
      <c r="W42" s="2">
        <v>-2.377319947E-4</v>
      </c>
      <c r="X42" s="2">
        <v>208</v>
      </c>
      <c r="Y42" s="8">
        <f t="shared" si="6"/>
        <v>-6.9000322932444291E-5</v>
      </c>
      <c r="Z42" s="8">
        <f t="shared" si="7"/>
        <v>2.118468337664779E-5</v>
      </c>
      <c r="AA42" s="8">
        <f t="shared" si="8"/>
        <v>-1.899163551442035E-4</v>
      </c>
      <c r="AB42">
        <v>1.158916667</v>
      </c>
      <c r="AC42">
        <v>-1.9034283639999999E-4</v>
      </c>
      <c r="AD42">
        <v>240</v>
      </c>
      <c r="AE42" s="8">
        <f t="shared" si="9"/>
        <v>-4.1867160429198691E-5</v>
      </c>
      <c r="AF42" s="8">
        <f t="shared" si="10"/>
        <v>3.3991462916540936E-5</v>
      </c>
      <c r="AG42" s="8">
        <f t="shared" si="11"/>
        <v>-1.8246713888734223E-4</v>
      </c>
      <c r="AH42">
        <v>4.9048083419999999</v>
      </c>
      <c r="AI42">
        <v>-1.6372230160000001E-4</v>
      </c>
      <c r="AJ42">
        <v>240</v>
      </c>
      <c r="AK42" s="8">
        <f t="shared" si="12"/>
        <v>-4.1867160429198691E-5</v>
      </c>
      <c r="AL42" s="8" t="str">
        <f t="shared" si="13"/>
        <v>NA</v>
      </c>
      <c r="AM42" s="8">
        <f t="shared" si="14"/>
        <v>-1.2185514117080132E-4</v>
      </c>
      <c r="AN42">
        <v>2.2223570860000001</v>
      </c>
      <c r="AO42">
        <v>-3.1307730650000001E-4</v>
      </c>
      <c r="AP42">
        <v>240</v>
      </c>
      <c r="AQ42" s="8">
        <f t="shared" si="15"/>
        <v>-4.1867160429198691E-5</v>
      </c>
      <c r="AR42" s="8">
        <f t="shared" si="16"/>
        <v>2.3128864962249394E-6</v>
      </c>
      <c r="AS42" s="8">
        <f t="shared" si="17"/>
        <v>-2.7352303256702624E-4</v>
      </c>
      <c r="AT42">
        <v>5.2569504020000002</v>
      </c>
      <c r="AU42">
        <v>-1.5336034930000001E-4</v>
      </c>
      <c r="AV42">
        <v>240</v>
      </c>
      <c r="AW42" s="8">
        <f t="shared" si="18"/>
        <v>-4.1867160429198691E-5</v>
      </c>
      <c r="AX42" s="8" t="str">
        <f t="shared" si="19"/>
        <v>NA</v>
      </c>
      <c r="AY42" s="8">
        <f t="shared" si="20"/>
        <v>-1.1149318887080132E-4</v>
      </c>
      <c r="AZ42">
        <v>4.7521795789999999</v>
      </c>
      <c r="BA42" s="1">
        <v>2.6307000000000001E-5</v>
      </c>
      <c r="BB42">
        <v>240</v>
      </c>
      <c r="BC42" s="8">
        <f t="shared" si="21"/>
        <v>-6.9000322932444291E-5</v>
      </c>
      <c r="BD42" s="8" t="str">
        <f t="shared" si="22"/>
        <v>NA</v>
      </c>
      <c r="BE42" s="8">
        <f t="shared" si="23"/>
        <v>9.5307322932444295E-5</v>
      </c>
      <c r="BF42">
        <v>9.7241625109999994</v>
      </c>
      <c r="BG42" s="1">
        <v>-5.8196000000000003E-5</v>
      </c>
      <c r="BH42">
        <v>240</v>
      </c>
      <c r="BI42" s="10">
        <f t="shared" si="24"/>
        <v>-4.3683672290212305E-5</v>
      </c>
      <c r="BJ42" s="10" t="str">
        <f t="shared" si="25"/>
        <v>NA</v>
      </c>
      <c r="BK42" s="8">
        <f t="shared" si="26"/>
        <v>-1.4512327709787698E-5</v>
      </c>
      <c r="BL42" t="s">
        <v>0</v>
      </c>
      <c r="BM42" t="s">
        <v>0</v>
      </c>
      <c r="BN42" t="s">
        <v>0</v>
      </c>
      <c r="BO42" s="8">
        <f t="shared" si="27"/>
        <v>-4.1867160429198691E-5</v>
      </c>
      <c r="BP42" s="8" t="str">
        <f t="shared" si="28"/>
        <v>NA</v>
      </c>
      <c r="BQ42" s="8" t="str">
        <f t="shared" si="29"/>
        <v>NA</v>
      </c>
      <c r="BR42">
        <v>4.8809404189999999</v>
      </c>
      <c r="BS42" s="1">
        <v>7.3419999999999998E-5</v>
      </c>
      <c r="BT42">
        <v>240</v>
      </c>
      <c r="BU42" s="8">
        <f t="shared" si="30"/>
        <v>-6.9000322932444291E-5</v>
      </c>
      <c r="BV42" s="8" t="str">
        <f t="shared" si="31"/>
        <v>NA</v>
      </c>
      <c r="BW42" s="8">
        <f t="shared" si="32"/>
        <v>1.4242032293244428E-4</v>
      </c>
      <c r="BX42">
        <v>5.0893508369999996</v>
      </c>
      <c r="BY42" s="1">
        <v>6.4136999999999999E-5</v>
      </c>
      <c r="BZ42">
        <v>240</v>
      </c>
      <c r="CA42" s="8">
        <f t="shared" si="33"/>
        <v>-4.1867160429198691E-5</v>
      </c>
      <c r="CB42" s="8" t="str">
        <f t="shared" si="34"/>
        <v>NA</v>
      </c>
      <c r="CC42" s="8">
        <f t="shared" si="35"/>
        <v>1.0600416042919869E-4</v>
      </c>
      <c r="CD42">
        <v>4.9692779260000002</v>
      </c>
      <c r="CE42" s="1">
        <v>8.6335999999999995E-5</v>
      </c>
      <c r="CF42">
        <v>240</v>
      </c>
      <c r="CG42" s="8">
        <f t="shared" si="36"/>
        <v>-4.3683672290212305E-5</v>
      </c>
      <c r="CH42" s="8" t="str">
        <f t="shared" si="37"/>
        <v>NA</v>
      </c>
      <c r="CI42" s="8">
        <f t="shared" si="38"/>
        <v>1.3001967229021231E-4</v>
      </c>
      <c r="CJ42">
        <v>4.8118462360000001</v>
      </c>
      <c r="CK42" s="1">
        <v>8.9875000000000003E-5</v>
      </c>
      <c r="CL42">
        <v>240</v>
      </c>
      <c r="CM42" s="8">
        <f t="shared" si="39"/>
        <v>-6.9000322932444291E-5</v>
      </c>
      <c r="CN42" s="8" t="str">
        <f t="shared" si="40"/>
        <v>NA</v>
      </c>
      <c r="CO42" s="8">
        <f t="shared" si="41"/>
        <v>1.5887532293244429E-4</v>
      </c>
      <c r="CP42">
        <v>4.4954491750000001</v>
      </c>
      <c r="CQ42">
        <v>1.719062363E-3</v>
      </c>
      <c r="CR42">
        <v>240</v>
      </c>
      <c r="CS42" s="8">
        <f t="shared" si="42"/>
        <v>-4.1867160429198691E-5</v>
      </c>
      <c r="CT42" s="8" t="str">
        <f t="shared" si="43"/>
        <v>NA</v>
      </c>
      <c r="CU42" s="8">
        <f t="shared" si="44"/>
        <v>1.7609295234291987E-3</v>
      </c>
      <c r="CV42">
        <v>9.7315587640000007</v>
      </c>
      <c r="CW42" s="1">
        <v>-6.6712999999999996E-5</v>
      </c>
      <c r="CX42">
        <v>240</v>
      </c>
      <c r="CY42" s="10">
        <f t="shared" si="45"/>
        <v>-4.3683672290212305E-5</v>
      </c>
      <c r="CZ42" s="10" t="str">
        <f t="shared" si="46"/>
        <v>NA</v>
      </c>
      <c r="DA42" s="8">
        <f t="shared" si="47"/>
        <v>-2.3029327709787691E-5</v>
      </c>
      <c r="DB42" t="s">
        <v>4</v>
      </c>
      <c r="DC42" s="5" t="s">
        <v>8</v>
      </c>
    </row>
    <row r="43" spans="1:107" x14ac:dyDescent="0.45">
      <c r="A43" s="9">
        <v>45619.683332118053</v>
      </c>
      <c r="B43" t="s">
        <v>0</v>
      </c>
      <c r="C43">
        <v>42</v>
      </c>
      <c r="D43" s="7">
        <v>45619</v>
      </c>
      <c r="E43">
        <v>16.242499970000001</v>
      </c>
      <c r="F43">
        <v>14.05075836</v>
      </c>
      <c r="G43">
        <v>13.945774910000001</v>
      </c>
      <c r="H43">
        <v>14.3699333</v>
      </c>
      <c r="I43">
        <v>14.179366720000001</v>
      </c>
      <c r="J43">
        <v>2.2213168310000002</v>
      </c>
      <c r="K43">
        <v>4.1378667200000002E-3</v>
      </c>
      <c r="L43">
        <v>240</v>
      </c>
      <c r="M43" s="8">
        <f t="shared" si="0"/>
        <v>-6.9387542206422737E-5</v>
      </c>
      <c r="N43" s="8">
        <f t="shared" si="1"/>
        <v>3.600644422778215E-5</v>
      </c>
      <c r="O43" s="8">
        <f t="shared" si="2"/>
        <v>4.1712478179786409E-3</v>
      </c>
      <c r="P43">
        <v>5.0929358340000004</v>
      </c>
      <c r="Q43" s="1">
        <v>9.5042000000000002E-5</v>
      </c>
      <c r="R43">
        <v>240</v>
      </c>
      <c r="S43" s="10">
        <f t="shared" si="3"/>
        <v>-4.3728263076636686E-5</v>
      </c>
      <c r="T43" s="10" t="str">
        <f t="shared" si="4"/>
        <v>NA</v>
      </c>
      <c r="U43" s="8">
        <f t="shared" si="5"/>
        <v>1.3877026307663668E-4</v>
      </c>
      <c r="V43" s="2">
        <v>2.5641716560000001</v>
      </c>
      <c r="W43" s="2">
        <v>-2.1064445980000001E-4</v>
      </c>
      <c r="X43" s="2">
        <v>120</v>
      </c>
      <c r="Y43" s="8">
        <f t="shared" si="6"/>
        <v>-6.9387542206422737E-5</v>
      </c>
      <c r="Z43" s="8">
        <f t="shared" si="7"/>
        <v>3.0067596346251733E-5</v>
      </c>
      <c r="AA43" s="8">
        <f t="shared" si="8"/>
        <v>-1.71324513939829E-4</v>
      </c>
      <c r="AB43">
        <v>2.9159849530000002</v>
      </c>
      <c r="AC43">
        <v>4.7301603449999997E-3</v>
      </c>
      <c r="AD43">
        <v>240</v>
      </c>
      <c r="AE43" s="8">
        <f t="shared" si="9"/>
        <v>-4.2005095043762264E-5</v>
      </c>
      <c r="AF43" s="8" t="str">
        <f t="shared" si="10"/>
        <v>NA</v>
      </c>
      <c r="AG43" s="8">
        <f t="shared" si="11"/>
        <v>4.7721654400437619E-3</v>
      </c>
      <c r="AH43">
        <v>4.7104454320000002</v>
      </c>
      <c r="AI43">
        <v>-1.7920755479999999E-4</v>
      </c>
      <c r="AJ43">
        <v>240</v>
      </c>
      <c r="AK43" s="8">
        <f t="shared" si="12"/>
        <v>-4.2005095043762264E-5</v>
      </c>
      <c r="AL43" s="8" t="str">
        <f t="shared" si="13"/>
        <v>NA</v>
      </c>
      <c r="AM43" s="8">
        <f t="shared" si="14"/>
        <v>-1.3720245975623772E-4</v>
      </c>
      <c r="AN43">
        <v>1.868618334</v>
      </c>
      <c r="AO43">
        <v>-2.8305171779999998E-4</v>
      </c>
      <c r="AP43">
        <v>240</v>
      </c>
      <c r="AQ43" s="8">
        <f t="shared" si="15"/>
        <v>-4.2005095043762264E-5</v>
      </c>
      <c r="AR43" s="8">
        <f t="shared" si="16"/>
        <v>1.2850326946905429E-5</v>
      </c>
      <c r="AS43" s="8">
        <f t="shared" si="17"/>
        <v>-2.5389694970314315E-4</v>
      </c>
      <c r="AT43">
        <v>5.063159164</v>
      </c>
      <c r="AU43">
        <v>-1.896727612E-4</v>
      </c>
      <c r="AV43">
        <v>240</v>
      </c>
      <c r="AW43" s="8">
        <f t="shared" si="18"/>
        <v>-4.2005095043762264E-5</v>
      </c>
      <c r="AX43" s="8" t="str">
        <f t="shared" si="19"/>
        <v>NA</v>
      </c>
      <c r="AY43" s="8">
        <f t="shared" si="20"/>
        <v>-1.4766766615623774E-4</v>
      </c>
      <c r="AZ43">
        <v>4.7968424919999997</v>
      </c>
      <c r="BA43" s="1">
        <v>2.6316999999999999E-5</v>
      </c>
      <c r="BB43">
        <v>240</v>
      </c>
      <c r="BC43" s="8">
        <f t="shared" si="21"/>
        <v>-6.9387542206422737E-5</v>
      </c>
      <c r="BD43" s="8" t="str">
        <f t="shared" si="22"/>
        <v>NA</v>
      </c>
      <c r="BE43" s="8">
        <f t="shared" si="23"/>
        <v>9.5704542206422735E-5</v>
      </c>
      <c r="BF43">
        <v>9.6948396209999999</v>
      </c>
      <c r="BG43" s="1">
        <v>4.3414000000000001E-5</v>
      </c>
      <c r="BH43">
        <v>240</v>
      </c>
      <c r="BI43" s="10">
        <f t="shared" si="24"/>
        <v>-4.3728263076636686E-5</v>
      </c>
      <c r="BJ43" s="10" t="str">
        <f t="shared" si="25"/>
        <v>NA</v>
      </c>
      <c r="BK43" s="8">
        <f t="shared" si="26"/>
        <v>8.7142263076636688E-5</v>
      </c>
      <c r="BL43">
        <v>3.3052654160000001</v>
      </c>
      <c r="BM43">
        <v>-3.347095866E-4</v>
      </c>
      <c r="BN43">
        <v>240</v>
      </c>
      <c r="BO43" s="8">
        <f t="shared" si="27"/>
        <v>-4.2005095043762264E-5</v>
      </c>
      <c r="BP43" s="8" t="str">
        <f t="shared" si="28"/>
        <v>NA</v>
      </c>
      <c r="BQ43" s="8">
        <f t="shared" si="29"/>
        <v>-2.9270449155623774E-4</v>
      </c>
      <c r="BR43">
        <v>4.9283587539999996</v>
      </c>
      <c r="BS43" s="1">
        <v>5.9327000000000003E-5</v>
      </c>
      <c r="BT43">
        <v>240</v>
      </c>
      <c r="BU43" s="8">
        <f t="shared" si="30"/>
        <v>-6.9387542206422737E-5</v>
      </c>
      <c r="BV43" s="8" t="str">
        <f t="shared" si="31"/>
        <v>NA</v>
      </c>
      <c r="BW43" s="8">
        <f t="shared" si="32"/>
        <v>1.2871454220642273E-4</v>
      </c>
      <c r="BX43">
        <v>5.1307012500000004</v>
      </c>
      <c r="BY43" s="1">
        <v>6.8509000000000004E-5</v>
      </c>
      <c r="BZ43">
        <v>240</v>
      </c>
      <c r="CA43" s="8">
        <f t="shared" si="33"/>
        <v>-4.2005095043762264E-5</v>
      </c>
      <c r="CB43" s="8" t="str">
        <f t="shared" si="34"/>
        <v>NA</v>
      </c>
      <c r="CC43" s="8">
        <f t="shared" si="35"/>
        <v>1.1051409504376227E-4</v>
      </c>
      <c r="CD43">
        <v>5.0357445920000004</v>
      </c>
      <c r="CE43" s="1">
        <v>4.3798000000000003E-5</v>
      </c>
      <c r="CF43">
        <v>240</v>
      </c>
      <c r="CG43" s="8">
        <f t="shared" si="36"/>
        <v>-4.3728263076636686E-5</v>
      </c>
      <c r="CH43" s="8" t="str">
        <f t="shared" si="37"/>
        <v>NA</v>
      </c>
      <c r="CI43" s="8">
        <f t="shared" si="38"/>
        <v>8.752626307663669E-5</v>
      </c>
      <c r="CJ43">
        <v>4.8773395900000001</v>
      </c>
      <c r="CK43" s="1">
        <v>7.6427000000000005E-5</v>
      </c>
      <c r="CL43">
        <v>240</v>
      </c>
      <c r="CM43" s="8">
        <f t="shared" si="39"/>
        <v>-6.9387542206422737E-5</v>
      </c>
      <c r="CN43" s="8" t="str">
        <f t="shared" si="40"/>
        <v>NA</v>
      </c>
      <c r="CO43" s="8">
        <f t="shared" si="41"/>
        <v>1.4581454220642274E-4</v>
      </c>
      <c r="CP43">
        <v>4.9170016590000003</v>
      </c>
      <c r="CQ43" s="1">
        <v>8.1676999999999997E-5</v>
      </c>
      <c r="CR43">
        <v>240</v>
      </c>
      <c r="CS43" s="8">
        <f t="shared" si="42"/>
        <v>-4.2005095043762264E-5</v>
      </c>
      <c r="CT43" s="8" t="str">
        <f t="shared" si="43"/>
        <v>NA</v>
      </c>
      <c r="CU43" s="8">
        <f t="shared" si="44"/>
        <v>1.2368209504376226E-4</v>
      </c>
      <c r="CV43">
        <v>9.7144216579999991</v>
      </c>
      <c r="CW43" s="1">
        <v>5.0229999999999998E-5</v>
      </c>
      <c r="CX43">
        <v>240</v>
      </c>
      <c r="CY43" s="10">
        <f t="shared" si="45"/>
        <v>-4.3728263076636686E-5</v>
      </c>
      <c r="CZ43" s="10" t="str">
        <f t="shared" si="46"/>
        <v>NA</v>
      </c>
      <c r="DA43" s="8">
        <f t="shared" si="47"/>
        <v>9.3958263076636685E-5</v>
      </c>
      <c r="DB43" t="s">
        <v>4</v>
      </c>
      <c r="DC43" s="5" t="s">
        <v>8</v>
      </c>
    </row>
    <row r="44" spans="1:107" x14ac:dyDescent="0.45">
      <c r="A44" s="9">
        <v>45619.69722094907</v>
      </c>
      <c r="B44" t="s">
        <v>0</v>
      </c>
      <c r="C44">
        <v>43</v>
      </c>
      <c r="D44" s="7">
        <v>45619</v>
      </c>
      <c r="E44">
        <v>16.442500070000001</v>
      </c>
      <c r="F44">
        <v>14.067837539999999</v>
      </c>
      <c r="G44">
        <v>13.94586254</v>
      </c>
      <c r="H44">
        <v>14.229179179999999</v>
      </c>
      <c r="I44">
        <v>14.11549174</v>
      </c>
      <c r="J44">
        <v>4.7037187400000002</v>
      </c>
      <c r="K44" s="1">
        <v>8.2830000000000005E-5</v>
      </c>
      <c r="L44">
        <v>240</v>
      </c>
      <c r="M44" s="8">
        <f t="shared" si="0"/>
        <v>-6.9774761480179137E-5</v>
      </c>
      <c r="N44" s="8" t="str">
        <f t="shared" si="1"/>
        <v>NA</v>
      </c>
      <c r="O44" s="8">
        <f t="shared" si="2"/>
        <v>1.5260476148017913E-4</v>
      </c>
      <c r="P44">
        <v>5.2015883350000003</v>
      </c>
      <c r="Q44" s="1">
        <v>5.4585E-5</v>
      </c>
      <c r="R44">
        <v>240</v>
      </c>
      <c r="S44" s="10">
        <f t="shared" si="3"/>
        <v>-4.3772853863061068E-5</v>
      </c>
      <c r="T44" s="10" t="str">
        <f t="shared" si="4"/>
        <v>NA</v>
      </c>
      <c r="U44" s="8">
        <f t="shared" si="5"/>
        <v>9.8357853863061074E-5</v>
      </c>
      <c r="V44" s="2" t="s">
        <v>0</v>
      </c>
      <c r="W44" s="2" t="s">
        <v>0</v>
      </c>
      <c r="X44" s="2">
        <v>94</v>
      </c>
      <c r="Y44" s="8">
        <f t="shared" si="6"/>
        <v>-6.9774761480179137E-5</v>
      </c>
      <c r="Z44" s="8" t="str">
        <f t="shared" si="7"/>
        <v>NA</v>
      </c>
      <c r="AA44" s="8" t="str">
        <f t="shared" si="8"/>
        <v>NA</v>
      </c>
      <c r="AB44">
        <v>4.8658483290000003</v>
      </c>
      <c r="AC44" s="1">
        <v>7.2781000000000007E-5</v>
      </c>
      <c r="AD44">
        <v>240</v>
      </c>
      <c r="AE44" s="8">
        <f t="shared" si="9"/>
        <v>-4.2143029658381348E-5</v>
      </c>
      <c r="AF44" s="8" t="str">
        <f t="shared" si="10"/>
        <v>NA</v>
      </c>
      <c r="AG44" s="8">
        <f t="shared" si="11"/>
        <v>1.1492402965838135E-4</v>
      </c>
      <c r="AH44">
        <v>4.5224966630000001</v>
      </c>
      <c r="AI44">
        <v>-1.6551272339999999E-4</v>
      </c>
      <c r="AJ44">
        <v>240</v>
      </c>
      <c r="AK44" s="8">
        <f t="shared" si="12"/>
        <v>-4.2143029658381348E-5</v>
      </c>
      <c r="AL44" s="8" t="str">
        <f t="shared" si="13"/>
        <v>NA</v>
      </c>
      <c r="AM44" s="8">
        <f t="shared" si="14"/>
        <v>-1.2336969374161864E-4</v>
      </c>
      <c r="AN44">
        <v>1.5437008350000001</v>
      </c>
      <c r="AO44">
        <v>-2.7984627369999999E-4</v>
      </c>
      <c r="AP44">
        <v>240</v>
      </c>
      <c r="AQ44" s="8">
        <f t="shared" si="15"/>
        <v>-4.2143029658381348E-5</v>
      </c>
      <c r="AR44" s="8">
        <f t="shared" si="16"/>
        <v>2.252921787344021E-5</v>
      </c>
      <c r="AS44" s="8">
        <f t="shared" si="17"/>
        <v>-2.6023246191505883E-4</v>
      </c>
      <c r="AT44">
        <v>4.8903037569999999</v>
      </c>
      <c r="AU44">
        <v>-1.6994242099999999E-4</v>
      </c>
      <c r="AV44">
        <v>240</v>
      </c>
      <c r="AW44" s="8">
        <f t="shared" si="18"/>
        <v>-4.2143029658381348E-5</v>
      </c>
      <c r="AX44" s="8" t="str">
        <f t="shared" si="19"/>
        <v>NA</v>
      </c>
      <c r="AY44" s="8">
        <f t="shared" si="20"/>
        <v>-1.2779939134161864E-4</v>
      </c>
      <c r="AZ44">
        <v>4.833721648</v>
      </c>
      <c r="BA44" s="1">
        <v>6.0955000000000002E-5</v>
      </c>
      <c r="BB44">
        <v>240</v>
      </c>
      <c r="BC44" s="8">
        <f t="shared" si="21"/>
        <v>-6.9774761480179137E-5</v>
      </c>
      <c r="BD44" s="8" t="str">
        <f t="shared" si="22"/>
        <v>NA</v>
      </c>
      <c r="BE44" s="8">
        <f t="shared" si="23"/>
        <v>1.3072976148017915E-4</v>
      </c>
      <c r="BF44">
        <v>9.6974295700000006</v>
      </c>
      <c r="BG44" s="1">
        <v>-4.4796999999999998E-5</v>
      </c>
      <c r="BH44">
        <v>240</v>
      </c>
      <c r="BI44" s="10">
        <f t="shared" si="24"/>
        <v>-4.3772853863061068E-5</v>
      </c>
      <c r="BJ44" s="10" t="str">
        <f t="shared" si="25"/>
        <v>NA</v>
      </c>
      <c r="BK44" s="8">
        <f t="shared" si="26"/>
        <v>-1.0241461369389307E-6</v>
      </c>
      <c r="BL44">
        <v>2.9645758309999999</v>
      </c>
      <c r="BM44">
        <v>-2.4630279169999999E-4</v>
      </c>
      <c r="BN44">
        <v>240</v>
      </c>
      <c r="BO44" s="8">
        <f t="shared" si="27"/>
        <v>-4.2143029658381348E-5</v>
      </c>
      <c r="BP44" s="8" t="str">
        <f t="shared" si="28"/>
        <v>NA</v>
      </c>
      <c r="BQ44" s="8">
        <f t="shared" si="29"/>
        <v>-2.0415976204161864E-4</v>
      </c>
      <c r="BR44">
        <v>5.0548366649999998</v>
      </c>
      <c r="BS44">
        <v>1.00172787E-4</v>
      </c>
      <c r="BT44">
        <v>240</v>
      </c>
      <c r="BU44" s="8">
        <f t="shared" si="30"/>
        <v>-6.9774761480179137E-5</v>
      </c>
      <c r="BV44" s="8" t="str">
        <f t="shared" si="31"/>
        <v>NA</v>
      </c>
      <c r="BW44" s="8">
        <f t="shared" si="32"/>
        <v>1.6994754848017913E-4</v>
      </c>
      <c r="BX44">
        <v>5.2586958429999999</v>
      </c>
      <c r="BY44" s="1">
        <v>9.9989999999999996E-5</v>
      </c>
      <c r="BZ44">
        <v>240</v>
      </c>
      <c r="CA44" s="8">
        <f t="shared" si="33"/>
        <v>-4.2143029658381348E-5</v>
      </c>
      <c r="CB44" s="8" t="str">
        <f t="shared" si="34"/>
        <v>NA</v>
      </c>
      <c r="CC44" s="8">
        <f t="shared" si="35"/>
        <v>1.4213302965838134E-4</v>
      </c>
      <c r="CD44">
        <v>5.0924829220000003</v>
      </c>
      <c r="CE44" s="1">
        <v>4.9363999999999999E-6</v>
      </c>
      <c r="CF44">
        <v>240</v>
      </c>
      <c r="CG44" s="8">
        <f t="shared" si="36"/>
        <v>-4.3772853863061068E-5</v>
      </c>
      <c r="CH44" s="8" t="str">
        <f t="shared" si="37"/>
        <v>NA</v>
      </c>
      <c r="CI44" s="8">
        <f t="shared" si="38"/>
        <v>4.870925386306107E-5</v>
      </c>
      <c r="CJ44">
        <v>4.982513322</v>
      </c>
      <c r="CK44">
        <v>1.209807361E-4</v>
      </c>
      <c r="CL44">
        <v>240</v>
      </c>
      <c r="CM44" s="8">
        <f t="shared" si="39"/>
        <v>-6.9774761480179137E-5</v>
      </c>
      <c r="CN44" s="8" t="str">
        <f t="shared" si="40"/>
        <v>NA</v>
      </c>
      <c r="CO44" s="8">
        <f t="shared" si="41"/>
        <v>1.9075549758017913E-4</v>
      </c>
      <c r="CP44">
        <v>5.0267045860000001</v>
      </c>
      <c r="CQ44" s="1">
        <v>9.0715000000000001E-5</v>
      </c>
      <c r="CR44">
        <v>240</v>
      </c>
      <c r="CS44" s="8">
        <f t="shared" si="42"/>
        <v>-4.2143029658381348E-5</v>
      </c>
      <c r="CT44" s="8" t="str">
        <f t="shared" si="43"/>
        <v>NA</v>
      </c>
      <c r="CU44" s="8">
        <f t="shared" si="44"/>
        <v>1.3285802965838135E-4</v>
      </c>
      <c r="CV44">
        <v>9.694575425</v>
      </c>
      <c r="CW44" s="1">
        <v>-2.7069000000000001E-5</v>
      </c>
      <c r="CX44">
        <v>240</v>
      </c>
      <c r="CY44" s="10">
        <f t="shared" si="45"/>
        <v>-4.3772853863061068E-5</v>
      </c>
      <c r="CZ44" s="10" t="str">
        <f t="shared" si="46"/>
        <v>NA</v>
      </c>
      <c r="DA44" s="8">
        <f t="shared" si="47"/>
        <v>1.6703853863061066E-5</v>
      </c>
      <c r="DB44" t="s">
        <v>4</v>
      </c>
      <c r="DC44" s="5" t="s">
        <v>8</v>
      </c>
    </row>
    <row r="45" spans="1:107" x14ac:dyDescent="0.45">
      <c r="A45" s="9">
        <v>45619.711109780095</v>
      </c>
      <c r="B45" t="s">
        <v>0</v>
      </c>
      <c r="C45">
        <v>44</v>
      </c>
      <c r="D45" s="7">
        <v>45619</v>
      </c>
      <c r="E45">
        <v>16.9375</v>
      </c>
      <c r="F45">
        <v>14.03761664</v>
      </c>
      <c r="G45">
        <v>13.935004129999999</v>
      </c>
      <c r="H45">
        <v>14.36736247</v>
      </c>
      <c r="I45">
        <v>14.228758259999999</v>
      </c>
      <c r="J45">
        <v>4.770844587</v>
      </c>
      <c r="K45" s="1">
        <v>6.8718000000000002E-5</v>
      </c>
      <c r="L45">
        <v>240</v>
      </c>
      <c r="M45" s="8">
        <f t="shared" si="0"/>
        <v>-7.0161980754379627E-5</v>
      </c>
      <c r="N45" s="8" t="str">
        <f t="shared" si="1"/>
        <v>NA</v>
      </c>
      <c r="O45" s="8">
        <f t="shared" si="2"/>
        <v>1.3887998075437963E-4</v>
      </c>
      <c r="P45">
        <v>5.2550954179999998</v>
      </c>
      <c r="Q45" s="1">
        <v>5.8051999999999999E-5</v>
      </c>
      <c r="R45">
        <v>240</v>
      </c>
      <c r="S45" s="10">
        <f t="shared" si="3"/>
        <v>-4.3817444649513204E-5</v>
      </c>
      <c r="T45" s="10" t="str">
        <f t="shared" si="4"/>
        <v>NA</v>
      </c>
      <c r="U45" s="8">
        <f t="shared" si="5"/>
        <v>1.0186944464951321E-4</v>
      </c>
      <c r="V45" s="2" t="s">
        <v>0</v>
      </c>
      <c r="W45" s="2" t="s">
        <v>0</v>
      </c>
      <c r="X45" s="2">
        <v>240</v>
      </c>
      <c r="Y45" s="8">
        <f t="shared" si="6"/>
        <v>-7.0161980754379627E-5</v>
      </c>
      <c r="Z45" s="8" t="str">
        <f t="shared" si="7"/>
        <v>NA</v>
      </c>
      <c r="AA45" s="8" t="str">
        <f t="shared" si="8"/>
        <v>NA</v>
      </c>
      <c r="AB45">
        <v>4.8973591689999996</v>
      </c>
      <c r="AC45" s="1">
        <v>2.3298999999999999E-6</v>
      </c>
      <c r="AD45">
        <v>240</v>
      </c>
      <c r="AE45" s="8">
        <f t="shared" si="9"/>
        <v>-4.2280964273000432E-5</v>
      </c>
      <c r="AF45" s="8" t="str">
        <f t="shared" si="10"/>
        <v>NA</v>
      </c>
      <c r="AG45" s="8">
        <f t="shared" si="11"/>
        <v>4.4610864273000432E-5</v>
      </c>
      <c r="AH45">
        <v>4.2982075000000002</v>
      </c>
      <c r="AI45">
        <v>-1.9290880730000001E-4</v>
      </c>
      <c r="AJ45">
        <v>240</v>
      </c>
      <c r="AK45" s="8">
        <f t="shared" si="12"/>
        <v>-4.2280964273000432E-5</v>
      </c>
      <c r="AL45" s="8" t="str">
        <f t="shared" si="13"/>
        <v>NA</v>
      </c>
      <c r="AM45" s="8">
        <f t="shared" si="14"/>
        <v>-1.5062784302699957E-4</v>
      </c>
      <c r="AN45">
        <v>1.264815832</v>
      </c>
      <c r="AO45">
        <v>-2.2299151100000001E-4</v>
      </c>
      <c r="AP45">
        <v>240</v>
      </c>
      <c r="AQ45" s="8">
        <f t="shared" si="15"/>
        <v>-4.2280964273000432E-5</v>
      </c>
      <c r="AR45" s="8">
        <f t="shared" si="16"/>
        <v>3.0836857607806515E-5</v>
      </c>
      <c r="AS45" s="8">
        <f t="shared" si="17"/>
        <v>-2.1154740433480609E-4</v>
      </c>
      <c r="AT45">
        <v>4.7029495859999999</v>
      </c>
      <c r="AU45">
        <v>-1.4714864860000001E-4</v>
      </c>
      <c r="AV45">
        <v>240</v>
      </c>
      <c r="AW45" s="8">
        <f t="shared" si="18"/>
        <v>-4.2280964273000432E-5</v>
      </c>
      <c r="AX45" s="8" t="str">
        <f t="shared" si="19"/>
        <v>NA</v>
      </c>
      <c r="AY45" s="8">
        <f t="shared" si="20"/>
        <v>-1.0486768432699958E-4</v>
      </c>
      <c r="AZ45">
        <v>4.8816212569999999</v>
      </c>
      <c r="BA45" s="1">
        <v>5.7766999999999998E-5</v>
      </c>
      <c r="BB45">
        <v>240</v>
      </c>
      <c r="BC45" s="8">
        <f t="shared" si="21"/>
        <v>-7.0161980754379627E-5</v>
      </c>
      <c r="BD45" s="8" t="str">
        <f t="shared" si="22"/>
        <v>NA</v>
      </c>
      <c r="BE45" s="8">
        <f t="shared" si="23"/>
        <v>1.2792898075437962E-4</v>
      </c>
      <c r="BF45">
        <v>9.6381250059999992</v>
      </c>
      <c r="BG45" s="1">
        <v>-4.0812000000000002E-5</v>
      </c>
      <c r="BH45">
        <v>240</v>
      </c>
      <c r="BI45" s="10">
        <f t="shared" si="24"/>
        <v>-4.3817444649513204E-5</v>
      </c>
      <c r="BJ45" s="10" t="str">
        <f t="shared" si="25"/>
        <v>NA</v>
      </c>
      <c r="BK45" s="8">
        <f t="shared" si="26"/>
        <v>3.0054446495132026E-6</v>
      </c>
      <c r="BL45">
        <v>2.686303332</v>
      </c>
      <c r="BM45">
        <v>-2.2384811920000001E-4</v>
      </c>
      <c r="BN45">
        <v>240</v>
      </c>
      <c r="BO45" s="8">
        <f t="shared" si="27"/>
        <v>-4.2280964273000432E-5</v>
      </c>
      <c r="BP45" s="8" t="str">
        <f t="shared" si="28"/>
        <v>NA</v>
      </c>
      <c r="BQ45" s="8">
        <f t="shared" si="29"/>
        <v>-1.8156715492699958E-4</v>
      </c>
      <c r="BR45">
        <v>5.1307433290000004</v>
      </c>
      <c r="BS45" s="1">
        <v>-5.2536E-6</v>
      </c>
      <c r="BT45">
        <v>240</v>
      </c>
      <c r="BU45" s="8">
        <f t="shared" si="30"/>
        <v>-7.0161980754379627E-5</v>
      </c>
      <c r="BV45" s="8" t="str">
        <f t="shared" si="31"/>
        <v>NA</v>
      </c>
      <c r="BW45" s="8">
        <f t="shared" si="32"/>
        <v>6.4908380754379627E-5</v>
      </c>
      <c r="BX45">
        <v>5.3305824880000001</v>
      </c>
      <c r="BY45" s="1">
        <v>-1.0558E-5</v>
      </c>
      <c r="BZ45">
        <v>240</v>
      </c>
      <c r="CA45" s="8">
        <f t="shared" si="33"/>
        <v>-4.2280964273000432E-5</v>
      </c>
      <c r="CB45" s="8" t="str">
        <f t="shared" si="34"/>
        <v>NA</v>
      </c>
      <c r="CC45" s="8">
        <f t="shared" si="35"/>
        <v>3.1722964273000429E-5</v>
      </c>
      <c r="CD45">
        <v>5.123113751</v>
      </c>
      <c r="CE45" s="1">
        <v>7.3510999999999995E-5</v>
      </c>
      <c r="CF45">
        <v>240</v>
      </c>
      <c r="CG45" s="8">
        <f t="shared" si="36"/>
        <v>-4.3817444649513204E-5</v>
      </c>
      <c r="CH45" s="8" t="str">
        <f t="shared" si="37"/>
        <v>NA</v>
      </c>
      <c r="CI45" s="8">
        <f t="shared" si="38"/>
        <v>1.173284446495132E-4</v>
      </c>
      <c r="CJ45">
        <v>5.0695858319999996</v>
      </c>
      <c r="CK45" s="1">
        <v>1.3206E-5</v>
      </c>
      <c r="CL45">
        <v>240</v>
      </c>
      <c r="CM45" s="8">
        <f t="shared" si="39"/>
        <v>-7.0161980754379627E-5</v>
      </c>
      <c r="CN45" s="8" t="str">
        <f t="shared" si="40"/>
        <v>NA</v>
      </c>
      <c r="CO45" s="8">
        <f t="shared" si="41"/>
        <v>8.3367980754379622E-5</v>
      </c>
      <c r="CP45">
        <v>5.1083325070000001</v>
      </c>
      <c r="CQ45" s="1">
        <v>2.1642999999999999E-5</v>
      </c>
      <c r="CR45">
        <v>240</v>
      </c>
      <c r="CS45" s="8">
        <f t="shared" si="42"/>
        <v>-4.2280964273000432E-5</v>
      </c>
      <c r="CT45" s="8" t="str">
        <f t="shared" si="43"/>
        <v>NA</v>
      </c>
      <c r="CU45" s="8">
        <f t="shared" si="44"/>
        <v>6.3923964273000428E-5</v>
      </c>
      <c r="CV45">
        <v>9.6662595390000003</v>
      </c>
      <c r="CW45" s="1">
        <v>2.1274999999999999E-5</v>
      </c>
      <c r="CX45">
        <v>240</v>
      </c>
      <c r="CY45" s="10">
        <f t="shared" si="45"/>
        <v>-4.3817444649513204E-5</v>
      </c>
      <c r="CZ45" s="10" t="str">
        <f t="shared" si="46"/>
        <v>NA</v>
      </c>
      <c r="DA45" s="8">
        <f t="shared" si="47"/>
        <v>6.5092444649513206E-5</v>
      </c>
      <c r="DB45" t="s">
        <v>4</v>
      </c>
      <c r="DC45" s="5" t="s">
        <v>8</v>
      </c>
    </row>
    <row r="46" spans="1:107" x14ac:dyDescent="0.45">
      <c r="A46" s="9">
        <v>45619.724998611113</v>
      </c>
      <c r="B46" t="s">
        <v>0</v>
      </c>
      <c r="C46">
        <v>45</v>
      </c>
      <c r="D46" s="7">
        <v>45619</v>
      </c>
      <c r="E46">
        <v>17.242499970000001</v>
      </c>
      <c r="F46">
        <v>14.073329149999999</v>
      </c>
      <c r="G46">
        <v>13.948737469999999</v>
      </c>
      <c r="H46">
        <v>14.291829079999999</v>
      </c>
      <c r="I46">
        <v>14.0930292</v>
      </c>
      <c r="J46">
        <v>4.818145414</v>
      </c>
      <c r="K46" s="1">
        <v>2.6806000000000001E-5</v>
      </c>
      <c r="L46">
        <v>240</v>
      </c>
      <c r="M46" s="8">
        <f t="shared" si="0"/>
        <v>-7.0549200028358072E-5</v>
      </c>
      <c r="N46" s="8" t="str">
        <f t="shared" si="1"/>
        <v>NA</v>
      </c>
      <c r="O46" s="8">
        <f t="shared" si="2"/>
        <v>9.7355200028358073E-5</v>
      </c>
      <c r="P46">
        <v>5.2986208220000002</v>
      </c>
      <c r="Q46" s="1">
        <v>4.2036000000000002E-5</v>
      </c>
      <c r="R46">
        <v>240</v>
      </c>
      <c r="S46" s="10">
        <f t="shared" si="3"/>
        <v>-4.3862035435937585E-5</v>
      </c>
      <c r="T46" s="10" t="str">
        <f t="shared" si="4"/>
        <v>NA</v>
      </c>
      <c r="U46" s="8">
        <f t="shared" si="5"/>
        <v>8.5898035435937587E-5</v>
      </c>
      <c r="V46" s="2" t="s">
        <v>0</v>
      </c>
      <c r="W46" s="2" t="s">
        <v>0</v>
      </c>
      <c r="X46" s="2">
        <v>168</v>
      </c>
      <c r="Y46" s="8">
        <f t="shared" si="6"/>
        <v>-7.0549200028358072E-5</v>
      </c>
      <c r="Z46" s="8" t="str">
        <f t="shared" si="7"/>
        <v>NA</v>
      </c>
      <c r="AA46" s="8" t="str">
        <f t="shared" si="8"/>
        <v>NA</v>
      </c>
      <c r="AB46">
        <v>4.96153084</v>
      </c>
      <c r="AC46" s="1">
        <v>7.5085000000000004E-5</v>
      </c>
      <c r="AD46">
        <v>240</v>
      </c>
      <c r="AE46" s="8">
        <f t="shared" si="9"/>
        <v>-4.2418898887619516E-5</v>
      </c>
      <c r="AF46" s="8" t="str">
        <f t="shared" si="10"/>
        <v>NA</v>
      </c>
      <c r="AG46" s="8">
        <f t="shared" si="11"/>
        <v>1.1750389888761952E-4</v>
      </c>
      <c r="AH46">
        <v>4.0980237449999999</v>
      </c>
      <c r="AI46">
        <v>-1.6818347360000001E-4</v>
      </c>
      <c r="AJ46">
        <v>240</v>
      </c>
      <c r="AK46" s="8">
        <f t="shared" si="12"/>
        <v>-4.2418898887619516E-5</v>
      </c>
      <c r="AL46" s="8" t="str">
        <f t="shared" si="13"/>
        <v>NA</v>
      </c>
      <c r="AM46" s="8">
        <f t="shared" si="14"/>
        <v>-1.2576457471238049E-4</v>
      </c>
      <c r="AN46">
        <v>1.8044132829999999</v>
      </c>
      <c r="AO46">
        <v>2.8910247709999998E-3</v>
      </c>
      <c r="AP46">
        <v>240</v>
      </c>
      <c r="AQ46" s="8">
        <f t="shared" si="15"/>
        <v>-4.2418898887619516E-5</v>
      </c>
      <c r="AR46" s="8">
        <f t="shared" si="16"/>
        <v>1.4762916104073614E-5</v>
      </c>
      <c r="AS46" s="8">
        <f t="shared" si="17"/>
        <v>2.9186807537835459E-3</v>
      </c>
      <c r="AT46">
        <v>4.5084583179999997</v>
      </c>
      <c r="AU46">
        <v>-1.3531932559999999E-4</v>
      </c>
      <c r="AV46">
        <v>240</v>
      </c>
      <c r="AW46" s="8">
        <f t="shared" si="18"/>
        <v>-4.2418898887619516E-5</v>
      </c>
      <c r="AX46" s="8" t="str">
        <f t="shared" si="19"/>
        <v>NA</v>
      </c>
      <c r="AY46" s="8">
        <f t="shared" si="20"/>
        <v>-9.2900426712380472E-5</v>
      </c>
      <c r="AZ46">
        <v>4.9314974960000004</v>
      </c>
      <c r="BA46" s="1">
        <v>3.2733E-5</v>
      </c>
      <c r="BB46">
        <v>240</v>
      </c>
      <c r="BC46" s="8">
        <f t="shared" si="21"/>
        <v>-7.0549200028358072E-5</v>
      </c>
      <c r="BD46" s="8" t="str">
        <f t="shared" si="22"/>
        <v>NA</v>
      </c>
      <c r="BE46" s="8">
        <f t="shared" si="23"/>
        <v>1.0328220002835807E-4</v>
      </c>
      <c r="BF46">
        <v>9.6330649810000004</v>
      </c>
      <c r="BG46" s="1">
        <v>-1.0947E-5</v>
      </c>
      <c r="BH46">
        <v>240</v>
      </c>
      <c r="BI46" s="10">
        <f t="shared" si="24"/>
        <v>-4.3862035435937585E-5</v>
      </c>
      <c r="BJ46" s="10" t="str">
        <f t="shared" si="25"/>
        <v>NA</v>
      </c>
      <c r="BK46" s="8">
        <f t="shared" si="26"/>
        <v>3.2915035435937583E-5</v>
      </c>
      <c r="BL46">
        <v>2.3956420860000001</v>
      </c>
      <c r="BM46">
        <v>-2.3215167240000001E-4</v>
      </c>
      <c r="BN46">
        <v>240</v>
      </c>
      <c r="BO46" s="8">
        <f t="shared" si="27"/>
        <v>-4.2418898887619516E-5</v>
      </c>
      <c r="BP46" s="8" t="str">
        <f t="shared" si="28"/>
        <v>NA</v>
      </c>
      <c r="BQ46" s="8">
        <f t="shared" si="29"/>
        <v>-1.897327735123805E-4</v>
      </c>
      <c r="BR46">
        <v>5.0185637549999997</v>
      </c>
      <c r="BS46">
        <v>-4.1170002070000001E-4</v>
      </c>
      <c r="BT46">
        <v>240</v>
      </c>
      <c r="BU46" s="8">
        <f t="shared" si="30"/>
        <v>-7.0549200028358072E-5</v>
      </c>
      <c r="BV46" s="8" t="str">
        <f t="shared" si="31"/>
        <v>NA</v>
      </c>
      <c r="BW46" s="8">
        <f t="shared" si="32"/>
        <v>-3.4115082067164194E-4</v>
      </c>
      <c r="BX46">
        <v>5.2370079140000003</v>
      </c>
      <c r="BY46">
        <v>-4.294256117E-4</v>
      </c>
      <c r="BZ46">
        <v>240</v>
      </c>
      <c r="CA46" s="8">
        <f t="shared" si="33"/>
        <v>-4.2418898887619516E-5</v>
      </c>
      <c r="CB46" s="8" t="str">
        <f t="shared" si="34"/>
        <v>NA</v>
      </c>
      <c r="CC46" s="8">
        <f t="shared" si="35"/>
        <v>-3.8700671281238048E-4</v>
      </c>
      <c r="CD46">
        <v>5.2234583299999997</v>
      </c>
      <c r="CE46" s="1">
        <v>3.1306000000000003E-7</v>
      </c>
      <c r="CF46">
        <v>240</v>
      </c>
      <c r="CG46" s="8">
        <f t="shared" si="36"/>
        <v>-4.3862035435937585E-5</v>
      </c>
      <c r="CH46" s="8" t="str">
        <f t="shared" si="37"/>
        <v>NA</v>
      </c>
      <c r="CI46" s="8">
        <f t="shared" si="38"/>
        <v>4.4175095435937585E-5</v>
      </c>
      <c r="CJ46">
        <v>4.9947029089999999</v>
      </c>
      <c r="CK46">
        <v>-4.397949938E-4</v>
      </c>
      <c r="CL46">
        <v>240</v>
      </c>
      <c r="CM46" s="8">
        <f t="shared" si="39"/>
        <v>-7.0549200028358072E-5</v>
      </c>
      <c r="CN46" s="8" t="str">
        <f t="shared" si="40"/>
        <v>NA</v>
      </c>
      <c r="CO46" s="8">
        <f t="shared" si="41"/>
        <v>-3.6924579377164193E-4</v>
      </c>
      <c r="CP46">
        <v>5.0187229000000002</v>
      </c>
      <c r="CQ46">
        <v>-4.6191518259999998E-4</v>
      </c>
      <c r="CR46">
        <v>240</v>
      </c>
      <c r="CS46" s="8">
        <f t="shared" si="42"/>
        <v>-4.2418898887619516E-5</v>
      </c>
      <c r="CT46" s="8" t="str">
        <f t="shared" si="43"/>
        <v>NA</v>
      </c>
      <c r="CU46" s="8">
        <f t="shared" si="44"/>
        <v>-4.1949628371238046E-4</v>
      </c>
      <c r="CV46">
        <v>9.6677699799999992</v>
      </c>
      <c r="CW46" s="1">
        <v>-6.2235000000000003E-5</v>
      </c>
      <c r="CX46">
        <v>240</v>
      </c>
      <c r="CY46" s="10">
        <f t="shared" si="45"/>
        <v>-4.3862035435937585E-5</v>
      </c>
      <c r="CZ46" s="10" t="str">
        <f t="shared" si="46"/>
        <v>NA</v>
      </c>
      <c r="DA46" s="8">
        <f t="shared" si="47"/>
        <v>-1.8372964564062418E-5</v>
      </c>
      <c r="DB46" t="s">
        <v>4</v>
      </c>
      <c r="DC46" s="5" t="s">
        <v>8</v>
      </c>
    </row>
    <row r="47" spans="1:107" x14ac:dyDescent="0.45">
      <c r="A47" s="9">
        <v>45619.73888744213</v>
      </c>
      <c r="B47" t="s">
        <v>0</v>
      </c>
      <c r="C47">
        <v>46</v>
      </c>
      <c r="D47" s="7">
        <v>45619</v>
      </c>
      <c r="E47">
        <v>17.442500070000001</v>
      </c>
      <c r="F47">
        <v>14.07266673</v>
      </c>
      <c r="G47">
        <v>13.950712510000001</v>
      </c>
      <c r="H47">
        <v>14.365720789999999</v>
      </c>
      <c r="I47">
        <v>14.23910837</v>
      </c>
      <c r="J47">
        <v>4.8640762610000001</v>
      </c>
      <c r="K47" s="1">
        <v>3.0587999999999999E-5</v>
      </c>
      <c r="L47">
        <v>240</v>
      </c>
      <c r="M47" s="8">
        <f t="shared" si="0"/>
        <v>-7.0936419302114473E-5</v>
      </c>
      <c r="N47" s="8" t="str">
        <f t="shared" si="1"/>
        <v>NA</v>
      </c>
      <c r="O47" s="8">
        <f t="shared" si="2"/>
        <v>1.0152441930211447E-4</v>
      </c>
      <c r="P47">
        <v>5.3425729100000003</v>
      </c>
      <c r="Q47" s="1">
        <v>4.2409E-5</v>
      </c>
      <c r="R47">
        <v>240</v>
      </c>
      <c r="S47" s="10">
        <f t="shared" si="3"/>
        <v>-4.3906626222334211E-5</v>
      </c>
      <c r="T47" s="10" t="str">
        <f t="shared" si="4"/>
        <v>NA</v>
      </c>
      <c r="U47" s="8">
        <f t="shared" si="5"/>
        <v>8.6315626222334218E-5</v>
      </c>
      <c r="V47" s="2">
        <v>2.0367925530000002</v>
      </c>
      <c r="W47" s="2">
        <v>-1.8772804319999999E-4</v>
      </c>
      <c r="X47" s="2"/>
      <c r="Y47" s="8">
        <f t="shared" si="6"/>
        <v>-7.0936419302114473E-5</v>
      </c>
      <c r="Z47" s="8">
        <f t="shared" si="7"/>
        <v>3.9202728887014318E-5</v>
      </c>
      <c r="AA47" s="8">
        <f t="shared" si="8"/>
        <v>-1.5599435278489983E-4</v>
      </c>
      <c r="AB47">
        <v>4.9898483239999996</v>
      </c>
      <c r="AC47">
        <v>1.0502979630000001E-4</v>
      </c>
      <c r="AD47">
        <v>240</v>
      </c>
      <c r="AE47" s="8">
        <f t="shared" si="9"/>
        <v>-4.2556833502183089E-5</v>
      </c>
      <c r="AF47" s="8" t="str">
        <f t="shared" si="10"/>
        <v>NA</v>
      </c>
      <c r="AG47" s="8">
        <f t="shared" si="11"/>
        <v>1.4758662980218309E-4</v>
      </c>
      <c r="AH47">
        <v>3.8676691729999999</v>
      </c>
      <c r="AI47">
        <v>-1.701910824E-4</v>
      </c>
      <c r="AJ47">
        <v>240</v>
      </c>
      <c r="AK47" s="8">
        <f t="shared" si="12"/>
        <v>-4.2556833502183089E-5</v>
      </c>
      <c r="AL47" s="8" t="str">
        <f t="shared" si="13"/>
        <v>NA</v>
      </c>
      <c r="AM47" s="8">
        <f t="shared" si="14"/>
        <v>-1.2763424889781691E-4</v>
      </c>
      <c r="AN47">
        <v>4.9342508159999996</v>
      </c>
      <c r="AO47" s="1">
        <v>6.1736999999999995E-5</v>
      </c>
      <c r="AP47">
        <v>240</v>
      </c>
      <c r="AQ47" s="8">
        <f t="shared" si="15"/>
        <v>-4.2556833502183089E-5</v>
      </c>
      <c r="AR47" s="8" t="str">
        <f t="shared" si="16"/>
        <v>NA</v>
      </c>
      <c r="AS47" s="8">
        <f t="shared" si="17"/>
        <v>1.0429383350218308E-4</v>
      </c>
      <c r="AT47">
        <v>4.3323729179999999</v>
      </c>
      <c r="AU47">
        <v>-1.5432966130000001E-4</v>
      </c>
      <c r="AV47">
        <v>240</v>
      </c>
      <c r="AW47" s="8">
        <f t="shared" si="18"/>
        <v>-4.2556833502183089E-5</v>
      </c>
      <c r="AX47" s="8" t="str">
        <f t="shared" si="19"/>
        <v>NA</v>
      </c>
      <c r="AY47" s="8">
        <f t="shared" si="20"/>
        <v>-1.1177282779781692E-4</v>
      </c>
      <c r="AZ47">
        <v>4.9757537540000003</v>
      </c>
      <c r="BA47" s="1">
        <v>3.5428E-5</v>
      </c>
      <c r="BB47">
        <v>240</v>
      </c>
      <c r="BC47" s="8">
        <f t="shared" si="21"/>
        <v>-7.0936419302114473E-5</v>
      </c>
      <c r="BD47" s="8" t="str">
        <f t="shared" si="22"/>
        <v>NA</v>
      </c>
      <c r="BE47" s="8">
        <f t="shared" si="23"/>
        <v>1.0636441930211447E-4</v>
      </c>
      <c r="BF47">
        <v>9.5891887740000001</v>
      </c>
      <c r="BG47" s="1">
        <v>-4.9076999999999998E-5</v>
      </c>
      <c r="BH47">
        <v>240</v>
      </c>
      <c r="BI47" s="10">
        <f t="shared" si="24"/>
        <v>-4.3906626222334211E-5</v>
      </c>
      <c r="BJ47" s="10" t="str">
        <f t="shared" si="25"/>
        <v>NA</v>
      </c>
      <c r="BK47" s="8">
        <f t="shared" si="26"/>
        <v>-5.1703737776657871E-6</v>
      </c>
      <c r="BL47">
        <v>2.1046624980000002</v>
      </c>
      <c r="BM47">
        <v>-2.2834138279999999E-4</v>
      </c>
      <c r="BN47">
        <v>240</v>
      </c>
      <c r="BO47" s="8">
        <f t="shared" si="27"/>
        <v>-4.2556833502183089E-5</v>
      </c>
      <c r="BP47" s="8">
        <f t="shared" si="28"/>
        <v>5.818862885312713E-6</v>
      </c>
      <c r="BQ47" s="8">
        <f t="shared" si="29"/>
        <v>-1.9160341218312963E-4</v>
      </c>
      <c r="BR47">
        <v>4.854397498</v>
      </c>
      <c r="BS47" s="1">
        <v>6.5037999999999996E-5</v>
      </c>
      <c r="BT47">
        <v>240</v>
      </c>
      <c r="BU47" s="8">
        <f t="shared" si="30"/>
        <v>-7.0936419302114473E-5</v>
      </c>
      <c r="BV47" s="8" t="str">
        <f t="shared" si="31"/>
        <v>NA</v>
      </c>
      <c r="BW47" s="8">
        <f t="shared" si="32"/>
        <v>1.3597441930211448E-4</v>
      </c>
      <c r="BX47">
        <v>5.0588899869999997</v>
      </c>
      <c r="BY47" s="1">
        <v>5.1742E-5</v>
      </c>
      <c r="BZ47">
        <v>240</v>
      </c>
      <c r="CA47" s="8">
        <f t="shared" si="33"/>
        <v>-4.2556833502183089E-5</v>
      </c>
      <c r="CB47" s="8" t="str">
        <f t="shared" si="34"/>
        <v>NA</v>
      </c>
      <c r="CC47" s="8">
        <f t="shared" si="35"/>
        <v>9.4298833502183083E-5</v>
      </c>
      <c r="CD47">
        <v>5.1114762410000001</v>
      </c>
      <c r="CE47">
        <v>-1.07611898E-4</v>
      </c>
      <c r="CF47">
        <v>240</v>
      </c>
      <c r="CG47" s="8">
        <f t="shared" si="36"/>
        <v>-4.3906626222334211E-5</v>
      </c>
      <c r="CH47" s="8" t="str">
        <f t="shared" si="37"/>
        <v>NA</v>
      </c>
      <c r="CI47" s="8">
        <f t="shared" si="38"/>
        <v>-6.3705271777665789E-5</v>
      </c>
      <c r="CJ47">
        <v>4.7660016829999998</v>
      </c>
      <c r="CK47" s="1">
        <v>-7.9048000000000006E-5</v>
      </c>
      <c r="CL47">
        <v>240</v>
      </c>
      <c r="CM47" s="8">
        <f t="shared" si="39"/>
        <v>-7.0936419302114473E-5</v>
      </c>
      <c r="CN47" s="8" t="str">
        <f t="shared" si="40"/>
        <v>NA</v>
      </c>
      <c r="CO47" s="8">
        <f t="shared" si="41"/>
        <v>-8.1115806978855333E-6</v>
      </c>
      <c r="CP47">
        <v>4.827839172</v>
      </c>
      <c r="CQ47" s="1">
        <v>6.5943000000000002E-5</v>
      </c>
      <c r="CR47">
        <v>240</v>
      </c>
      <c r="CS47" s="8">
        <f t="shared" si="42"/>
        <v>-4.2556833502183089E-5</v>
      </c>
      <c r="CT47" s="8" t="str">
        <f t="shared" si="43"/>
        <v>NA</v>
      </c>
      <c r="CU47" s="8">
        <f t="shared" si="44"/>
        <v>1.0849983350218309E-4</v>
      </c>
      <c r="CV47">
        <v>9.6196662350000004</v>
      </c>
      <c r="CW47" s="1">
        <v>-3.6946999999999997E-5</v>
      </c>
      <c r="CX47">
        <v>240</v>
      </c>
      <c r="CY47" s="10">
        <f t="shared" si="45"/>
        <v>-4.3906626222334211E-5</v>
      </c>
      <c r="CZ47" s="10" t="str">
        <f t="shared" si="46"/>
        <v>NA</v>
      </c>
      <c r="DA47" s="8">
        <f t="shared" si="47"/>
        <v>6.9596262223342137E-6</v>
      </c>
      <c r="DB47" t="s">
        <v>4</v>
      </c>
      <c r="DC47" s="5" t="s">
        <v>8</v>
      </c>
    </row>
    <row r="48" spans="1:107" x14ac:dyDescent="0.45">
      <c r="A48" s="9">
        <v>45619.752776273148</v>
      </c>
      <c r="B48" t="s">
        <v>0</v>
      </c>
      <c r="C48">
        <v>47</v>
      </c>
      <c r="D48" s="7">
        <v>45619</v>
      </c>
      <c r="E48">
        <v>17.9375</v>
      </c>
      <c r="F48">
        <v>14.07571244</v>
      </c>
      <c r="G48">
        <v>13.9570209</v>
      </c>
      <c r="H48">
        <v>14.28829584</v>
      </c>
      <c r="I48">
        <v>14.092037449999999</v>
      </c>
      <c r="J48">
        <v>4.9005054240000003</v>
      </c>
      <c r="K48" s="1">
        <v>-5.9023999999999996E-6</v>
      </c>
      <c r="L48">
        <v>240</v>
      </c>
      <c r="M48" s="8">
        <f t="shared" si="0"/>
        <v>-7.1323638576092918E-5</v>
      </c>
      <c r="N48" s="8" t="str">
        <f t="shared" si="1"/>
        <v>NA</v>
      </c>
      <c r="O48" s="8">
        <f t="shared" si="2"/>
        <v>6.5421238576092919E-5</v>
      </c>
      <c r="P48">
        <v>5.4023900070000002</v>
      </c>
      <c r="Q48" s="1">
        <v>3.9555999999999999E-5</v>
      </c>
      <c r="R48">
        <v>240</v>
      </c>
      <c r="S48" s="10">
        <f t="shared" si="3"/>
        <v>-4.3951217008758592E-5</v>
      </c>
      <c r="T48" s="10" t="str">
        <f t="shared" si="4"/>
        <v>NA</v>
      </c>
      <c r="U48" s="8">
        <f t="shared" si="5"/>
        <v>8.3507217008758591E-5</v>
      </c>
      <c r="V48" s="2">
        <v>1.9590920890000001</v>
      </c>
      <c r="W48" s="2">
        <v>-1.8546181440000001E-4</v>
      </c>
      <c r="X48" s="2"/>
      <c r="Y48" s="8">
        <f t="shared" si="6"/>
        <v>-7.1323638576092918E-5</v>
      </c>
      <c r="Z48" s="8">
        <f t="shared" si="7"/>
        <v>4.054863742430946E-5</v>
      </c>
      <c r="AA48" s="8">
        <f t="shared" si="8"/>
        <v>-1.5468681324821656E-4</v>
      </c>
      <c r="AB48">
        <v>5.0549395800000001</v>
      </c>
      <c r="AC48" s="1">
        <v>1.1812E-5</v>
      </c>
      <c r="AD48">
        <v>240</v>
      </c>
      <c r="AE48" s="8">
        <f t="shared" si="9"/>
        <v>-4.2694768116746662E-5</v>
      </c>
      <c r="AF48" s="8" t="str">
        <f t="shared" si="10"/>
        <v>NA</v>
      </c>
      <c r="AG48" s="8">
        <f t="shared" si="11"/>
        <v>5.4506768116746663E-5</v>
      </c>
      <c r="AH48">
        <v>3.6685200089999999</v>
      </c>
      <c r="AI48">
        <v>-1.5470349179999999E-4</v>
      </c>
      <c r="AJ48">
        <v>240</v>
      </c>
      <c r="AK48" s="8">
        <f t="shared" si="12"/>
        <v>-4.2694768116746662E-5</v>
      </c>
      <c r="AL48" s="8" t="str">
        <f t="shared" si="13"/>
        <v>NA</v>
      </c>
      <c r="AM48" s="8">
        <f t="shared" si="14"/>
        <v>-1.1200872368325333E-4</v>
      </c>
      <c r="AN48">
        <v>4.9857366580000004</v>
      </c>
      <c r="AO48" s="1">
        <v>2.2325000000000001E-5</v>
      </c>
      <c r="AP48">
        <v>240</v>
      </c>
      <c r="AQ48" s="8">
        <f t="shared" si="15"/>
        <v>-4.2694768116746662E-5</v>
      </c>
      <c r="AR48" s="8" t="str">
        <f t="shared" si="16"/>
        <v>NA</v>
      </c>
      <c r="AS48" s="8">
        <f t="shared" si="17"/>
        <v>6.5019768116746662E-5</v>
      </c>
      <c r="AT48">
        <v>4.1480245870000001</v>
      </c>
      <c r="AU48">
        <v>-1.5720515630000001E-4</v>
      </c>
      <c r="AV48">
        <v>240</v>
      </c>
      <c r="AW48" s="8">
        <f t="shared" si="18"/>
        <v>-4.2694768116746662E-5</v>
      </c>
      <c r="AX48" s="8" t="str">
        <f t="shared" si="19"/>
        <v>NA</v>
      </c>
      <c r="AY48" s="8">
        <f t="shared" si="20"/>
        <v>-1.1451038818325335E-4</v>
      </c>
      <c r="AZ48">
        <v>5.0235916569999999</v>
      </c>
      <c r="BA48" s="1">
        <v>2.0693E-5</v>
      </c>
      <c r="BB48">
        <v>240</v>
      </c>
      <c r="BC48" s="8">
        <f t="shared" si="21"/>
        <v>-7.1323638576092918E-5</v>
      </c>
      <c r="BD48" s="8" t="str">
        <f t="shared" si="22"/>
        <v>NA</v>
      </c>
      <c r="BE48" s="8">
        <f t="shared" si="23"/>
        <v>9.2016638576092918E-5</v>
      </c>
      <c r="BF48">
        <v>9.59780707</v>
      </c>
      <c r="BG48" s="1">
        <v>5.5322999999999999E-5</v>
      </c>
      <c r="BH48">
        <v>240</v>
      </c>
      <c r="BI48" s="10">
        <f t="shared" si="24"/>
        <v>-4.3951217008758592E-5</v>
      </c>
      <c r="BJ48" s="10" t="str">
        <f t="shared" si="25"/>
        <v>NA</v>
      </c>
      <c r="BK48" s="8">
        <f t="shared" si="26"/>
        <v>9.9274217008758591E-5</v>
      </c>
      <c r="BL48">
        <v>1.8559045949999999</v>
      </c>
      <c r="BM48">
        <v>-1.7782415110000001E-4</v>
      </c>
      <c r="BN48">
        <v>240</v>
      </c>
      <c r="BO48" s="8">
        <f t="shared" si="27"/>
        <v>-4.2694768116746662E-5</v>
      </c>
      <c r="BP48" s="8">
        <f t="shared" si="28"/>
        <v>1.3229053526508433E-5</v>
      </c>
      <c r="BQ48" s="8">
        <f t="shared" si="29"/>
        <v>-1.4835843650976179E-4</v>
      </c>
      <c r="BR48">
        <v>4.9218720969999996</v>
      </c>
      <c r="BS48">
        <v>1.307220188E-4</v>
      </c>
      <c r="BT48">
        <v>240</v>
      </c>
      <c r="BU48" s="8">
        <f t="shared" si="30"/>
        <v>-7.1323638576092918E-5</v>
      </c>
      <c r="BV48" s="8" t="str">
        <f t="shared" si="31"/>
        <v>NA</v>
      </c>
      <c r="BW48" s="8">
        <f t="shared" si="32"/>
        <v>2.0204565737609291E-4</v>
      </c>
      <c r="BX48">
        <v>5.1237708309999999</v>
      </c>
      <c r="BY48">
        <v>1.2711537249999999E-4</v>
      </c>
      <c r="BZ48">
        <v>240</v>
      </c>
      <c r="CA48" s="8">
        <f t="shared" si="33"/>
        <v>-4.2694768116746662E-5</v>
      </c>
      <c r="CB48" s="8" t="str">
        <f t="shared" si="34"/>
        <v>NA</v>
      </c>
      <c r="CC48" s="8">
        <f t="shared" si="35"/>
        <v>1.6981014061674666E-4</v>
      </c>
      <c r="CD48">
        <v>5.0829741640000003</v>
      </c>
      <c r="CE48" s="1">
        <v>-1.3767E-5</v>
      </c>
      <c r="CF48">
        <v>240</v>
      </c>
      <c r="CG48" s="8">
        <f t="shared" si="36"/>
        <v>-4.3951217008758592E-5</v>
      </c>
      <c r="CH48" s="8" t="str">
        <f t="shared" si="37"/>
        <v>NA</v>
      </c>
      <c r="CI48" s="8">
        <f t="shared" si="38"/>
        <v>3.0184217008758593E-5</v>
      </c>
      <c r="CJ48">
        <v>4.8661720710000003</v>
      </c>
      <c r="CK48" s="1">
        <v>8.0545999999999998E-5</v>
      </c>
      <c r="CL48">
        <v>240</v>
      </c>
      <c r="CM48" s="8">
        <f t="shared" si="39"/>
        <v>-7.1323638576092918E-5</v>
      </c>
      <c r="CN48" s="8" t="str">
        <f t="shared" si="40"/>
        <v>NA</v>
      </c>
      <c r="CO48" s="8">
        <f t="shared" si="41"/>
        <v>1.5186963857609292E-4</v>
      </c>
      <c r="CP48">
        <v>4.9100487629999998</v>
      </c>
      <c r="CQ48">
        <v>1.067965212E-4</v>
      </c>
      <c r="CR48">
        <v>240</v>
      </c>
      <c r="CS48" s="8">
        <f t="shared" si="42"/>
        <v>-4.2694768116746662E-5</v>
      </c>
      <c r="CT48" s="8" t="str">
        <f t="shared" si="43"/>
        <v>NA</v>
      </c>
      <c r="CU48" s="8">
        <f t="shared" si="44"/>
        <v>1.4949128931674666E-4</v>
      </c>
      <c r="CV48">
        <v>9.6312445479999997</v>
      </c>
      <c r="CW48" s="1">
        <v>-9.7172999999999993E-6</v>
      </c>
      <c r="CX48">
        <v>240</v>
      </c>
      <c r="CY48" s="10">
        <f t="shared" si="45"/>
        <v>-4.3951217008758592E-5</v>
      </c>
      <c r="CZ48" s="10" t="str">
        <f t="shared" si="46"/>
        <v>NA</v>
      </c>
      <c r="DA48" s="8">
        <f t="shared" si="47"/>
        <v>3.4233917008758596E-5</v>
      </c>
      <c r="DB48" t="s">
        <v>4</v>
      </c>
      <c r="DC48" s="5" t="s">
        <v>8</v>
      </c>
    </row>
    <row r="49" spans="1:107" x14ac:dyDescent="0.45">
      <c r="A49" s="9">
        <v>45619.766665104165</v>
      </c>
      <c r="B49" t="s">
        <v>0</v>
      </c>
      <c r="C49">
        <v>48</v>
      </c>
      <c r="D49" s="7">
        <v>45619</v>
      </c>
      <c r="E49">
        <v>18.242499970000001</v>
      </c>
      <c r="F49">
        <v>14.05916663</v>
      </c>
      <c r="G49">
        <v>13.944625009999999</v>
      </c>
      <c r="H49">
        <v>14.25685421</v>
      </c>
      <c r="I49">
        <v>14.14233334</v>
      </c>
      <c r="J49">
        <v>4.6051195900000002</v>
      </c>
      <c r="K49" s="1">
        <v>-5.3881999999999997E-5</v>
      </c>
      <c r="L49">
        <v>240</v>
      </c>
      <c r="M49" s="8">
        <f t="shared" si="0"/>
        <v>-7.1710857850071363E-5</v>
      </c>
      <c r="N49" s="8" t="str">
        <f t="shared" si="1"/>
        <v>NA</v>
      </c>
      <c r="O49" s="8">
        <f t="shared" si="2"/>
        <v>1.7828857850071367E-5</v>
      </c>
      <c r="P49">
        <v>5.2434116739999999</v>
      </c>
      <c r="Q49">
        <v>-2.7328726990000001E-4</v>
      </c>
      <c r="R49">
        <v>240</v>
      </c>
      <c r="S49" s="10">
        <f t="shared" si="3"/>
        <v>-4.3995807795182973E-5</v>
      </c>
      <c r="T49" s="10" t="str">
        <f t="shared" si="4"/>
        <v>NA</v>
      </c>
      <c r="U49" s="8">
        <f t="shared" si="5"/>
        <v>-2.2929146210481704E-4</v>
      </c>
      <c r="V49" s="2">
        <v>1.6245952290000001</v>
      </c>
      <c r="W49" s="2">
        <v>-2.083961844E-4</v>
      </c>
      <c r="X49" s="2"/>
      <c r="Y49" s="8">
        <f t="shared" si="6"/>
        <v>-7.1710857850071363E-5</v>
      </c>
      <c r="Z49" s="8">
        <f t="shared" si="7"/>
        <v>4.6342710669128388E-5</v>
      </c>
      <c r="AA49" s="8">
        <f t="shared" si="8"/>
        <v>-1.8302803721905703E-4</v>
      </c>
      <c r="AB49">
        <v>4.7473129270000003</v>
      </c>
      <c r="AC49" s="1">
        <v>-6.5413000000000005E-5</v>
      </c>
      <c r="AD49">
        <v>240</v>
      </c>
      <c r="AE49" s="8">
        <f t="shared" si="9"/>
        <v>-4.2832702731310235E-5</v>
      </c>
      <c r="AF49" s="8" t="str">
        <f t="shared" si="10"/>
        <v>NA</v>
      </c>
      <c r="AG49" s="8">
        <f t="shared" si="11"/>
        <v>-2.2580297268689771E-5</v>
      </c>
      <c r="AH49">
        <v>3.49431957</v>
      </c>
      <c r="AI49">
        <v>-1.5323595200000001E-4</v>
      </c>
      <c r="AJ49">
        <v>240</v>
      </c>
      <c r="AK49" s="8">
        <f t="shared" si="12"/>
        <v>-4.2832702731310235E-5</v>
      </c>
      <c r="AL49" s="8" t="str">
        <f t="shared" si="13"/>
        <v>NA</v>
      </c>
      <c r="AM49" s="8">
        <f t="shared" si="14"/>
        <v>-1.1040324926868978E-4</v>
      </c>
      <c r="AN49">
        <v>4.6916237550000002</v>
      </c>
      <c r="AO49" s="1">
        <v>-3.4570999999999998E-5</v>
      </c>
      <c r="AP49">
        <v>240</v>
      </c>
      <c r="AQ49" s="8">
        <f t="shared" si="15"/>
        <v>-4.2832702731310235E-5</v>
      </c>
      <c r="AR49" s="8" t="str">
        <f t="shared" si="16"/>
        <v>NA</v>
      </c>
      <c r="AS49" s="8">
        <f t="shared" si="17"/>
        <v>8.2617027313102367E-6</v>
      </c>
      <c r="AT49">
        <v>3.9719050079999998</v>
      </c>
      <c r="AU49">
        <v>-1.4236280099999999E-4</v>
      </c>
      <c r="AV49">
        <v>240</v>
      </c>
      <c r="AW49" s="8">
        <f t="shared" si="18"/>
        <v>-4.2832702731310235E-5</v>
      </c>
      <c r="AX49" s="8" t="str">
        <f t="shared" si="19"/>
        <v>NA</v>
      </c>
      <c r="AY49" s="8">
        <f t="shared" si="20"/>
        <v>-9.9530098268689753E-5</v>
      </c>
      <c r="AZ49">
        <v>4.7254441580000002</v>
      </c>
      <c r="BA49" s="1">
        <v>-6.7389000000000001E-5</v>
      </c>
      <c r="BB49">
        <v>240</v>
      </c>
      <c r="BC49" s="8">
        <f t="shared" si="21"/>
        <v>-7.1710857850071363E-5</v>
      </c>
      <c r="BD49" s="8" t="str">
        <f t="shared" si="22"/>
        <v>NA</v>
      </c>
      <c r="BE49" s="8">
        <f t="shared" si="23"/>
        <v>4.321857850071362E-6</v>
      </c>
      <c r="BF49">
        <v>9.5814983250000001</v>
      </c>
      <c r="BG49" s="1">
        <v>-3.3866999999999999E-5</v>
      </c>
      <c r="BH49">
        <v>240</v>
      </c>
      <c r="BI49" s="10">
        <f t="shared" si="24"/>
        <v>-4.3995807795182973E-5</v>
      </c>
      <c r="BJ49" s="10" t="str">
        <f t="shared" si="25"/>
        <v>NA</v>
      </c>
      <c r="BK49" s="8">
        <f t="shared" si="26"/>
        <v>1.0128807795182973E-5</v>
      </c>
      <c r="BL49">
        <v>1.6077899980000001</v>
      </c>
      <c r="BM49">
        <v>-2.1495378150000001E-4</v>
      </c>
      <c r="BN49">
        <v>240</v>
      </c>
      <c r="BO49" s="8">
        <f t="shared" si="27"/>
        <v>-4.2832702731310235E-5</v>
      </c>
      <c r="BP49" s="8">
        <f t="shared" si="28"/>
        <v>2.0620080876636262E-5</v>
      </c>
      <c r="BQ49" s="8">
        <f t="shared" si="29"/>
        <v>-1.9274115964532603E-4</v>
      </c>
      <c r="BR49">
        <v>5.0456812580000001</v>
      </c>
      <c r="BS49" s="1">
        <v>8.1827000000000001E-5</v>
      </c>
      <c r="BT49">
        <v>240</v>
      </c>
      <c r="BU49" s="8">
        <f t="shared" si="30"/>
        <v>-7.1710857850071363E-5</v>
      </c>
      <c r="BV49" s="8" t="str">
        <f t="shared" si="31"/>
        <v>NA</v>
      </c>
      <c r="BW49" s="8">
        <f t="shared" si="32"/>
        <v>1.5353785785007136E-4</v>
      </c>
      <c r="BX49">
        <v>5.2478995819999996</v>
      </c>
      <c r="BY49" s="1">
        <v>8.5759000000000003E-5</v>
      </c>
      <c r="BZ49">
        <v>240</v>
      </c>
      <c r="CA49" s="8">
        <f t="shared" si="33"/>
        <v>-4.2832702731310235E-5</v>
      </c>
      <c r="CB49" s="8" t="str">
        <f t="shared" si="34"/>
        <v>NA</v>
      </c>
      <c r="CC49" s="8">
        <f t="shared" si="35"/>
        <v>1.2859170273131024E-4</v>
      </c>
      <c r="CD49">
        <v>5.0925895929999996</v>
      </c>
      <c r="CE49" s="1">
        <v>5.2023E-5</v>
      </c>
      <c r="CF49">
        <v>240</v>
      </c>
      <c r="CG49" s="8">
        <f t="shared" si="36"/>
        <v>-4.3995807795182973E-5</v>
      </c>
      <c r="CH49" s="8" t="str">
        <f t="shared" si="37"/>
        <v>NA</v>
      </c>
      <c r="CI49" s="8">
        <f t="shared" si="38"/>
        <v>9.6018807795182973E-5</v>
      </c>
      <c r="CJ49">
        <v>4.9899741710000001</v>
      </c>
      <c r="CK49" s="1">
        <v>8.2739999999999997E-5</v>
      </c>
      <c r="CL49">
        <v>240</v>
      </c>
      <c r="CM49" s="8">
        <f t="shared" si="39"/>
        <v>-7.1710857850071363E-5</v>
      </c>
      <c r="CN49" s="8" t="str">
        <f t="shared" si="40"/>
        <v>NA</v>
      </c>
      <c r="CO49" s="8">
        <f t="shared" si="41"/>
        <v>1.5445085785007135E-4</v>
      </c>
      <c r="CP49">
        <v>5.0226133449999999</v>
      </c>
      <c r="CQ49" s="1">
        <v>8.2156000000000004E-5</v>
      </c>
      <c r="CR49">
        <v>240</v>
      </c>
      <c r="CS49" s="8">
        <f t="shared" si="42"/>
        <v>-4.2832702731310235E-5</v>
      </c>
      <c r="CT49" s="8" t="str">
        <f t="shared" si="43"/>
        <v>NA</v>
      </c>
      <c r="CU49" s="8">
        <f t="shared" si="44"/>
        <v>1.2498870273131024E-4</v>
      </c>
      <c r="CV49">
        <v>9.5975079260000005</v>
      </c>
      <c r="CW49" s="1">
        <v>-2.8234000000000001E-5</v>
      </c>
      <c r="CX49">
        <v>240</v>
      </c>
      <c r="CY49" s="10">
        <f t="shared" si="45"/>
        <v>-4.3995807795182973E-5</v>
      </c>
      <c r="CZ49" s="10" t="str">
        <f t="shared" si="46"/>
        <v>NA</v>
      </c>
      <c r="DA49" s="8">
        <f t="shared" si="47"/>
        <v>1.5761807795182972E-5</v>
      </c>
      <c r="DB49" t="s">
        <v>4</v>
      </c>
      <c r="DC49" s="5" t="s">
        <v>8</v>
      </c>
    </row>
    <row r="50" spans="1:107" x14ac:dyDescent="0.45">
      <c r="A50" s="9">
        <v>45619.780553935183</v>
      </c>
      <c r="B50" t="s">
        <v>0</v>
      </c>
      <c r="C50">
        <v>49</v>
      </c>
      <c r="D50" s="7">
        <v>45619</v>
      </c>
      <c r="E50">
        <v>18.442500070000001</v>
      </c>
      <c r="F50">
        <v>14.05630004</v>
      </c>
      <c r="G50">
        <v>13.94873752</v>
      </c>
      <c r="H50">
        <v>14.359</v>
      </c>
      <c r="I50">
        <v>14.16814171</v>
      </c>
      <c r="J50">
        <v>4.655751252</v>
      </c>
      <c r="K50" s="1">
        <v>4.3658000000000001E-5</v>
      </c>
      <c r="L50">
        <v>240</v>
      </c>
      <c r="M50" s="8">
        <f t="shared" ref="M50:M61" si="48">IF(OR(K$1="A4_mo2",K$1="B1_mo2",K$1="B2_mo2",K$1="B3_mo2",K$1="C2_mo2",K$1="C4_mo2",K$1="D3_mo2"),-9.93133363095238E-06*$A50+0.453022290214618,IF(OR(K$1="A1_mo2",K$1="A3_mo2",K$1="B4_mo2",K$1="C3_mo2",K$1="D2_mo2"),-0.00002787990389*$A50+1.27180299924948,-0.00000321055*$A50+0.146420546058855))</f>
        <v>-7.2098077123827764E-5</v>
      </c>
      <c r="N50" s="8" t="str">
        <f t="shared" ref="N50:N61" si="49">IF(OR(K$1="A4_mo2",K$1="B1_mo2",K$1="B2_mo2",K$1="B3_mo2",K$1="C2_mo2",K$1="C4_mo2",K$1="D3_mo2")*AND(J50&lt;2.31),-0.0000297887647058824*J50+0.0000685141588235294,IF(OR(K$1="A1_mo2",K$1="A3_mo2",K$1="C3_mo2",K$1="D2_mo2")*AND(J50&lt;4.31),-0.0000173217567567568*J50+0.000074483554054054,IF((K$1="B4_mo2")*AND(J50&lt;4.31),-0.0000513922222222222*J50+0.000220986555555556,"NA")))</f>
        <v>NA</v>
      </c>
      <c r="O50" s="8">
        <f t="shared" si="2"/>
        <v>1.1575607712382776E-4</v>
      </c>
      <c r="P50">
        <v>5.1496637400000003</v>
      </c>
      <c r="Q50" s="1">
        <v>1.3446E-5</v>
      </c>
      <c r="R50">
        <v>240</v>
      </c>
      <c r="S50" s="10">
        <f t="shared" ref="S50:S61" si="50">IF(OR(Q$1="A4_mo2",Q$1="B1_mo2",Q$1="B2_mo2",Q$1="B3_mo2",Q$1="C2_mo2",Q$1="C4_mo2",Q$1="D3_mo2"),-9.93133363095238E-06*$A50+0.453022290214618,IF(OR(Q$1="A1_mo2",Q$1="A3_mo2",Q$1="B4_mo2",Q$1="C3_mo2",Q$1="D2_mo2"),-0.00002787990389*$A50+1.27180299924948,-0.00000321055*$A50+0.146420546058855))</f>
        <v>-4.4040398581607354E-5</v>
      </c>
      <c r="T50" s="10" t="str">
        <f t="shared" ref="T50:T61" si="51">IF(OR(Q$1="A4_mo2",Q$1="B1_mo2",Q$1="B2_mo2",Q$1="B3_mo2",Q$1="C2_mo2",Q$1="C4_mo2",Q$1="D3_mo2")*AND(P50&lt;2.31),-0.0000297887647058824*P50+0.0000685141588235294,IF(OR(Q$1="A1_mo2",Q$1="A3_mo2",Q$1="C3_mo2",Q$1="D2_mo2")*AND(P50&lt;4.31),-0.0000173217567567568*P50+0.000074483554054054,IF((Q$1="B4_mo2")*AND(P50&lt;4.31),-0.0000513922222222222*P50+0.000220986555555556,"NA")))</f>
        <v>NA</v>
      </c>
      <c r="U50" s="8">
        <f t="shared" si="5"/>
        <v>5.7486398581607354E-5</v>
      </c>
      <c r="V50" s="2" t="s">
        <v>0</v>
      </c>
      <c r="W50" s="2" t="s">
        <v>0</v>
      </c>
      <c r="X50" s="2"/>
      <c r="Y50" s="8">
        <f t="shared" ref="Y50:Y61" si="52">IF(OR(W$1="A4_mo2",W$1="B1_mo2",W$1="B2_mo2",W$1="B3_mo2",W$1="C2_mo2",W$1="C4_mo2",W$1="D3_mo2"),-9.93133363095238E-06*$A50+0.453022290214618,IF(OR(W$1="A1_mo2",W$1="A3_mo2",W$1="B4_mo2",W$1="C3_mo2",W$1="D2_mo2"),-0.00002787990389*$A50+1.27180299924948,-0.00000321055*$A50+0.146420546058855))</f>
        <v>-7.2098077123827764E-5</v>
      </c>
      <c r="Z50" s="8" t="str">
        <f t="shared" ref="Z50:Z61" si="53">IF(OR(W$1="A4_mo2",W$1="B1_mo2",W$1="B2_mo2",W$1="B3_mo2",W$1="C2_mo2",W$1="C4_mo2",W$1="D3_mo2")*AND(V50&lt;2.31),-0.0000297887647058824*V50+0.0000685141588235294,IF(OR(W$1="A1_mo2",W$1="A3_mo2",W$1="C3_mo2",W$1="D2_mo2")*AND(V50&lt;4.31),-0.0000173217567567568*V50+0.000074483554054054,IF((W$1="B4_mo2")*AND(V50&lt;4.31),-0.0000513922222222222*V50+0.000220986555555556,"NA")))</f>
        <v>NA</v>
      </c>
      <c r="AA50" s="8" t="str">
        <f t="shared" si="8"/>
        <v>NA</v>
      </c>
      <c r="AB50">
        <v>4.8021962540000001</v>
      </c>
      <c r="AC50" s="1">
        <v>2.0716999999999998E-5</v>
      </c>
      <c r="AD50">
        <v>240</v>
      </c>
      <c r="AE50" s="8">
        <f t="shared" ref="AE50:AE61" si="54">IF(OR(AC$1="A4_mo2",AC$1="B1_mo2",AC$1="B2_mo2",AC$1="B3_mo2",AC$1="C2_mo2",AC$1="C4_mo2",AC$1="D3_mo2"),-9.93133363095238E-06*$A50+0.453022290214618,IF(OR(AC$1="A1_mo2",AC$1="A3_mo2",AC$1="B4_mo2",AC$1="C3_mo2",AC$1="D2_mo2"),-0.00002787990389*$A50+1.27180299924948,-0.00000321055*$A50+0.146420546058855))</f>
        <v>-4.2970637345929319E-5</v>
      </c>
      <c r="AF50" s="8" t="str">
        <f t="shared" ref="AF50:AF61" si="55">IF(OR(AC$1="A4_mo2",AC$1="B1_mo2",AC$1="B2_mo2",AC$1="B3_mo2",AC$1="C2_mo2",AC$1="C4_mo2",AC$1="D3_mo2")*AND(AB50&lt;2.31),-0.0000297887647058824*AB50+0.0000685141588235294,IF(OR(AC$1="A1_mo2",AC$1="A3_mo2",AC$1="C3_mo2",AC$1="D2_mo2")*AND(AB50&lt;4.31),-0.0000173217567567568*AB50+0.000074483554054054,IF((AC$1="B4_mo2")*AND(AB50&lt;4.31),-0.0000513922222222222*AB50+0.000220986555555556,"NA")))</f>
        <v>NA</v>
      </c>
      <c r="AG50" s="8">
        <f t="shared" si="11"/>
        <v>6.3687637345929317E-5</v>
      </c>
      <c r="AH50">
        <v>3.2759508249999998</v>
      </c>
      <c r="AI50">
        <v>-1.8165132069999999E-4</v>
      </c>
      <c r="AJ50">
        <v>240</v>
      </c>
      <c r="AK50" s="8">
        <f t="shared" ref="AK50:AK61" si="56">IF(OR(AI$1="A4_mo2",AI$1="B1_mo2",AI$1="B2_mo2",AI$1="B3_mo2",AI$1="C2_mo2",AI$1="C4_mo2",AI$1="D3_mo2"),-9.93133363095238E-06*$A50+0.453022290214618,IF(OR(AI$1="A1_mo2",AI$1="A3_mo2",AI$1="B4_mo2",AI$1="C3_mo2",AI$1="D2_mo2"),-0.00002787990389*$A50+1.27180299924948,-0.00000321055*$A50+0.146420546058855))</f>
        <v>-4.2970637345929319E-5</v>
      </c>
      <c r="AL50" s="8" t="str">
        <f t="shared" ref="AL50:AL61" si="57">IF(OR(AI$1="A4_mo2",AI$1="B1_mo2",AI$1="B2_mo2",AI$1="B3_mo2",AI$1="C2_mo2",AI$1="C4_mo2",AI$1="D3_mo2")*AND(AH50&lt;2.31),-0.0000297887647058824*AH50+0.0000685141588235294,IF(OR(AI$1="A1_mo2",AI$1="A3_mo2",AI$1="C3_mo2",AI$1="D2_mo2")*AND(AH50&lt;4.31),-0.0000173217567567568*AH50+0.000074483554054054,IF((AI$1="B4_mo2")*AND(AH50&lt;4.31),-0.0000513922222222222*AH50+0.000220986555555556,"NA")))</f>
        <v>NA</v>
      </c>
      <c r="AM50" s="8">
        <f t="shared" si="14"/>
        <v>-1.3868068335407067E-4</v>
      </c>
      <c r="AN50">
        <v>4.7446929139999998</v>
      </c>
      <c r="AO50" s="1">
        <v>3.2468000000000002E-5</v>
      </c>
      <c r="AP50">
        <v>240</v>
      </c>
      <c r="AQ50" s="8">
        <f t="shared" ref="AQ50:AQ61" si="58">IF(OR(AO$1="A4_mo2",AO$1="B1_mo2",AO$1="B2_mo2",AO$1="B3_mo2",AO$1="C2_mo2",AO$1="C4_mo2",AO$1="D3_mo2"),-9.93133363095238E-06*$A50+0.453022290214618,IF(OR(AO$1="A1_mo2",AO$1="A3_mo2",AO$1="B4_mo2",AO$1="C3_mo2",AO$1="D2_mo2"),-0.00002787990389*$A50+1.27180299924948,-0.00000321055*$A50+0.146420546058855))</f>
        <v>-4.2970637345929319E-5</v>
      </c>
      <c r="AR50" s="8" t="str">
        <f t="shared" ref="AR50:AR61" si="59">IF(OR(AO$1="A4_mo2",AO$1="B1_mo2",AO$1="B2_mo2",AO$1="B3_mo2",AO$1="C2_mo2",AO$1="C4_mo2",AO$1="D3_mo2")*AND(AN50&lt;2.31),-0.0000297887647058824*AN50+0.0000685141588235294,IF(OR(AO$1="A1_mo2",AO$1="A3_mo2",AO$1="C3_mo2",AO$1="D2_mo2")*AND(AN50&lt;4.31),-0.0000173217567567568*AN50+0.000074483554054054,IF((AO$1="B4_mo2")*AND(AN50&lt;4.31),-0.0000513922222222222*AN50+0.000220986555555556,"NA")))</f>
        <v>NA</v>
      </c>
      <c r="AS50" s="8">
        <f t="shared" ref="AS50:AS61" si="60">IF(AR50="NA",AO50-AQ50,AO50-AQ50-AR50)</f>
        <v>7.543863734592932E-5</v>
      </c>
      <c r="AT50">
        <v>3.7923629230000002</v>
      </c>
      <c r="AU50">
        <v>-1.4431699639999999E-4</v>
      </c>
      <c r="AV50">
        <v>240</v>
      </c>
      <c r="AW50" s="8">
        <f t="shared" ref="AW50:AW61" si="61">IF(OR(AU$1="A4_mo2",AU$1="B1_mo2",AU$1="B2_mo2",AU$1="B3_mo2",AU$1="C2_mo2",AU$1="C4_mo2",AU$1="D3_mo2"),-9.93133363095238E-06*$A50+0.453022290214618,IF(OR(AU$1="A1_mo2",AU$1="A3_mo2",AU$1="B4_mo2",AU$1="C3_mo2",AU$1="D2_mo2"),-0.00002787990389*$A50+1.27180299924948,-0.00000321055*$A50+0.146420546058855))</f>
        <v>-4.2970637345929319E-5</v>
      </c>
      <c r="AX50" s="8" t="str">
        <f t="shared" ref="AX50:AX61" si="62">IF(OR(AU$1="A4_mo2",AU$1="B1_mo2",AU$1="B2_mo2",AU$1="B3_mo2",AU$1="C2_mo2",AU$1="C4_mo2",AU$1="D3_mo2")*AND(AT50&lt;2.31),-0.0000297887647058824*AT50+0.0000685141588235294,IF(OR(AU$1="A1_mo2",AU$1="A3_mo2",AU$1="C3_mo2",AU$1="D2_mo2")*AND(AT50&lt;4.31),-0.0000173217567567568*AT50+0.000074483554054054,IF((AU$1="B4_mo2")*AND(AT50&lt;4.31),-0.0000513922222222222*AT50+0.000220986555555556,"NA")))</f>
        <v>NA</v>
      </c>
      <c r="AY50" s="8">
        <f t="shared" ref="AY50:AY61" si="63">IF(AX50="NA",AU50-AW50,AU50-AW50-AX50)</f>
        <v>-1.0134635905407067E-4</v>
      </c>
      <c r="AZ50">
        <v>4.7692129120000004</v>
      </c>
      <c r="BA50" s="1">
        <v>4.0045E-5</v>
      </c>
      <c r="BB50">
        <v>240</v>
      </c>
      <c r="BC50" s="8">
        <f t="shared" ref="BC50:BC61" si="64">IF(OR(BA$1="A4_mo2",BA$1="B1_mo2",BA$1="B2_mo2",BA$1="B3_mo2",BA$1="C2_mo2",BA$1="C4_mo2",BA$1="D3_mo2"),-9.93133363095238E-06*$A50+0.453022290214618,IF(OR(BA$1="A1_mo2",BA$1="A3_mo2",BA$1="B4_mo2",BA$1="C3_mo2",BA$1="D2_mo2"),-0.00002787990389*$A50+1.27180299924948,-0.00000321055*$A50+0.146420546058855))</f>
        <v>-7.2098077123827764E-5</v>
      </c>
      <c r="BD50" s="8" t="str">
        <f t="shared" ref="BD50:BD61" si="65">IF(OR(BA$1="A4_mo2",BA$1="B1_mo2",BA$1="B2_mo2",BA$1="B3_mo2",BA$1="C2_mo2",BA$1="C4_mo2",BA$1="D3_mo2")*AND(AZ50&lt;2.31),-0.0000297887647058824*AZ50+0.0000685141588235294,IF(OR(BA$1="A1_mo2",BA$1="A3_mo2",BA$1="C3_mo2",BA$1="D2_mo2")*AND(AZ50&lt;4.31),-0.0000173217567567568*AZ50+0.000074483554054054,IF((BA$1="B4_mo2")*AND(AZ50&lt;4.31),-0.0000513922222222222*AZ50+0.000220986555555556,"NA")))</f>
        <v>NA</v>
      </c>
      <c r="BE50" s="8">
        <f t="shared" ref="BE50:BE61" si="66">IF(BD50="NA",BA50-BC50,BA50-BC50-BD50)</f>
        <v>1.1214307712382776E-4</v>
      </c>
      <c r="BF50">
        <v>9.547732925</v>
      </c>
      <c r="BG50" s="1">
        <v>1.6376999999999999E-5</v>
      </c>
      <c r="BH50">
        <v>240</v>
      </c>
      <c r="BI50" s="10">
        <f t="shared" ref="BI50:BI61" si="67">IF(OR(BG$1="A4_mo2",BG$1="B1_mo2",BG$1="B2_mo2",BG$1="B3_mo2",BG$1="C2_mo2",BG$1="C4_mo2",BG$1="D3_mo2"),-9.93133363095238E-06*$A50+0.453022290214618,IF(OR(BG$1="A1_mo2",BG$1="A3_mo2",BG$1="B4_mo2",BG$1="C3_mo2",BG$1="D2_mo2"),-0.00002787990389*$A50+1.27180299924948,-0.00000321055*$A50+0.146420546058855))</f>
        <v>-4.4040398581607354E-5</v>
      </c>
      <c r="BJ50" s="10" t="str">
        <f t="shared" ref="BJ50:BJ61" si="68">IF(OR(BG$1="A4_mo2",BG$1="B1_mo2",BG$1="B2_mo2",BG$1="B3_mo2",BG$1="C2_mo2",BG$1="C4_mo2",BG$1="D3_mo2")*AND(BF50&lt;2.31),-0.0000297887647058824*BF50+0.0000685141588235294,IF(OR(BG$1="A1_mo2",BG$1="A3_mo2",BG$1="C3_mo2",BG$1="D2_mo2")*AND(BF50&lt;4.31),-0.0000173217567567568*BF50+0.000074483554054054,IF((BG$1="B4_mo2")*AND(BF50&lt;4.31),-0.0000513922222222222*BF50+0.000220986555555556,"NA")))</f>
        <v>NA</v>
      </c>
      <c r="BK50" s="8">
        <f t="shared" ref="BK50:BK61" si="69">IF(BJ50="NA",BG50-BI50,BG50-BI50-BJ50)</f>
        <v>6.041739858160735E-5</v>
      </c>
      <c r="BL50">
        <v>1.324003748</v>
      </c>
      <c r="BM50">
        <v>-2.2099376770000001E-4</v>
      </c>
      <c r="BN50">
        <v>240</v>
      </c>
      <c r="BO50" s="8">
        <f t="shared" ref="BO50:BO61" si="70">IF(OR(BM$1="A4_mo2",BM$1="B1_mo2",BM$1="B2_mo2",BM$1="B3_mo2",BM$1="C2_mo2",BM$1="C4_mo2",BM$1="D3_mo2"),-9.93133363095238E-06*$A50+0.453022290214618,IF(OR(BM$1="A1_mo2",BM$1="A3_mo2",BM$1="B4_mo2",BM$1="C3_mo2",BM$1="D2_mo2"),-0.00002787990389*$A50+1.27180299924948,-0.00000321055*$A50+0.146420546058855))</f>
        <v>-4.2970637345929319E-5</v>
      </c>
      <c r="BP50" s="8">
        <f t="shared" ref="BP50:BP61" si="71">IF(OR(BM$1="A4_mo2",BM$1="B1_mo2",BM$1="B2_mo2",BM$1="B3_mo2",BM$1="C2_mo2",BM$1="C4_mo2",BM$1="D3_mo2")*AND(BL50&lt;2.31),-0.0000297887647058824*BL50+0.0000685141588235294,IF(OR(BM$1="A1_mo2",BM$1="A3_mo2",BM$1="C3_mo2",BM$1="D2_mo2")*AND(BL50&lt;4.31),-0.0000173217567567568*BL50+0.000074483554054054,IF((BM$1="B4_mo2")*AND(BL50&lt;4.31),-0.0000513922222222222*BL50+0.000220986555555556,"NA")))</f>
        <v>2.9073722704650984E-5</v>
      </c>
      <c r="BQ50" s="8">
        <f t="shared" si="29"/>
        <v>-2.0709685305872168E-4</v>
      </c>
      <c r="BR50">
        <v>5.0954929130000002</v>
      </c>
      <c r="BS50" s="1">
        <v>1.0875E-5</v>
      </c>
      <c r="BT50">
        <v>240</v>
      </c>
      <c r="BU50" s="8">
        <f t="shared" ref="BU50:BU61" si="72">IF(OR(BS$1="A4_mo2",BS$1="B1_mo2",BS$1="B2_mo2",BS$1="B3_mo2",BS$1="C2_mo2",BS$1="C4_mo2",BS$1="D3_mo2"),-9.93133363095238E-06*$A50+0.453022290214618,IF(OR(BS$1="A1_mo2",BS$1="A3_mo2",BS$1="B4_mo2",BS$1="C3_mo2",BS$1="D2_mo2"),-0.00002787990389*$A50+1.27180299924948,-0.00000321055*$A50+0.146420546058855))</f>
        <v>-7.2098077123827764E-5</v>
      </c>
      <c r="BV50" s="8" t="str">
        <f t="shared" ref="BV50:BV61" si="73">IF(OR(BS$1="A4_mo2",BS$1="B1_mo2",BS$1="B2_mo2",BS$1="B3_mo2",BS$1="C2_mo2",BS$1="C4_mo2",BS$1="D3_mo2")*AND(BR50&lt;2.31),-0.0000297887647058824*BR50+0.0000685141588235294,IF(OR(BS$1="A1_mo2",BS$1="A3_mo2",BS$1="C3_mo2",BS$1="D2_mo2")*AND(BR50&lt;4.31),-0.0000173217567567568*BR50+0.000074483554054054,IF((BS$1="B4_mo2")*AND(BR50&lt;4.31),-0.0000513922222222222*BR50+0.000220986555555556,"NA")))</f>
        <v>NA</v>
      </c>
      <c r="BW50" s="8">
        <f t="shared" ref="BW50:BW61" si="74">IF(BV50="NA",BS50-BU50,BS50-BU50-BV50)</f>
        <v>8.2973077123827771E-5</v>
      </c>
      <c r="BX50">
        <v>5.2920420769999996</v>
      </c>
      <c r="BY50" s="1">
        <v>1.8831E-5</v>
      </c>
      <c r="BZ50">
        <v>240</v>
      </c>
      <c r="CA50" s="8">
        <f t="shared" ref="CA50:CA61" si="75">IF(OR(BY$1="A4_mo2",BY$1="B1_mo2",BY$1="B2_mo2",BY$1="B3_mo2",BY$1="C2_mo2",BY$1="C4_mo2",BY$1="D3_mo2"),-9.93133363095238E-06*$A50+0.453022290214618,IF(OR(BY$1="A1_mo2",BY$1="A3_mo2",BY$1="B4_mo2",BY$1="C3_mo2",BY$1="D2_mo2"),-0.00002787990389*$A50+1.27180299924948,-0.00000321055*$A50+0.146420546058855))</f>
        <v>-4.2970637345929319E-5</v>
      </c>
      <c r="CB50" s="8" t="str">
        <f t="shared" ref="CB50:CB61" si="76">IF(OR(BY$1="A4_mo2",BY$1="B1_mo2",BY$1="B2_mo2",BY$1="B3_mo2",BY$1="C2_mo2",BY$1="C4_mo2",BY$1="D3_mo2")*AND(BX50&lt;2.31),-0.0000297887647058824*BX50+0.0000685141588235294,IF(OR(BY$1="A1_mo2",BY$1="A3_mo2",BY$1="C3_mo2",BY$1="D2_mo2")*AND(BX50&lt;4.31),-0.0000173217567567568*BX50+0.000074483554054054,IF((BY$1="B4_mo2")*AND(BX50&lt;4.31),-0.0000513922222222222*BX50+0.000220986555555556,"NA")))</f>
        <v>NA</v>
      </c>
      <c r="CC50" s="8">
        <f t="shared" ref="CC50:CC61" si="77">IF(CB50="NA",BY50-CA50,BY50-CA50-CB50)</f>
        <v>6.1801637345929315E-5</v>
      </c>
      <c r="CD50">
        <v>5.1338916640000001</v>
      </c>
      <c r="CE50" s="1">
        <v>7.0043999999999995E-5</v>
      </c>
      <c r="CF50">
        <v>240</v>
      </c>
      <c r="CG50" s="8">
        <f t="shared" ref="CG50:CG61" si="78">IF(OR(CE$1="A4_mo2",CE$1="B1_mo2",CE$1="B2_mo2",CE$1="B3_mo2",CE$1="C2_mo2",CE$1="C4_mo2",CE$1="D3_mo2"),-9.93133363095238E-06*$A50+0.453022290214618,IF(OR(CE$1="A1_mo2",CE$1="A3_mo2",CE$1="B4_mo2",CE$1="C3_mo2",CE$1="D2_mo2"),-0.00002787990389*$A50+1.27180299924948,-0.00000321055*$A50+0.146420546058855))</f>
        <v>-4.4040398581607354E-5</v>
      </c>
      <c r="CH50" s="8" t="str">
        <f t="shared" ref="CH50:CH61" si="79">IF(OR(CE$1="A4_mo2",CE$1="B1_mo2",CE$1="B2_mo2",CE$1="B3_mo2",CE$1="C2_mo2",CE$1="C4_mo2",CE$1="D3_mo2")*AND(CD50&lt;2.31),-0.0000297887647058824*CD50+0.0000685141588235294,IF(OR(CE$1="A1_mo2",CE$1="A3_mo2",CE$1="C3_mo2",CE$1="D2_mo2")*AND(CD50&lt;4.31),-0.0000173217567567568*CD50+0.000074483554054054,IF((CE$1="B4_mo2")*AND(CD50&lt;4.31),-0.0000513922222222222*CD50+0.000220986555555556,"NA")))</f>
        <v>NA</v>
      </c>
      <c r="CI50" s="8">
        <f t="shared" ref="CI50:CI61" si="80">IF(CH50="NA",CE50-CG50,CE50-CG50-CH50)</f>
        <v>1.1408439858160735E-4</v>
      </c>
      <c r="CJ50">
        <v>5.0629462280000004</v>
      </c>
      <c r="CK50" s="1">
        <v>5.1935000000000003E-5</v>
      </c>
      <c r="CL50">
        <v>240</v>
      </c>
      <c r="CM50" s="8">
        <f t="shared" ref="CM50:CM61" si="81">IF(OR(CK$1="A4_mo2",CK$1="B1_mo2",CK$1="B2_mo2",CK$1="B3_mo2",CK$1="C2_mo2",CK$1="C4_mo2",CK$1="D3_mo2"),-9.93133363095238E-06*$A50+0.453022290214618,IF(OR(CK$1="A1_mo2",CK$1="A3_mo2",CK$1="B4_mo2",CK$1="C3_mo2",CK$1="D2_mo2"),-0.00002787990389*$A50+1.27180299924948,-0.00000321055*$A50+0.146420546058855))</f>
        <v>-7.2098077123827764E-5</v>
      </c>
      <c r="CN50" s="8" t="str">
        <f t="shared" ref="CN50:CN61" si="82">IF(OR(CK$1="A4_mo2",CK$1="B1_mo2",CK$1="B2_mo2",CK$1="B3_mo2",CK$1="C2_mo2",CK$1="C4_mo2",CK$1="D3_mo2")*AND(CJ50&lt;2.31),-0.0000297887647058824*CJ50+0.0000685141588235294,IF(OR(CK$1="A1_mo2",CK$1="A3_mo2",CK$1="C3_mo2",CK$1="D2_mo2")*AND(CJ50&lt;4.31),-0.0000173217567567568*CJ50+0.000074483554054054,IF((CK$1="B4_mo2")*AND(CJ50&lt;4.31),-0.0000513922222222222*CJ50+0.000220986555555556,"NA")))</f>
        <v>NA</v>
      </c>
      <c r="CO50" s="8">
        <f t="shared" ref="CO50:CO61" si="83">IF(CN50="NA",CK50-CM50,CK50-CM50-CN50)</f>
        <v>1.2403307712382776E-4</v>
      </c>
      <c r="CP50">
        <v>5.0877016739999998</v>
      </c>
      <c r="CQ50" s="1">
        <v>4.9811000000000001E-5</v>
      </c>
      <c r="CR50">
        <v>240</v>
      </c>
      <c r="CS50" s="8">
        <f t="shared" ref="CS50:CS61" si="84">IF(OR(CQ$1="A4_mo2",CQ$1="B1_mo2",CQ$1="B2_mo2",CQ$1="B3_mo2",CQ$1="C2_mo2",CQ$1="C4_mo2",CQ$1="D3_mo2"),-9.93133363095238E-06*$A50+0.453022290214618,IF(OR(CQ$1="A1_mo2",CQ$1="A3_mo2",CQ$1="B4_mo2",CQ$1="C3_mo2",CQ$1="D2_mo2"),-0.00002787990389*$A50+1.27180299924948,-0.00000321055*$A50+0.146420546058855))</f>
        <v>-4.2970637345929319E-5</v>
      </c>
      <c r="CT50" s="8" t="str">
        <f t="shared" ref="CT50:CT61" si="85">IF(OR(CQ$1="A4_mo2",CQ$1="B1_mo2",CQ$1="B2_mo2",CQ$1="B3_mo2",CQ$1="C2_mo2",CQ$1="C4_mo2",CQ$1="D3_mo2")*AND(CP50&lt;2.31),-0.0000297887647058824*CP50+0.0000685141588235294,IF(OR(CQ$1="A1_mo2",CQ$1="A3_mo2",CQ$1="C3_mo2",CQ$1="D2_mo2")*AND(CP50&lt;4.31),-0.0000173217567567568*CP50+0.000074483554054054,IF((CQ$1="B4_mo2")*AND(CP50&lt;4.31),-0.0000513922222222222*CP50+0.000220986555555556,"NA")))</f>
        <v>NA</v>
      </c>
      <c r="CU50" s="8">
        <f t="shared" ref="CU50:CU61" si="86">IF(CT50="NA",CQ50-CS50,CQ50-CS50-CT50)</f>
        <v>9.278163734592932E-5</v>
      </c>
      <c r="CV50">
        <v>9.5842412390000007</v>
      </c>
      <c r="CW50" s="1">
        <v>4.6669999999999999E-5</v>
      </c>
      <c r="CX50">
        <v>240</v>
      </c>
      <c r="CY50" s="10">
        <f t="shared" ref="CY50:CY61" si="87">IF(OR(CW$1="A4_mo2",CW$1="B1_mo2",CW$1="B2_mo2",CW$1="B3_mo2",CW$1="C2_mo2",CW$1="C4_mo2",CW$1="D3_mo2"),-9.93133363095238E-06*$A50+0.453022290214618,IF(OR(CW$1="A1_mo2",CW$1="A3_mo2",CW$1="B4_mo2",CW$1="C3_mo2",CW$1="D2_mo2"),-0.00002787990389*$A50+1.27180299924948,-0.00000321055*$A50+0.146420546058855))</f>
        <v>-4.4040398581607354E-5</v>
      </c>
      <c r="CZ50" s="10" t="str">
        <f t="shared" ref="CZ50:CZ61" si="88">IF(OR(CW$1="A4_mo2",CW$1="B1_mo2",CW$1="B2_mo2",CW$1="B3_mo2",CW$1="C2_mo2",CW$1="C4_mo2",CW$1="D3_mo2")*AND(CV50&lt;2.31),-0.0000297887647058824*CV50+0.0000685141588235294,IF(OR(CW$1="A1_mo2",CW$1="A3_mo2",CW$1="C3_mo2",CW$1="D2_mo2")*AND(CV50&lt;4.31),-0.0000173217567567568*CV50+0.000074483554054054,IF((CW$1="B4_mo2")*AND(CV50&lt;4.31),-0.0000513922222222222*CV50+0.000220986555555556,"NA")))</f>
        <v>NA</v>
      </c>
      <c r="DA50" s="8">
        <f t="shared" ref="DA50:DA61" si="89">IF(CZ50="NA",CW50-CY50,CW50-CY50-CZ50)</f>
        <v>9.0710398581607353E-5</v>
      </c>
      <c r="DB50" t="s">
        <v>4</v>
      </c>
      <c r="DC50" s="5" t="s">
        <v>8</v>
      </c>
    </row>
    <row r="51" spans="1:107" x14ac:dyDescent="0.45">
      <c r="A51" s="9">
        <v>45619.794442766201</v>
      </c>
      <c r="B51" t="s">
        <v>0</v>
      </c>
      <c r="C51">
        <v>50</v>
      </c>
      <c r="D51" s="7">
        <v>45619</v>
      </c>
      <c r="E51">
        <v>18.9375</v>
      </c>
      <c r="F51">
        <v>14.052899979999999</v>
      </c>
      <c r="G51">
        <v>13.94277918</v>
      </c>
      <c r="H51">
        <v>14.217187539999999</v>
      </c>
      <c r="I51">
        <v>14.08981253</v>
      </c>
      <c r="J51">
        <v>4.7128899989999997</v>
      </c>
      <c r="K51" s="1">
        <v>4.2262000000000003E-5</v>
      </c>
      <c r="L51">
        <v>240</v>
      </c>
      <c r="M51" s="8">
        <f t="shared" si="48"/>
        <v>-7.2485296397806209E-5</v>
      </c>
      <c r="N51" s="8" t="str">
        <f t="shared" si="49"/>
        <v>NA</v>
      </c>
      <c r="O51" s="8">
        <f t="shared" si="2"/>
        <v>1.1474729639780621E-4</v>
      </c>
      <c r="P51">
        <v>5.2002491610000003</v>
      </c>
      <c r="Q51" s="1">
        <v>3.2592999999999998E-5</v>
      </c>
      <c r="R51">
        <v>240</v>
      </c>
      <c r="S51" s="10">
        <f t="shared" si="50"/>
        <v>-4.4084989368031735E-5</v>
      </c>
      <c r="T51" s="10" t="str">
        <f t="shared" si="51"/>
        <v>NA</v>
      </c>
      <c r="U51" s="8">
        <f t="shared" si="5"/>
        <v>7.667798936803174E-5</v>
      </c>
      <c r="V51" s="2" t="s">
        <v>0</v>
      </c>
      <c r="W51" s="2" t="s">
        <v>0</v>
      </c>
      <c r="X51" s="2"/>
      <c r="Y51" s="8">
        <f t="shared" si="52"/>
        <v>-7.2485296397806209E-5</v>
      </c>
      <c r="Z51" s="8" t="str">
        <f t="shared" si="53"/>
        <v>NA</v>
      </c>
      <c r="AA51" s="8" t="str">
        <f t="shared" si="8"/>
        <v>NA</v>
      </c>
      <c r="AB51">
        <v>4.8579095819999996</v>
      </c>
      <c r="AC51" s="1">
        <v>4.2082000000000001E-5</v>
      </c>
      <c r="AD51">
        <v>240</v>
      </c>
      <c r="AE51" s="8">
        <f t="shared" si="54"/>
        <v>-4.3108571960492892E-5</v>
      </c>
      <c r="AF51" s="8" t="str">
        <f t="shared" si="55"/>
        <v>NA</v>
      </c>
      <c r="AG51" s="8">
        <f t="shared" si="11"/>
        <v>8.51905719604929E-5</v>
      </c>
      <c r="AH51">
        <v>3.0729383330000002</v>
      </c>
      <c r="AI51">
        <v>-1.6258040760000001E-4</v>
      </c>
      <c r="AJ51">
        <v>240</v>
      </c>
      <c r="AK51" s="8">
        <f t="shared" si="56"/>
        <v>-4.3108571960492892E-5</v>
      </c>
      <c r="AL51" s="8" t="str">
        <f t="shared" si="57"/>
        <v>NA</v>
      </c>
      <c r="AM51" s="8">
        <f t="shared" si="14"/>
        <v>-1.1947183563950712E-4</v>
      </c>
      <c r="AN51">
        <v>4.8045045770000003</v>
      </c>
      <c r="AO51" s="1">
        <v>4.0735999999999998E-5</v>
      </c>
      <c r="AP51">
        <v>240</v>
      </c>
      <c r="AQ51" s="8">
        <f t="shared" si="58"/>
        <v>-4.3108571960492892E-5</v>
      </c>
      <c r="AR51" s="8" t="str">
        <f t="shared" si="59"/>
        <v>NA</v>
      </c>
      <c r="AS51" s="8">
        <f t="shared" si="60"/>
        <v>8.3844571960492889E-5</v>
      </c>
      <c r="AT51">
        <v>3.6111991739999998</v>
      </c>
      <c r="AU51">
        <v>-1.535436172E-4</v>
      </c>
      <c r="AV51">
        <v>240</v>
      </c>
      <c r="AW51" s="8">
        <f t="shared" si="61"/>
        <v>-4.3108571960492892E-5</v>
      </c>
      <c r="AX51" s="8" t="str">
        <f t="shared" si="62"/>
        <v>NA</v>
      </c>
      <c r="AY51" s="8">
        <f t="shared" si="63"/>
        <v>-1.1043504523950711E-4</v>
      </c>
      <c r="AZ51">
        <v>4.8282925130000001</v>
      </c>
      <c r="BA51" s="1">
        <v>2.5599999999999999E-5</v>
      </c>
      <c r="BB51">
        <v>240</v>
      </c>
      <c r="BC51" s="8">
        <f t="shared" si="64"/>
        <v>-7.2485296397806209E-5</v>
      </c>
      <c r="BD51" s="8" t="str">
        <f t="shared" si="65"/>
        <v>NA</v>
      </c>
      <c r="BE51" s="8">
        <f t="shared" si="66"/>
        <v>9.8085296397806208E-5</v>
      </c>
      <c r="BF51">
        <v>9.5650666750000006</v>
      </c>
      <c r="BG51" s="1">
        <v>-5.7856999999999998E-5</v>
      </c>
      <c r="BH51">
        <v>240</v>
      </c>
      <c r="BI51" s="10">
        <f t="shared" si="67"/>
        <v>-4.4084989368031735E-5</v>
      </c>
      <c r="BJ51" s="10" t="str">
        <f t="shared" si="68"/>
        <v>NA</v>
      </c>
      <c r="BK51" s="8">
        <f t="shared" si="69"/>
        <v>-1.3772010631968263E-5</v>
      </c>
      <c r="BL51">
        <v>1.3690539559999999</v>
      </c>
      <c r="BM51">
        <v>1.120422014E-3</v>
      </c>
      <c r="BN51">
        <v>240</v>
      </c>
      <c r="BO51" s="8">
        <f t="shared" si="70"/>
        <v>-4.3108571960492892E-5</v>
      </c>
      <c r="BP51" s="8">
        <f t="shared" si="71"/>
        <v>2.7731732658587929E-5</v>
      </c>
      <c r="BQ51" s="8">
        <f t="shared" si="29"/>
        <v>1.135798853301905E-3</v>
      </c>
      <c r="BR51">
        <v>4.9913154280000001</v>
      </c>
      <c r="BS51">
        <v>-4.9240048989999995E-4</v>
      </c>
      <c r="BT51">
        <v>240</v>
      </c>
      <c r="BU51" s="8">
        <f t="shared" si="72"/>
        <v>-7.2485296397806209E-5</v>
      </c>
      <c r="BV51" s="8" t="str">
        <f t="shared" si="73"/>
        <v>NA</v>
      </c>
      <c r="BW51" s="8">
        <f t="shared" si="74"/>
        <v>-4.1991519350219374E-4</v>
      </c>
      <c r="BX51">
        <v>5.201699992</v>
      </c>
      <c r="BY51">
        <v>-4.8490989300000001E-4</v>
      </c>
      <c r="BZ51">
        <v>240</v>
      </c>
      <c r="CA51" s="8">
        <f t="shared" si="75"/>
        <v>-4.3108571960492892E-5</v>
      </c>
      <c r="CB51" s="8" t="str">
        <f t="shared" si="76"/>
        <v>NA</v>
      </c>
      <c r="CC51" s="8">
        <f t="shared" si="77"/>
        <v>-4.4180132103950712E-4</v>
      </c>
      <c r="CD51">
        <v>5.2140354159999998</v>
      </c>
      <c r="CE51" s="1">
        <v>-6.2304000000000005E-5</v>
      </c>
      <c r="CF51">
        <v>240</v>
      </c>
      <c r="CG51" s="8">
        <f t="shared" si="78"/>
        <v>-4.4084989368031735E-5</v>
      </c>
      <c r="CH51" s="8" t="str">
        <f t="shared" si="79"/>
        <v>NA</v>
      </c>
      <c r="CI51" s="8">
        <f t="shared" si="80"/>
        <v>-1.821901063196827E-5</v>
      </c>
      <c r="CJ51">
        <v>4.9614204170000002</v>
      </c>
      <c r="CK51">
        <v>-4.8294827200000002E-4</v>
      </c>
      <c r="CL51">
        <v>240</v>
      </c>
      <c r="CM51" s="8">
        <f t="shared" si="81"/>
        <v>-7.2485296397806209E-5</v>
      </c>
      <c r="CN51" s="8" t="str">
        <f t="shared" si="82"/>
        <v>NA</v>
      </c>
      <c r="CO51" s="8">
        <f t="shared" si="83"/>
        <v>-4.1046297560219381E-4</v>
      </c>
      <c r="CP51">
        <v>4.9754529080000003</v>
      </c>
      <c r="CQ51">
        <v>-4.8732343829999998E-4</v>
      </c>
      <c r="CR51">
        <v>240</v>
      </c>
      <c r="CS51" s="8">
        <f t="shared" si="84"/>
        <v>-4.3108571960492892E-5</v>
      </c>
      <c r="CT51" s="8" t="str">
        <f t="shared" si="85"/>
        <v>NA</v>
      </c>
      <c r="CU51" s="8">
        <f t="shared" si="86"/>
        <v>-4.4421486633950709E-4</v>
      </c>
      <c r="CV51">
        <v>9.5625608129999993</v>
      </c>
      <c r="CW51" s="1">
        <v>-4.6730999999999997E-5</v>
      </c>
      <c r="CX51">
        <v>240</v>
      </c>
      <c r="CY51" s="10">
        <f t="shared" si="87"/>
        <v>-4.4084989368031735E-5</v>
      </c>
      <c r="CZ51" s="10" t="str">
        <f t="shared" si="88"/>
        <v>NA</v>
      </c>
      <c r="DA51" s="8">
        <f t="shared" si="89"/>
        <v>-2.6460106319682619E-6</v>
      </c>
      <c r="DB51" t="s">
        <v>4</v>
      </c>
      <c r="DC51" s="5" t="s">
        <v>8</v>
      </c>
    </row>
    <row r="52" spans="1:107" x14ac:dyDescent="0.45">
      <c r="A52" s="9">
        <v>45619.808331597225</v>
      </c>
      <c r="B52" t="s">
        <v>0</v>
      </c>
      <c r="C52">
        <v>51</v>
      </c>
      <c r="D52" s="7">
        <v>45619</v>
      </c>
      <c r="E52">
        <v>19.242499970000001</v>
      </c>
      <c r="F52">
        <v>14.06453745</v>
      </c>
      <c r="G52">
        <v>13.96388337</v>
      </c>
      <c r="H52">
        <v>14.36110837</v>
      </c>
      <c r="I52">
        <v>14.316595810000001</v>
      </c>
      <c r="J52">
        <v>4.7752754289999997</v>
      </c>
      <c r="K52" s="1">
        <v>3.9468999999999998E-5</v>
      </c>
      <c r="L52">
        <v>240</v>
      </c>
      <c r="M52" s="8">
        <f t="shared" si="48"/>
        <v>-7.2872515672006699E-5</v>
      </c>
      <c r="N52" s="8" t="str">
        <f t="shared" si="49"/>
        <v>NA</v>
      </c>
      <c r="O52" s="8">
        <f t="shared" si="2"/>
        <v>1.123415156720067E-4</v>
      </c>
      <c r="P52">
        <v>5.2602195739999997</v>
      </c>
      <c r="Q52" s="1">
        <v>3.8337000000000002E-5</v>
      </c>
      <c r="R52">
        <v>240</v>
      </c>
      <c r="S52" s="10">
        <f t="shared" si="50"/>
        <v>-4.4129580154483872E-5</v>
      </c>
      <c r="T52" s="10" t="str">
        <f t="shared" si="51"/>
        <v>NA</v>
      </c>
      <c r="U52" s="8">
        <f t="shared" si="5"/>
        <v>8.2466580154483867E-5</v>
      </c>
      <c r="V52" s="2" t="s">
        <v>0</v>
      </c>
      <c r="W52" s="2" t="s">
        <v>0</v>
      </c>
      <c r="X52" s="2"/>
      <c r="Y52" s="8">
        <f t="shared" si="52"/>
        <v>-7.2872515672006699E-5</v>
      </c>
      <c r="Z52" s="8" t="str">
        <f t="shared" si="53"/>
        <v>NA</v>
      </c>
      <c r="AA52" s="8" t="str">
        <f t="shared" si="8"/>
        <v>NA</v>
      </c>
      <c r="AB52">
        <v>4.9109253879999999</v>
      </c>
      <c r="AC52" s="1">
        <v>6.3008000000000004E-5</v>
      </c>
      <c r="AD52">
        <v>240</v>
      </c>
      <c r="AE52" s="8">
        <f t="shared" si="54"/>
        <v>-4.3246506575167487E-5</v>
      </c>
      <c r="AF52" s="8" t="str">
        <f t="shared" si="55"/>
        <v>NA</v>
      </c>
      <c r="AG52" s="8">
        <f t="shared" si="11"/>
        <v>1.0625450657516749E-4</v>
      </c>
      <c r="AH52">
        <v>2.8834870800000001</v>
      </c>
      <c r="AI52">
        <v>-1.3695890460000001E-4</v>
      </c>
      <c r="AJ52">
        <v>240</v>
      </c>
      <c r="AK52" s="8">
        <f t="shared" si="56"/>
        <v>-4.3246506575167487E-5</v>
      </c>
      <c r="AL52" s="8" t="str">
        <f t="shared" si="57"/>
        <v>NA</v>
      </c>
      <c r="AM52" s="8">
        <f t="shared" si="14"/>
        <v>-9.3712398024832521E-5</v>
      </c>
      <c r="AN52">
        <v>4.8620387379999999</v>
      </c>
      <c r="AO52" s="1">
        <v>3.0630999999999999E-5</v>
      </c>
      <c r="AP52">
        <v>240</v>
      </c>
      <c r="AQ52" s="8">
        <f t="shared" si="58"/>
        <v>-4.3246506575167487E-5</v>
      </c>
      <c r="AR52" s="8" t="str">
        <f t="shared" si="59"/>
        <v>NA</v>
      </c>
      <c r="AS52" s="8">
        <f t="shared" si="60"/>
        <v>7.3877506575167486E-5</v>
      </c>
      <c r="AT52">
        <v>3.415031243</v>
      </c>
      <c r="AU52">
        <v>-2.216331193E-4</v>
      </c>
      <c r="AV52">
        <v>240</v>
      </c>
      <c r="AW52" s="8">
        <f t="shared" si="61"/>
        <v>-4.3246506575167487E-5</v>
      </c>
      <c r="AX52" s="8" t="str">
        <f t="shared" si="62"/>
        <v>NA</v>
      </c>
      <c r="AY52" s="8">
        <f t="shared" si="63"/>
        <v>-1.7838661272483251E-4</v>
      </c>
      <c r="AZ52">
        <v>4.8807391659999997</v>
      </c>
      <c r="BA52" s="1">
        <v>4.1078999999999998E-5</v>
      </c>
      <c r="BB52">
        <v>240</v>
      </c>
      <c r="BC52" s="8">
        <f t="shared" si="64"/>
        <v>-7.2872515672006699E-5</v>
      </c>
      <c r="BD52" s="8" t="str">
        <f t="shared" si="65"/>
        <v>NA</v>
      </c>
      <c r="BE52" s="8">
        <f t="shared" si="66"/>
        <v>1.1395151567200669E-4</v>
      </c>
      <c r="BF52">
        <v>9.5066937290000002</v>
      </c>
      <c r="BG52" s="1">
        <v>-8.1439000000000004E-5</v>
      </c>
      <c r="BH52">
        <v>240</v>
      </c>
      <c r="BI52" s="10">
        <f t="shared" si="67"/>
        <v>-4.4129580154483872E-5</v>
      </c>
      <c r="BJ52" s="10" t="str">
        <f t="shared" si="68"/>
        <v>NA</v>
      </c>
      <c r="BK52" s="8">
        <f t="shared" si="69"/>
        <v>-3.7309419845516132E-5</v>
      </c>
      <c r="BL52">
        <v>4.8018037480000002</v>
      </c>
      <c r="BM52" s="1">
        <v>5.9249000000000001E-5</v>
      </c>
      <c r="BN52">
        <v>240</v>
      </c>
      <c r="BO52" s="8">
        <f t="shared" si="70"/>
        <v>-4.3246506575167487E-5</v>
      </c>
      <c r="BP52" s="8" t="str">
        <f t="shared" si="71"/>
        <v>NA</v>
      </c>
      <c r="BQ52" s="8">
        <f t="shared" si="29"/>
        <v>1.0249550657516749E-4</v>
      </c>
      <c r="BR52">
        <v>4.8423937459999999</v>
      </c>
      <c r="BS52" s="1">
        <v>4.2308000000000002E-5</v>
      </c>
      <c r="BT52">
        <v>240</v>
      </c>
      <c r="BU52" s="8">
        <f t="shared" si="72"/>
        <v>-7.2872515672006699E-5</v>
      </c>
      <c r="BV52" s="8" t="str">
        <f t="shared" si="73"/>
        <v>NA</v>
      </c>
      <c r="BW52" s="8">
        <f t="shared" si="74"/>
        <v>1.151805156720067E-4</v>
      </c>
      <c r="BX52">
        <v>5.0473295909999996</v>
      </c>
      <c r="BY52" s="1">
        <v>2.4831999999999999E-5</v>
      </c>
      <c r="BZ52">
        <v>240</v>
      </c>
      <c r="CA52" s="8">
        <f t="shared" si="75"/>
        <v>-4.3246506575167487E-5</v>
      </c>
      <c r="CB52" s="8" t="str">
        <f t="shared" si="76"/>
        <v>NA</v>
      </c>
      <c r="CC52" s="8">
        <f t="shared" si="77"/>
        <v>6.8078506575167482E-5</v>
      </c>
      <c r="CD52">
        <v>5.0472524959999996</v>
      </c>
      <c r="CE52" s="1">
        <v>-9.3596000000000003E-5</v>
      </c>
      <c r="CF52">
        <v>240</v>
      </c>
      <c r="CG52" s="8">
        <f t="shared" si="78"/>
        <v>-4.4129580154483872E-5</v>
      </c>
      <c r="CH52" s="8" t="str">
        <f t="shared" si="79"/>
        <v>NA</v>
      </c>
      <c r="CI52" s="8">
        <f t="shared" si="80"/>
        <v>-4.9466419845516131E-5</v>
      </c>
      <c r="CJ52">
        <v>4.778506267</v>
      </c>
      <c r="CK52" s="1">
        <v>6.8380999999999995E-5</v>
      </c>
      <c r="CL52">
        <v>240</v>
      </c>
      <c r="CM52" s="8">
        <f t="shared" si="81"/>
        <v>-7.2872515672006699E-5</v>
      </c>
      <c r="CN52" s="8" t="str">
        <f t="shared" si="82"/>
        <v>NA</v>
      </c>
      <c r="CO52" s="8">
        <f t="shared" si="83"/>
        <v>1.4125351567200671E-4</v>
      </c>
      <c r="CP52">
        <v>4.8079770899999996</v>
      </c>
      <c r="CQ52" s="1">
        <v>4.6626999999999999E-5</v>
      </c>
      <c r="CR52">
        <v>240</v>
      </c>
      <c r="CS52" s="8">
        <f t="shared" si="84"/>
        <v>-4.3246506575167487E-5</v>
      </c>
      <c r="CT52" s="8" t="str">
        <f t="shared" si="85"/>
        <v>NA</v>
      </c>
      <c r="CU52" s="8">
        <f t="shared" si="86"/>
        <v>8.9873506575167486E-5</v>
      </c>
      <c r="CV52">
        <v>9.4987104099999993</v>
      </c>
      <c r="CW52" s="1">
        <v>-4.8010999999999998E-5</v>
      </c>
      <c r="CX52">
        <v>240</v>
      </c>
      <c r="CY52" s="10">
        <f t="shared" si="87"/>
        <v>-4.4129580154483872E-5</v>
      </c>
      <c r="CZ52" s="10" t="str">
        <f t="shared" si="88"/>
        <v>NA</v>
      </c>
      <c r="DA52" s="8">
        <f t="shared" si="89"/>
        <v>-3.8814198455161265E-6</v>
      </c>
      <c r="DB52" t="s">
        <v>4</v>
      </c>
      <c r="DC52" s="5" t="s">
        <v>8</v>
      </c>
    </row>
    <row r="53" spans="1:107" x14ac:dyDescent="0.45">
      <c r="A53" s="9">
        <v>45619.822220428243</v>
      </c>
      <c r="B53" t="s">
        <v>0</v>
      </c>
      <c r="C53">
        <v>52</v>
      </c>
      <c r="D53" s="7">
        <v>45619</v>
      </c>
      <c r="E53">
        <v>19.442500070000001</v>
      </c>
      <c r="F53">
        <v>14.08984998</v>
      </c>
      <c r="G53">
        <v>13.97334996</v>
      </c>
      <c r="H53">
        <v>14.312100060000001</v>
      </c>
      <c r="I53">
        <v>14.24298327</v>
      </c>
      <c r="J53">
        <v>4.805142075</v>
      </c>
      <c r="K53" s="1">
        <v>-2.1525000000000001E-5</v>
      </c>
      <c r="L53">
        <v>240</v>
      </c>
      <c r="M53" s="8">
        <f t="shared" si="48"/>
        <v>-7.3259734945985144E-5</v>
      </c>
      <c r="N53" s="8" t="str">
        <f t="shared" si="49"/>
        <v>NA</v>
      </c>
      <c r="O53" s="8">
        <f t="shared" si="2"/>
        <v>5.1734734945985143E-5</v>
      </c>
      <c r="P53">
        <v>5.3165425019999999</v>
      </c>
      <c r="Q53" s="1">
        <v>5.1023000000000003E-5</v>
      </c>
      <c r="R53">
        <v>240</v>
      </c>
      <c r="S53" s="10">
        <f t="shared" si="50"/>
        <v>-4.4174170940908253E-5</v>
      </c>
      <c r="T53" s="10" t="str">
        <f t="shared" si="51"/>
        <v>NA</v>
      </c>
      <c r="U53" s="8">
        <f t="shared" si="5"/>
        <v>9.5197170940908255E-5</v>
      </c>
      <c r="V53" s="2" t="s">
        <v>0</v>
      </c>
      <c r="W53" s="2" t="s">
        <v>0</v>
      </c>
      <c r="X53" s="2"/>
      <c r="Y53" s="8">
        <f t="shared" si="52"/>
        <v>-7.3259734945985144E-5</v>
      </c>
      <c r="Z53" s="8" t="str">
        <f t="shared" si="53"/>
        <v>NA</v>
      </c>
      <c r="AA53" s="8" t="str">
        <f t="shared" si="8"/>
        <v>NA</v>
      </c>
      <c r="AB53">
        <v>4.9748091560000001</v>
      </c>
      <c r="AC53" s="1">
        <v>3.9202000000000002E-5</v>
      </c>
      <c r="AD53">
        <v>240</v>
      </c>
      <c r="AE53" s="8">
        <f t="shared" si="54"/>
        <v>-4.338444118973106E-5</v>
      </c>
      <c r="AF53" s="8" t="str">
        <f t="shared" si="55"/>
        <v>NA</v>
      </c>
      <c r="AG53" s="8">
        <f t="shared" si="11"/>
        <v>8.2586441189731069E-5</v>
      </c>
      <c r="AH53">
        <v>2.6858541640000002</v>
      </c>
      <c r="AI53">
        <v>-1.849352807E-4</v>
      </c>
      <c r="AJ53">
        <v>240</v>
      </c>
      <c r="AK53" s="8">
        <f t="shared" si="56"/>
        <v>-4.338444118973106E-5</v>
      </c>
      <c r="AL53" s="8" t="str">
        <f t="shared" si="57"/>
        <v>NA</v>
      </c>
      <c r="AM53" s="8">
        <f t="shared" si="14"/>
        <v>-1.4155083951026894E-4</v>
      </c>
      <c r="AN53">
        <v>4.9120679139999996</v>
      </c>
      <c r="AO53" s="1">
        <v>3.269E-5</v>
      </c>
      <c r="AP53">
        <v>240</v>
      </c>
      <c r="AQ53" s="8">
        <f t="shared" si="58"/>
        <v>-4.338444118973106E-5</v>
      </c>
      <c r="AR53" s="8" t="str">
        <f t="shared" si="59"/>
        <v>NA</v>
      </c>
      <c r="AS53" s="8">
        <f t="shared" si="60"/>
        <v>7.607444118973106E-5</v>
      </c>
      <c r="AT53">
        <v>3.2470737509999998</v>
      </c>
      <c r="AU53">
        <v>-1.440487546E-4</v>
      </c>
      <c r="AV53">
        <v>240</v>
      </c>
      <c r="AW53" s="8">
        <f t="shared" si="61"/>
        <v>-4.338444118973106E-5</v>
      </c>
      <c r="AX53" s="8" t="str">
        <f t="shared" si="62"/>
        <v>NA</v>
      </c>
      <c r="AY53" s="8">
        <f t="shared" si="63"/>
        <v>-1.0066431341026894E-4</v>
      </c>
      <c r="AZ53">
        <v>4.9344045960000003</v>
      </c>
      <c r="BA53" s="1">
        <v>4.6417E-5</v>
      </c>
      <c r="BB53">
        <v>240</v>
      </c>
      <c r="BC53" s="8">
        <f t="shared" si="64"/>
        <v>-7.3259734945985144E-5</v>
      </c>
      <c r="BD53" s="8" t="str">
        <f t="shared" si="65"/>
        <v>NA</v>
      </c>
      <c r="BE53" s="8">
        <f t="shared" si="66"/>
        <v>1.1967673494598514E-4</v>
      </c>
      <c r="BF53">
        <v>9.5146883169999992</v>
      </c>
      <c r="BG53" s="1">
        <v>2.4462999999999999E-5</v>
      </c>
      <c r="BH53">
        <v>240</v>
      </c>
      <c r="BI53" s="10">
        <f t="shared" si="67"/>
        <v>-4.4174170940908253E-5</v>
      </c>
      <c r="BJ53" s="10" t="str">
        <f t="shared" si="68"/>
        <v>NA</v>
      </c>
      <c r="BK53" s="8">
        <f t="shared" si="69"/>
        <v>6.8637170940908252E-5</v>
      </c>
      <c r="BL53">
        <v>6.3310662769999997</v>
      </c>
      <c r="BM53">
        <v>2.3535082119999998E-3</v>
      </c>
      <c r="BN53">
        <v>240</v>
      </c>
      <c r="BO53" s="8">
        <f t="shared" si="70"/>
        <v>-4.338444118973106E-5</v>
      </c>
      <c r="BP53" s="8" t="str">
        <f t="shared" si="71"/>
        <v>NA</v>
      </c>
      <c r="BQ53" s="8">
        <f t="shared" si="29"/>
        <v>2.3968926531897309E-3</v>
      </c>
      <c r="BR53">
        <v>6.3768037380000004</v>
      </c>
      <c r="BS53">
        <v>2.326151275E-3</v>
      </c>
      <c r="BT53">
        <v>240</v>
      </c>
      <c r="BU53" s="8">
        <f t="shared" si="72"/>
        <v>-7.3259734945985144E-5</v>
      </c>
      <c r="BV53" s="8" t="str">
        <f t="shared" si="73"/>
        <v>NA</v>
      </c>
      <c r="BW53" s="8">
        <f t="shared" si="74"/>
        <v>2.3994110099459852E-3</v>
      </c>
      <c r="BX53">
        <v>6.5480479359999997</v>
      </c>
      <c r="BY53">
        <v>2.2853533329999999E-3</v>
      </c>
      <c r="BZ53">
        <v>240</v>
      </c>
      <c r="CA53" s="8">
        <f t="shared" si="75"/>
        <v>-4.338444118973106E-5</v>
      </c>
      <c r="CB53" s="8" t="str">
        <f t="shared" si="76"/>
        <v>NA</v>
      </c>
      <c r="CC53" s="8">
        <f t="shared" si="77"/>
        <v>2.328737774189731E-3</v>
      </c>
      <c r="CD53">
        <v>5.2901333370000003</v>
      </c>
      <c r="CE53">
        <v>7.0642114780000004E-4</v>
      </c>
      <c r="CF53">
        <v>240</v>
      </c>
      <c r="CG53" s="8">
        <f t="shared" si="78"/>
        <v>-4.4174170940908253E-5</v>
      </c>
      <c r="CH53" s="8" t="str">
        <f t="shared" si="79"/>
        <v>NA</v>
      </c>
      <c r="CI53" s="8">
        <f t="shared" si="80"/>
        <v>7.5059531874090829E-4</v>
      </c>
      <c r="CJ53">
        <v>6.2460000139999998</v>
      </c>
      <c r="CK53">
        <v>2.3289517430000002E-3</v>
      </c>
      <c r="CL53">
        <v>240</v>
      </c>
      <c r="CM53" s="8">
        <f t="shared" si="81"/>
        <v>-7.3259734945985144E-5</v>
      </c>
      <c r="CN53" s="8" t="str">
        <f t="shared" si="82"/>
        <v>NA</v>
      </c>
      <c r="CO53" s="8">
        <f t="shared" si="83"/>
        <v>2.4022114779459853E-3</v>
      </c>
      <c r="CP53">
        <v>6.3425983429999997</v>
      </c>
      <c r="CQ53">
        <v>2.3260778499999998E-3</v>
      </c>
      <c r="CR53">
        <v>240</v>
      </c>
      <c r="CS53" s="8">
        <f t="shared" si="84"/>
        <v>-4.338444118973106E-5</v>
      </c>
      <c r="CT53" s="8" t="str">
        <f t="shared" si="85"/>
        <v>NA</v>
      </c>
      <c r="CU53" s="8">
        <f t="shared" si="86"/>
        <v>2.3694622911897309E-3</v>
      </c>
      <c r="CV53">
        <v>9.5001404209999993</v>
      </c>
      <c r="CW53" s="1">
        <v>-5.3062000000000001E-6</v>
      </c>
      <c r="CX53">
        <v>240</v>
      </c>
      <c r="CY53" s="10">
        <f t="shared" si="87"/>
        <v>-4.4174170940908253E-5</v>
      </c>
      <c r="CZ53" s="10" t="str">
        <f t="shared" si="88"/>
        <v>NA</v>
      </c>
      <c r="DA53" s="8">
        <f t="shared" si="89"/>
        <v>3.8867970940908253E-5</v>
      </c>
      <c r="DB53" t="s">
        <v>4</v>
      </c>
      <c r="DC53" s="5" t="s">
        <v>8</v>
      </c>
    </row>
    <row r="54" spans="1:107" x14ac:dyDescent="0.45">
      <c r="A54" s="9">
        <v>45619.83610925926</v>
      </c>
      <c r="B54" t="s">
        <v>0</v>
      </c>
      <c r="C54">
        <v>53</v>
      </c>
      <c r="D54" s="7">
        <v>45619</v>
      </c>
      <c r="E54">
        <v>19.9375</v>
      </c>
      <c r="F54">
        <v>14.068712469999999</v>
      </c>
      <c r="G54">
        <v>13.95543327</v>
      </c>
      <c r="H54">
        <v>14.336450019999999</v>
      </c>
      <c r="I54">
        <v>14.318704159999999</v>
      </c>
      <c r="J54">
        <v>4.8759370799999999</v>
      </c>
      <c r="K54">
        <v>1.054191656E-4</v>
      </c>
      <c r="L54">
        <v>240</v>
      </c>
      <c r="M54" s="8">
        <f t="shared" si="48"/>
        <v>-7.3646954219741545E-5</v>
      </c>
      <c r="N54" s="8" t="str">
        <f t="shared" si="49"/>
        <v>NA</v>
      </c>
      <c r="O54" s="8">
        <f t="shared" si="2"/>
        <v>1.7906611981974155E-4</v>
      </c>
      <c r="P54">
        <v>5.3781008320000003</v>
      </c>
      <c r="Q54" s="1">
        <v>4.9366999999999997E-5</v>
      </c>
      <c r="R54">
        <v>240</v>
      </c>
      <c r="S54" s="10">
        <f t="shared" si="50"/>
        <v>-4.4218761727332634E-5</v>
      </c>
      <c r="T54" s="10" t="str">
        <f t="shared" si="51"/>
        <v>NA</v>
      </c>
      <c r="U54" s="8">
        <f t="shared" si="5"/>
        <v>9.3585761727332637E-5</v>
      </c>
      <c r="V54" s="2" t="s">
        <v>0</v>
      </c>
      <c r="W54" s="2" t="s">
        <v>0</v>
      </c>
      <c r="X54" s="2"/>
      <c r="Y54" s="8">
        <f t="shared" si="52"/>
        <v>-7.3646954219741545E-5</v>
      </c>
      <c r="Z54" s="8" t="str">
        <f t="shared" si="53"/>
        <v>NA</v>
      </c>
      <c r="AA54" s="8" t="str">
        <f t="shared" si="8"/>
        <v>NA</v>
      </c>
      <c r="AB54">
        <v>5.0357058349999999</v>
      </c>
      <c r="AC54" s="1">
        <v>5.7901E-5</v>
      </c>
      <c r="AD54">
        <v>240</v>
      </c>
      <c r="AE54" s="8">
        <f t="shared" si="54"/>
        <v>-4.3522375804294633E-5</v>
      </c>
      <c r="AF54" s="8" t="str">
        <f t="shared" si="55"/>
        <v>NA</v>
      </c>
      <c r="AG54" s="8">
        <f t="shared" si="11"/>
        <v>1.0142337580429463E-4</v>
      </c>
      <c r="AH54">
        <v>2.480168758</v>
      </c>
      <c r="AI54">
        <v>-1.707294097E-4</v>
      </c>
      <c r="AJ54">
        <v>240</v>
      </c>
      <c r="AK54" s="8">
        <f t="shared" si="56"/>
        <v>-4.3522375804294633E-5</v>
      </c>
      <c r="AL54" s="8" t="str">
        <f t="shared" si="57"/>
        <v>NA</v>
      </c>
      <c r="AM54" s="8">
        <f t="shared" si="14"/>
        <v>-1.2720703389570537E-4</v>
      </c>
      <c r="AN54">
        <v>4.9664395929999996</v>
      </c>
      <c r="AO54" s="1">
        <v>5.9253999999999999E-5</v>
      </c>
      <c r="AP54">
        <v>240</v>
      </c>
      <c r="AQ54" s="8">
        <f t="shared" si="58"/>
        <v>-4.3522375804294633E-5</v>
      </c>
      <c r="AR54" s="8" t="str">
        <f t="shared" si="59"/>
        <v>NA</v>
      </c>
      <c r="AS54" s="8">
        <f t="shared" si="60"/>
        <v>1.0277637580429463E-4</v>
      </c>
      <c r="AT54">
        <v>3.0817987530000002</v>
      </c>
      <c r="AU54">
        <v>-1.5587117620000001E-4</v>
      </c>
      <c r="AV54">
        <v>240</v>
      </c>
      <c r="AW54" s="8">
        <f t="shared" si="61"/>
        <v>-4.3522375804294633E-5</v>
      </c>
      <c r="AX54" s="8" t="str">
        <f t="shared" si="62"/>
        <v>NA</v>
      </c>
      <c r="AY54" s="8">
        <f t="shared" si="63"/>
        <v>-1.1234880039570538E-4</v>
      </c>
      <c r="AZ54">
        <v>4.9931991599999996</v>
      </c>
      <c r="BA54" s="1">
        <v>6.3100000000000002E-5</v>
      </c>
      <c r="BB54">
        <v>240</v>
      </c>
      <c r="BC54" s="8">
        <f t="shared" si="64"/>
        <v>-7.3646954219741545E-5</v>
      </c>
      <c r="BD54" s="8" t="str">
        <f t="shared" si="65"/>
        <v>NA</v>
      </c>
      <c r="BE54" s="8">
        <f t="shared" si="66"/>
        <v>1.3674695421974156E-4</v>
      </c>
      <c r="BF54">
        <v>9.4891228870000006</v>
      </c>
      <c r="BG54" s="1">
        <v>-4.7865999999999999E-5</v>
      </c>
      <c r="BH54">
        <v>240</v>
      </c>
      <c r="BI54" s="10">
        <f t="shared" si="67"/>
        <v>-4.4218761727332634E-5</v>
      </c>
      <c r="BJ54" s="10" t="str">
        <f t="shared" si="68"/>
        <v>NA</v>
      </c>
      <c r="BK54" s="8">
        <f t="shared" si="69"/>
        <v>-3.6472382726673649E-6</v>
      </c>
      <c r="BL54">
        <v>8.3329833509999993</v>
      </c>
      <c r="BM54">
        <v>1.08114992E-3</v>
      </c>
      <c r="BN54">
        <v>240</v>
      </c>
      <c r="BO54" s="8">
        <f t="shared" si="70"/>
        <v>-4.3522375804294633E-5</v>
      </c>
      <c r="BP54" s="8" t="str">
        <f t="shared" si="71"/>
        <v>NA</v>
      </c>
      <c r="BQ54" s="8">
        <f t="shared" si="29"/>
        <v>1.1246722958042946E-3</v>
      </c>
      <c r="BR54">
        <v>8.3507074830000008</v>
      </c>
      <c r="BS54">
        <v>1.059264287E-3</v>
      </c>
      <c r="BT54">
        <v>240</v>
      </c>
      <c r="BU54" s="8">
        <f t="shared" si="72"/>
        <v>-7.3646954219741545E-5</v>
      </c>
      <c r="BV54" s="8" t="str">
        <f t="shared" si="73"/>
        <v>NA</v>
      </c>
      <c r="BW54" s="8">
        <f t="shared" si="74"/>
        <v>1.1329112412197416E-3</v>
      </c>
      <c r="BX54">
        <v>8.4588075259999993</v>
      </c>
      <c r="BY54">
        <v>1.0103225510000001E-3</v>
      </c>
      <c r="BZ54">
        <v>240</v>
      </c>
      <c r="CA54" s="8">
        <f t="shared" si="75"/>
        <v>-4.3522375804294633E-5</v>
      </c>
      <c r="CB54" s="8" t="str">
        <f t="shared" si="76"/>
        <v>NA</v>
      </c>
      <c r="CC54" s="8">
        <f t="shared" si="77"/>
        <v>1.0538449268042947E-3</v>
      </c>
      <c r="CD54">
        <v>6.3114820839999997</v>
      </c>
      <c r="CE54">
        <v>9.8845733400000006E-4</v>
      </c>
      <c r="CF54">
        <v>240</v>
      </c>
      <c r="CG54" s="8">
        <f t="shared" si="78"/>
        <v>-4.4218761727332634E-5</v>
      </c>
      <c r="CH54" s="8" t="str">
        <f t="shared" si="79"/>
        <v>NA</v>
      </c>
      <c r="CI54" s="8">
        <f t="shared" si="80"/>
        <v>1.0326760957273327E-3</v>
      </c>
      <c r="CJ54">
        <v>8.2689558509999994</v>
      </c>
      <c r="CK54">
        <v>1.1173207769999999E-3</v>
      </c>
      <c r="CL54">
        <v>240</v>
      </c>
      <c r="CM54" s="8">
        <f t="shared" si="81"/>
        <v>-7.3646954219741545E-5</v>
      </c>
      <c r="CN54" s="8" t="str">
        <f t="shared" si="82"/>
        <v>NA</v>
      </c>
      <c r="CO54" s="8">
        <f t="shared" si="83"/>
        <v>1.1909677312197415E-3</v>
      </c>
      <c r="CP54">
        <v>8.3018591639999997</v>
      </c>
      <c r="CQ54">
        <v>1.0612506100000001E-3</v>
      </c>
      <c r="CR54">
        <v>240</v>
      </c>
      <c r="CS54" s="8">
        <f t="shared" si="84"/>
        <v>-4.3522375804294633E-5</v>
      </c>
      <c r="CT54" s="8" t="str">
        <f t="shared" si="85"/>
        <v>NA</v>
      </c>
      <c r="CU54" s="8">
        <f t="shared" si="86"/>
        <v>1.1047729858042947E-3</v>
      </c>
      <c r="CV54">
        <v>9.4732783519999995</v>
      </c>
      <c r="CW54" s="1">
        <v>-2.8433E-5</v>
      </c>
      <c r="CX54">
        <v>240</v>
      </c>
      <c r="CY54" s="10">
        <f t="shared" si="87"/>
        <v>-4.4218761727332634E-5</v>
      </c>
      <c r="CZ54" s="10" t="str">
        <f t="shared" si="88"/>
        <v>NA</v>
      </c>
      <c r="DA54" s="8">
        <f t="shared" si="89"/>
        <v>1.5785761727332634E-5</v>
      </c>
      <c r="DB54" t="s">
        <v>4</v>
      </c>
      <c r="DC54" s="5" t="s">
        <v>8</v>
      </c>
    </row>
    <row r="55" spans="1:107" x14ac:dyDescent="0.45">
      <c r="A55" s="9">
        <v>45619.849998090278</v>
      </c>
      <c r="B55" t="s">
        <v>0</v>
      </c>
      <c r="C55">
        <v>54</v>
      </c>
      <c r="D55" s="7">
        <v>45619</v>
      </c>
      <c r="E55">
        <v>20.242499970000001</v>
      </c>
      <c r="F55">
        <v>14.050562530000001</v>
      </c>
      <c r="G55">
        <v>13.943887500000001</v>
      </c>
      <c r="H55">
        <v>14.31766245</v>
      </c>
      <c r="I55">
        <v>14.25104163</v>
      </c>
      <c r="J55">
        <v>4.9409441789999997</v>
      </c>
      <c r="K55" s="1">
        <v>7.1637999999999994E-5</v>
      </c>
      <c r="L55">
        <v>240</v>
      </c>
      <c r="M55" s="8">
        <f t="shared" si="48"/>
        <v>-7.403417349371999E-5</v>
      </c>
      <c r="N55" s="8" t="str">
        <f t="shared" si="49"/>
        <v>NA</v>
      </c>
      <c r="O55" s="8">
        <f t="shared" si="2"/>
        <v>1.4567217349372E-4</v>
      </c>
      <c r="P55">
        <v>5.4420008360000001</v>
      </c>
      <c r="Q55" s="1">
        <v>5.1028E-5</v>
      </c>
      <c r="R55">
        <v>240</v>
      </c>
      <c r="S55" s="10">
        <f t="shared" si="50"/>
        <v>-4.4263352513757015E-5</v>
      </c>
      <c r="T55" s="10" t="str">
        <f t="shared" si="51"/>
        <v>NA</v>
      </c>
      <c r="U55" s="8">
        <f t="shared" si="5"/>
        <v>9.5291352513757015E-5</v>
      </c>
      <c r="V55" s="2" t="s">
        <v>0</v>
      </c>
      <c r="W55" s="2" t="s">
        <v>0</v>
      </c>
      <c r="X55" s="2"/>
      <c r="Y55" s="8">
        <f t="shared" si="52"/>
        <v>-7.403417349371999E-5</v>
      </c>
      <c r="Z55" s="8" t="str">
        <f t="shared" si="53"/>
        <v>NA</v>
      </c>
      <c r="AA55" s="8" t="str">
        <f t="shared" si="8"/>
        <v>NA</v>
      </c>
      <c r="AB55">
        <v>5.0926208260000001</v>
      </c>
      <c r="AC55" s="1">
        <v>7.3248000000000001E-5</v>
      </c>
      <c r="AD55">
        <v>240</v>
      </c>
      <c r="AE55" s="8">
        <f t="shared" si="54"/>
        <v>-4.3660310418858206E-5</v>
      </c>
      <c r="AF55" s="8" t="str">
        <f t="shared" si="55"/>
        <v>NA</v>
      </c>
      <c r="AG55" s="8">
        <f t="shared" si="11"/>
        <v>1.1690831041885821E-4</v>
      </c>
      <c r="AH55">
        <v>2.2866766690000002</v>
      </c>
      <c r="AI55">
        <v>-1.7406865460000001E-4</v>
      </c>
      <c r="AJ55">
        <v>240</v>
      </c>
      <c r="AK55" s="8">
        <f t="shared" si="56"/>
        <v>-4.3660310418858206E-5</v>
      </c>
      <c r="AL55" s="8">
        <f t="shared" si="57"/>
        <v>3.9688557225746682E-7</v>
      </c>
      <c r="AM55" s="8">
        <f t="shared" si="14"/>
        <v>-1.3080522975339925E-4</v>
      </c>
      <c r="AN55">
        <v>5.0232766729999998</v>
      </c>
      <c r="AO55" s="1">
        <v>6.8780000000000002E-5</v>
      </c>
      <c r="AP55">
        <v>240</v>
      </c>
      <c r="AQ55" s="8">
        <f t="shared" si="58"/>
        <v>-4.3660310418858206E-5</v>
      </c>
      <c r="AR55" s="8" t="str">
        <f t="shared" si="59"/>
        <v>NA</v>
      </c>
      <c r="AS55" s="8">
        <f t="shared" si="60"/>
        <v>1.1244031041885821E-4</v>
      </c>
      <c r="AT55">
        <v>2.9081654170000002</v>
      </c>
      <c r="AU55">
        <v>-1.549567809E-4</v>
      </c>
      <c r="AV55">
        <v>240</v>
      </c>
      <c r="AW55" s="8">
        <f t="shared" si="61"/>
        <v>-4.3660310418858206E-5</v>
      </c>
      <c r="AX55" s="8" t="str">
        <f t="shared" si="62"/>
        <v>NA</v>
      </c>
      <c r="AY55" s="8">
        <f t="shared" si="63"/>
        <v>-1.112964704811418E-4</v>
      </c>
      <c r="AZ55">
        <v>5.054065005</v>
      </c>
      <c r="BA55" s="1">
        <v>6.3748E-5</v>
      </c>
      <c r="BB55">
        <v>240</v>
      </c>
      <c r="BC55" s="8">
        <f t="shared" si="64"/>
        <v>-7.403417349371999E-5</v>
      </c>
      <c r="BD55" s="8" t="str">
        <f t="shared" si="65"/>
        <v>NA</v>
      </c>
      <c r="BE55" s="8">
        <f t="shared" si="66"/>
        <v>1.3778217349371999E-4</v>
      </c>
      <c r="BF55">
        <v>9.4862725060000006</v>
      </c>
      <c r="BG55" s="1">
        <v>5.2389999999999998E-5</v>
      </c>
      <c r="BH55">
        <v>240</v>
      </c>
      <c r="BI55" s="10">
        <f t="shared" si="67"/>
        <v>-4.4263352513757015E-5</v>
      </c>
      <c r="BJ55" s="10" t="str">
        <f t="shared" si="68"/>
        <v>NA</v>
      </c>
      <c r="BK55" s="8">
        <f t="shared" si="69"/>
        <v>9.665335251375702E-5</v>
      </c>
      <c r="BL55">
        <v>9.2642383099999996</v>
      </c>
      <c r="BM55">
        <v>6.7255052250000003E-4</v>
      </c>
      <c r="BN55">
        <v>240</v>
      </c>
      <c r="BO55" s="8">
        <f t="shared" si="70"/>
        <v>-4.3660310418858206E-5</v>
      </c>
      <c r="BP55" s="8" t="str">
        <f t="shared" si="71"/>
        <v>NA</v>
      </c>
      <c r="BQ55" s="8">
        <f t="shared" si="29"/>
        <v>7.1621083291885824E-4</v>
      </c>
      <c r="BR55">
        <v>9.2697812479999993</v>
      </c>
      <c r="BS55">
        <v>6.700717033E-4</v>
      </c>
      <c r="BT55">
        <v>240</v>
      </c>
      <c r="BU55" s="8">
        <f t="shared" si="72"/>
        <v>-7.403417349371999E-5</v>
      </c>
      <c r="BV55" s="8" t="str">
        <f t="shared" si="73"/>
        <v>NA</v>
      </c>
      <c r="BW55" s="8">
        <f t="shared" si="74"/>
        <v>7.4410587679371999E-4</v>
      </c>
      <c r="BX55">
        <v>9.3459512829999998</v>
      </c>
      <c r="BY55">
        <v>6.7446547540000003E-4</v>
      </c>
      <c r="BZ55">
        <v>240</v>
      </c>
      <c r="CA55" s="8">
        <f t="shared" si="75"/>
        <v>-4.3660310418858206E-5</v>
      </c>
      <c r="CB55" s="8" t="str">
        <f t="shared" si="76"/>
        <v>NA</v>
      </c>
      <c r="CC55" s="8">
        <f t="shared" si="77"/>
        <v>7.1812578581885824E-4</v>
      </c>
      <c r="CD55">
        <v>7.77331416</v>
      </c>
      <c r="CE55">
        <v>1.166160943E-3</v>
      </c>
      <c r="CF55">
        <v>240</v>
      </c>
      <c r="CG55" s="8">
        <f t="shared" si="78"/>
        <v>-4.4263352513757015E-5</v>
      </c>
      <c r="CH55" s="8" t="str">
        <f t="shared" si="79"/>
        <v>NA</v>
      </c>
      <c r="CI55" s="8">
        <f t="shared" si="80"/>
        <v>1.210424295513757E-3</v>
      </c>
      <c r="CJ55">
        <v>9.2375416870000002</v>
      </c>
      <c r="CK55">
        <v>6.9370934679999999E-4</v>
      </c>
      <c r="CL55">
        <v>240</v>
      </c>
      <c r="CM55" s="8">
        <f t="shared" si="81"/>
        <v>-7.403417349371999E-5</v>
      </c>
      <c r="CN55" s="8" t="str">
        <f t="shared" si="82"/>
        <v>NA</v>
      </c>
      <c r="CO55" s="8">
        <f t="shared" si="83"/>
        <v>7.6774352029371998E-4</v>
      </c>
      <c r="CP55">
        <v>9.2305970829999993</v>
      </c>
      <c r="CQ55">
        <v>6.5939586940000003E-4</v>
      </c>
      <c r="CR55">
        <v>240</v>
      </c>
      <c r="CS55" s="8">
        <f t="shared" si="84"/>
        <v>-4.3660310418858206E-5</v>
      </c>
      <c r="CT55" s="8" t="str">
        <f t="shared" si="85"/>
        <v>NA</v>
      </c>
      <c r="CU55" s="8">
        <f t="shared" si="86"/>
        <v>7.0305617981885823E-4</v>
      </c>
      <c r="CV55">
        <v>9.470214168</v>
      </c>
      <c r="CW55" s="1">
        <v>2.5230999999999999E-5</v>
      </c>
      <c r="CX55">
        <v>240</v>
      </c>
      <c r="CY55" s="10">
        <f t="shared" si="87"/>
        <v>-4.4263352513757015E-5</v>
      </c>
      <c r="CZ55" s="10" t="str">
        <f t="shared" si="88"/>
        <v>NA</v>
      </c>
      <c r="DA55" s="8">
        <f t="shared" si="89"/>
        <v>6.9494352513757018E-5</v>
      </c>
      <c r="DB55" t="s">
        <v>4</v>
      </c>
      <c r="DC55" s="5" t="s">
        <v>8</v>
      </c>
    </row>
    <row r="56" spans="1:107" x14ac:dyDescent="0.45">
      <c r="A56" s="9">
        <v>45619.863886921295</v>
      </c>
      <c r="B56" t="s">
        <v>0</v>
      </c>
      <c r="C56">
        <v>55</v>
      </c>
      <c r="D56" s="7">
        <v>45619</v>
      </c>
      <c r="E56">
        <v>20.442500070000001</v>
      </c>
      <c r="F56">
        <v>14.06618748</v>
      </c>
      <c r="G56">
        <v>13.943608360000001</v>
      </c>
      <c r="H56">
        <v>14.29865835</v>
      </c>
      <c r="I56">
        <v>14.242525000000001</v>
      </c>
      <c r="J56">
        <v>5.0026583330000003</v>
      </c>
      <c r="K56" s="1">
        <v>6.4895999999999997E-5</v>
      </c>
      <c r="L56">
        <v>240</v>
      </c>
      <c r="M56" s="8">
        <f t="shared" si="48"/>
        <v>-7.4421392767698435E-5</v>
      </c>
      <c r="N56" s="8" t="str">
        <f t="shared" si="49"/>
        <v>NA</v>
      </c>
      <c r="O56" s="8">
        <f t="shared" si="2"/>
        <v>1.3931739276769843E-4</v>
      </c>
      <c r="P56">
        <v>5.4949866629999997</v>
      </c>
      <c r="Q56" s="1">
        <v>5.3161999999999997E-5</v>
      </c>
      <c r="R56">
        <v>240</v>
      </c>
      <c r="S56" s="10">
        <f t="shared" si="50"/>
        <v>-4.4307943300181396E-5</v>
      </c>
      <c r="T56" s="10" t="str">
        <f t="shared" si="51"/>
        <v>NA</v>
      </c>
      <c r="U56" s="8">
        <f t="shared" si="5"/>
        <v>9.7469943300181386E-5</v>
      </c>
      <c r="V56" s="2" t="s">
        <v>0</v>
      </c>
      <c r="W56" s="2" t="s">
        <v>0</v>
      </c>
      <c r="X56" s="2"/>
      <c r="Y56" s="8">
        <f t="shared" si="52"/>
        <v>-7.4421392767698435E-5</v>
      </c>
      <c r="Z56" s="8" t="str">
        <f t="shared" si="53"/>
        <v>NA</v>
      </c>
      <c r="AA56" s="8" t="str">
        <f t="shared" si="8"/>
        <v>NA</v>
      </c>
      <c r="AB56">
        <v>5.1479987559999998</v>
      </c>
      <c r="AC56" s="1">
        <v>6.3540000000000005E-5</v>
      </c>
      <c r="AD56">
        <v>240</v>
      </c>
      <c r="AE56" s="8">
        <f t="shared" si="54"/>
        <v>-4.379824503347729E-5</v>
      </c>
      <c r="AF56" s="8" t="str">
        <f t="shared" si="55"/>
        <v>NA</v>
      </c>
      <c r="AG56" s="8">
        <f t="shared" si="11"/>
        <v>1.0733824503347729E-4</v>
      </c>
      <c r="AH56">
        <v>2.1196645790000002</v>
      </c>
      <c r="AI56">
        <v>-1.194320803E-4</v>
      </c>
      <c r="AJ56">
        <v>240</v>
      </c>
      <c r="AK56" s="8">
        <f t="shared" si="56"/>
        <v>-4.379824503347729E-5</v>
      </c>
      <c r="AL56" s="8">
        <f t="shared" si="57"/>
        <v>5.3719694243051263E-6</v>
      </c>
      <c r="AM56" s="8">
        <f t="shared" si="14"/>
        <v>-8.1005804690827834E-5</v>
      </c>
      <c r="AN56">
        <v>5.0790854239999996</v>
      </c>
      <c r="AO56" s="1">
        <v>5.8139E-5</v>
      </c>
      <c r="AP56">
        <v>240</v>
      </c>
      <c r="AQ56" s="8">
        <f t="shared" si="58"/>
        <v>-4.379824503347729E-5</v>
      </c>
      <c r="AR56" s="8" t="str">
        <f t="shared" si="59"/>
        <v>NA</v>
      </c>
      <c r="AS56" s="8">
        <f t="shared" si="60"/>
        <v>1.0193724503347728E-4</v>
      </c>
      <c r="AT56">
        <v>2.748028755</v>
      </c>
      <c r="AU56">
        <v>-1.5151404660000001E-4</v>
      </c>
      <c r="AV56">
        <v>240</v>
      </c>
      <c r="AW56" s="8">
        <f t="shared" si="61"/>
        <v>-4.379824503347729E-5</v>
      </c>
      <c r="AX56" s="8" t="str">
        <f t="shared" si="62"/>
        <v>NA</v>
      </c>
      <c r="AY56" s="8">
        <f t="shared" si="63"/>
        <v>-1.0771580156652272E-4</v>
      </c>
      <c r="AZ56">
        <v>5.108790827</v>
      </c>
      <c r="BA56" s="1">
        <v>5.4246999999999997E-5</v>
      </c>
      <c r="BB56">
        <v>240</v>
      </c>
      <c r="BC56" s="8">
        <f t="shared" si="64"/>
        <v>-7.4421392767698435E-5</v>
      </c>
      <c r="BD56" s="8" t="str">
        <f t="shared" si="65"/>
        <v>NA</v>
      </c>
      <c r="BE56" s="8">
        <f t="shared" si="66"/>
        <v>1.2866839276769843E-4</v>
      </c>
      <c r="BF56">
        <v>9.4587254250000008</v>
      </c>
      <c r="BG56" s="1">
        <v>-3.2333999999999999E-5</v>
      </c>
      <c r="BH56">
        <v>240</v>
      </c>
      <c r="BI56" s="10">
        <f t="shared" si="67"/>
        <v>-4.4307943300181396E-5</v>
      </c>
      <c r="BJ56" s="10" t="str">
        <f t="shared" si="68"/>
        <v>NA</v>
      </c>
      <c r="BK56" s="8">
        <f t="shared" si="69"/>
        <v>1.1973943300181397E-5</v>
      </c>
      <c r="BL56">
        <v>9.847819157</v>
      </c>
      <c r="BM56">
        <v>3.1816211459999999E-4</v>
      </c>
      <c r="BN56">
        <v>240</v>
      </c>
      <c r="BO56" s="8">
        <f t="shared" si="70"/>
        <v>-4.379824503347729E-5</v>
      </c>
      <c r="BP56" s="8" t="str">
        <f t="shared" si="71"/>
        <v>NA</v>
      </c>
      <c r="BQ56" s="8">
        <f t="shared" si="29"/>
        <v>3.6196035963347728E-4</v>
      </c>
      <c r="BR56">
        <v>9.8452300109999999</v>
      </c>
      <c r="BS56">
        <v>3.2573971399999999E-4</v>
      </c>
      <c r="BT56">
        <v>240</v>
      </c>
      <c r="BU56" s="8">
        <f t="shared" si="72"/>
        <v>-7.4421392767698435E-5</v>
      </c>
      <c r="BV56" s="8" t="str">
        <f t="shared" si="73"/>
        <v>NA</v>
      </c>
      <c r="BW56" s="8">
        <f t="shared" si="74"/>
        <v>4.0016110676769842E-4</v>
      </c>
      <c r="BX56">
        <v>9.9088033360000001</v>
      </c>
      <c r="BY56">
        <v>3.1404979090000001E-4</v>
      </c>
      <c r="BZ56">
        <v>240</v>
      </c>
      <c r="CA56" s="8">
        <f t="shared" si="75"/>
        <v>-4.379824503347729E-5</v>
      </c>
      <c r="CB56" s="8" t="str">
        <f t="shared" si="76"/>
        <v>NA</v>
      </c>
      <c r="CC56" s="8">
        <f t="shared" si="77"/>
        <v>3.578480359334773E-4</v>
      </c>
      <c r="CD56">
        <v>8.6606508180000006</v>
      </c>
      <c r="CE56">
        <v>4.45695779E-4</v>
      </c>
      <c r="CF56">
        <v>240</v>
      </c>
      <c r="CG56" s="8">
        <f t="shared" si="78"/>
        <v>-4.4307943300181396E-5</v>
      </c>
      <c r="CH56" s="8" t="str">
        <f t="shared" si="79"/>
        <v>NA</v>
      </c>
      <c r="CI56" s="8">
        <f t="shared" si="80"/>
        <v>4.9000372230018139E-4</v>
      </c>
      <c r="CJ56">
        <v>9.8297233300000002</v>
      </c>
      <c r="CK56">
        <v>3.1291720000000003E-4</v>
      </c>
      <c r="CL56">
        <v>240</v>
      </c>
      <c r="CM56" s="8">
        <f t="shared" si="81"/>
        <v>-7.4421392767698435E-5</v>
      </c>
      <c r="CN56" s="8" t="str">
        <f t="shared" si="82"/>
        <v>NA</v>
      </c>
      <c r="CO56" s="8">
        <f t="shared" si="83"/>
        <v>3.8733859276769846E-4</v>
      </c>
      <c r="CP56">
        <v>9.7955071010000001</v>
      </c>
      <c r="CQ56">
        <v>2.71924406E-4</v>
      </c>
      <c r="CR56">
        <v>240</v>
      </c>
      <c r="CS56" s="8">
        <f t="shared" si="84"/>
        <v>-4.379824503347729E-5</v>
      </c>
      <c r="CT56" s="8" t="str">
        <f t="shared" si="85"/>
        <v>NA</v>
      </c>
      <c r="CU56" s="8">
        <f t="shared" si="86"/>
        <v>3.1572265103347729E-4</v>
      </c>
      <c r="CV56">
        <v>9.4501537879999997</v>
      </c>
      <c r="CW56" s="1">
        <v>-4.7505E-5</v>
      </c>
      <c r="CX56">
        <v>240</v>
      </c>
      <c r="CY56" s="10">
        <f t="shared" si="87"/>
        <v>-4.4307943300181396E-5</v>
      </c>
      <c r="CZ56" s="10" t="str">
        <f t="shared" si="88"/>
        <v>NA</v>
      </c>
      <c r="DA56" s="8">
        <f t="shared" si="89"/>
        <v>-3.197056699818604E-6</v>
      </c>
      <c r="DB56" t="s">
        <v>4</v>
      </c>
      <c r="DC56" s="5" t="s">
        <v>8</v>
      </c>
    </row>
    <row r="57" spans="1:107" x14ac:dyDescent="0.45">
      <c r="A57" s="9">
        <v>45619.877775752313</v>
      </c>
      <c r="B57" t="s">
        <v>0</v>
      </c>
      <c r="C57">
        <v>56</v>
      </c>
      <c r="D57" s="7">
        <v>45619</v>
      </c>
      <c r="E57">
        <v>20.9375</v>
      </c>
      <c r="F57">
        <v>14.05589168</v>
      </c>
      <c r="G57">
        <v>13.95632919</v>
      </c>
      <c r="H57">
        <v>14.4122916</v>
      </c>
      <c r="I57">
        <v>14.33294173</v>
      </c>
      <c r="J57">
        <v>5.0623458479999996</v>
      </c>
      <c r="K57" s="1">
        <v>4.4298000000000002E-5</v>
      </c>
      <c r="L57">
        <v>240</v>
      </c>
      <c r="M57" s="8">
        <f t="shared" si="48"/>
        <v>-7.4808612041454836E-5</v>
      </c>
      <c r="N57" s="8" t="str">
        <f t="shared" si="49"/>
        <v>NA</v>
      </c>
      <c r="O57" s="8">
        <f t="shared" si="2"/>
        <v>1.1910661204145484E-4</v>
      </c>
      <c r="P57">
        <v>5.5616129040000004</v>
      </c>
      <c r="Q57" s="1">
        <v>5.1338999999999998E-5</v>
      </c>
      <c r="R57">
        <v>240</v>
      </c>
      <c r="S57" s="10">
        <f t="shared" si="50"/>
        <v>-4.4352534086605777E-5</v>
      </c>
      <c r="T57" s="10" t="str">
        <f t="shared" si="51"/>
        <v>NA</v>
      </c>
      <c r="U57" s="8">
        <f t="shared" si="5"/>
        <v>9.5691534086605768E-5</v>
      </c>
      <c r="V57" s="2" t="s">
        <v>0</v>
      </c>
      <c r="W57" s="2" t="s">
        <v>0</v>
      </c>
      <c r="X57" s="2"/>
      <c r="Y57" s="8">
        <f t="shared" si="52"/>
        <v>-7.4808612041454836E-5</v>
      </c>
      <c r="Z57" s="8" t="str">
        <f t="shared" si="53"/>
        <v>NA</v>
      </c>
      <c r="AA57" s="8" t="str">
        <f t="shared" si="8"/>
        <v>NA</v>
      </c>
      <c r="AB57">
        <v>5.1982862509999999</v>
      </c>
      <c r="AC57" s="1">
        <v>4.1112000000000002E-5</v>
      </c>
      <c r="AD57">
        <v>240</v>
      </c>
      <c r="AE57" s="8">
        <f t="shared" si="54"/>
        <v>-4.3936179648040863E-5</v>
      </c>
      <c r="AF57" s="8" t="str">
        <f t="shared" si="55"/>
        <v>NA</v>
      </c>
      <c r="AG57" s="8">
        <f t="shared" si="11"/>
        <v>8.5048179648040858E-5</v>
      </c>
      <c r="AH57">
        <v>1.9573274919999999</v>
      </c>
      <c r="AI57">
        <v>-1.142417017E-4</v>
      </c>
      <c r="AJ57">
        <v>240</v>
      </c>
      <c r="AK57" s="8">
        <f t="shared" si="56"/>
        <v>-4.3936179648040863E-5</v>
      </c>
      <c r="AL57" s="8">
        <f t="shared" si="57"/>
        <v>1.0207790711986487E-5</v>
      </c>
      <c r="AM57" s="8">
        <f t="shared" si="14"/>
        <v>-8.0513312763945622E-5</v>
      </c>
      <c r="AN57">
        <v>5.1347791689999998</v>
      </c>
      <c r="AO57" s="1">
        <v>5.2790000000000001E-5</v>
      </c>
      <c r="AP57">
        <v>240</v>
      </c>
      <c r="AQ57" s="8">
        <f t="shared" si="58"/>
        <v>-4.3936179648040863E-5</v>
      </c>
      <c r="AR57" s="8" t="str">
        <f t="shared" si="59"/>
        <v>NA</v>
      </c>
      <c r="AS57" s="8">
        <f t="shared" si="60"/>
        <v>9.6726179648040864E-5</v>
      </c>
      <c r="AT57">
        <v>2.5449808310000002</v>
      </c>
      <c r="AU57">
        <v>-1.264013708E-4</v>
      </c>
      <c r="AV57">
        <v>240</v>
      </c>
      <c r="AW57" s="8">
        <f t="shared" si="61"/>
        <v>-4.3936179648040863E-5</v>
      </c>
      <c r="AX57" s="8" t="str">
        <f t="shared" si="62"/>
        <v>NA</v>
      </c>
      <c r="AY57" s="8">
        <f t="shared" si="63"/>
        <v>-8.2465191151959134E-5</v>
      </c>
      <c r="AZ57">
        <v>5.1626512509999998</v>
      </c>
      <c r="BA57" s="1">
        <v>4.5852000000000001E-5</v>
      </c>
      <c r="BB57">
        <v>240</v>
      </c>
      <c r="BC57" s="8">
        <f t="shared" si="64"/>
        <v>-7.4808612041454836E-5</v>
      </c>
      <c r="BD57" s="8" t="str">
        <f t="shared" si="65"/>
        <v>NA</v>
      </c>
      <c r="BE57" s="8">
        <f t="shared" si="66"/>
        <v>1.2066061204145484E-4</v>
      </c>
      <c r="BF57">
        <v>9.4204542040000003</v>
      </c>
      <c r="BG57" s="1">
        <v>3.7304000000000001E-5</v>
      </c>
      <c r="BH57">
        <v>240</v>
      </c>
      <c r="BI57" s="10">
        <f t="shared" si="67"/>
        <v>-4.4352534086605777E-5</v>
      </c>
      <c r="BJ57" s="10" t="str">
        <f t="shared" si="68"/>
        <v>NA</v>
      </c>
      <c r="BK57" s="8">
        <f t="shared" si="69"/>
        <v>8.1656534086605771E-5</v>
      </c>
      <c r="BL57">
        <v>10.025620849999999</v>
      </c>
      <c r="BM57" s="1">
        <v>9.0480000000000001E-5</v>
      </c>
      <c r="BN57">
        <v>240</v>
      </c>
      <c r="BO57" s="8">
        <f t="shared" si="70"/>
        <v>-4.3936179648040863E-5</v>
      </c>
      <c r="BP57" s="8" t="str">
        <f t="shared" si="71"/>
        <v>NA</v>
      </c>
      <c r="BQ57" s="8">
        <f t="shared" si="29"/>
        <v>1.3441617964804085E-4</v>
      </c>
      <c r="BR57">
        <v>10.020768759999999</v>
      </c>
      <c r="BS57">
        <v>1.036009938E-4</v>
      </c>
      <c r="BT57">
        <v>240</v>
      </c>
      <c r="BU57" s="8">
        <f t="shared" si="72"/>
        <v>-7.4808612041454836E-5</v>
      </c>
      <c r="BV57" s="8" t="str">
        <f t="shared" si="73"/>
        <v>NA</v>
      </c>
      <c r="BW57" s="8">
        <f t="shared" si="74"/>
        <v>1.7840960584145484E-4</v>
      </c>
      <c r="BX57">
        <v>10.066575</v>
      </c>
      <c r="BY57">
        <v>1.022708422E-4</v>
      </c>
      <c r="BZ57">
        <v>240</v>
      </c>
      <c r="CA57" s="8">
        <f t="shared" si="75"/>
        <v>-4.3936179648040863E-5</v>
      </c>
      <c r="CB57" s="8" t="str">
        <f t="shared" si="76"/>
        <v>NA</v>
      </c>
      <c r="CC57" s="8">
        <f t="shared" si="77"/>
        <v>1.4620702184804088E-4</v>
      </c>
      <c r="CD57">
        <v>9.2900541420000007</v>
      </c>
      <c r="CE57">
        <v>6.8584990220000002E-4</v>
      </c>
      <c r="CF57">
        <v>240</v>
      </c>
      <c r="CG57" s="8">
        <f t="shared" si="78"/>
        <v>-4.4352534086605777E-5</v>
      </c>
      <c r="CH57" s="8" t="str">
        <f t="shared" si="79"/>
        <v>NA</v>
      </c>
      <c r="CI57" s="8">
        <f t="shared" si="80"/>
        <v>7.302024362866058E-4</v>
      </c>
      <c r="CJ57">
        <v>10.00784415</v>
      </c>
      <c r="CK57">
        <v>1.2943848449999999E-4</v>
      </c>
      <c r="CL57">
        <v>240</v>
      </c>
      <c r="CM57" s="8">
        <f t="shared" si="81"/>
        <v>-7.4808612041454836E-5</v>
      </c>
      <c r="CN57" s="8" t="str">
        <f t="shared" si="82"/>
        <v>NA</v>
      </c>
      <c r="CO57" s="8">
        <f t="shared" si="83"/>
        <v>2.0424709654145483E-4</v>
      </c>
      <c r="CP57">
        <v>9.9706653989999996</v>
      </c>
      <c r="CQ57">
        <v>1.2245922900000001E-4</v>
      </c>
      <c r="CR57">
        <v>240</v>
      </c>
      <c r="CS57" s="8">
        <f t="shared" si="84"/>
        <v>-4.3936179648040863E-5</v>
      </c>
      <c r="CT57" s="8" t="str">
        <f t="shared" si="85"/>
        <v>NA</v>
      </c>
      <c r="CU57" s="8">
        <f t="shared" si="86"/>
        <v>1.6639540864804087E-4</v>
      </c>
      <c r="CV57">
        <v>9.4219541790000001</v>
      </c>
      <c r="CW57" s="1">
        <v>3.3025999999999999E-5</v>
      </c>
      <c r="CX57">
        <v>240</v>
      </c>
      <c r="CY57" s="10">
        <f t="shared" si="87"/>
        <v>-4.4352534086605777E-5</v>
      </c>
      <c r="CZ57" s="10" t="str">
        <f t="shared" si="88"/>
        <v>NA</v>
      </c>
      <c r="DA57" s="8">
        <f t="shared" si="89"/>
        <v>7.7378534086605769E-5</v>
      </c>
      <c r="DB57" t="s">
        <v>4</v>
      </c>
      <c r="DC57" s="5" t="s">
        <v>8</v>
      </c>
    </row>
    <row r="58" spans="1:107" x14ac:dyDescent="0.45">
      <c r="A58" s="9">
        <v>45619.891664583331</v>
      </c>
      <c r="B58" t="s">
        <v>0</v>
      </c>
      <c r="C58">
        <v>57</v>
      </c>
      <c r="D58" s="7">
        <v>45619</v>
      </c>
      <c r="E58">
        <v>21.242499970000001</v>
      </c>
      <c r="F58">
        <v>14.056445780000001</v>
      </c>
      <c r="G58">
        <v>13.942750029999999</v>
      </c>
      <c r="H58">
        <v>14.25965006</v>
      </c>
      <c r="I58">
        <v>14.179200010000001</v>
      </c>
      <c r="J58">
        <v>5.1168637529999996</v>
      </c>
      <c r="K58" s="1">
        <v>4.4428000000000002E-5</v>
      </c>
      <c r="L58">
        <v>240</v>
      </c>
      <c r="M58" s="8">
        <f t="shared" si="48"/>
        <v>-7.5195831315433281E-5</v>
      </c>
      <c r="N58" s="8" t="str">
        <f t="shared" si="49"/>
        <v>NA</v>
      </c>
      <c r="O58" s="8">
        <f t="shared" si="2"/>
        <v>1.1962383131543328E-4</v>
      </c>
      <c r="P58">
        <v>5.6174462539999999</v>
      </c>
      <c r="Q58" s="1">
        <v>5.4075E-5</v>
      </c>
      <c r="R58">
        <v>240</v>
      </c>
      <c r="S58" s="10">
        <f t="shared" si="50"/>
        <v>-4.4397124873030158E-5</v>
      </c>
      <c r="T58" s="10" t="str">
        <f t="shared" si="51"/>
        <v>NA</v>
      </c>
      <c r="U58" s="8">
        <f t="shared" si="5"/>
        <v>9.8472124873030158E-5</v>
      </c>
      <c r="V58" s="2" t="s">
        <v>0</v>
      </c>
      <c r="W58" s="2" t="s">
        <v>0</v>
      </c>
      <c r="X58" s="2"/>
      <c r="Y58" s="8">
        <f t="shared" si="52"/>
        <v>-7.5195831315433281E-5</v>
      </c>
      <c r="Z58" s="8" t="str">
        <f t="shared" si="53"/>
        <v>NA</v>
      </c>
      <c r="AA58" s="8" t="str">
        <f t="shared" si="8"/>
        <v>NA</v>
      </c>
      <c r="AB58">
        <v>5.2472500010000003</v>
      </c>
      <c r="AC58" s="1">
        <v>4.8554000000000003E-5</v>
      </c>
      <c r="AD58">
        <v>240</v>
      </c>
      <c r="AE58" s="8">
        <f t="shared" si="54"/>
        <v>-4.4074114262604436E-5</v>
      </c>
      <c r="AF58" s="8" t="str">
        <f t="shared" si="55"/>
        <v>NA</v>
      </c>
      <c r="AG58" s="8">
        <f t="shared" si="11"/>
        <v>9.2628114262604432E-5</v>
      </c>
      <c r="AH58">
        <v>1.8135112609999999</v>
      </c>
      <c r="AI58">
        <v>-1.058214053E-4</v>
      </c>
      <c r="AJ58">
        <v>240</v>
      </c>
      <c r="AK58" s="8">
        <f t="shared" si="56"/>
        <v>-4.4074114262604436E-5</v>
      </c>
      <c r="AL58" s="8">
        <f t="shared" si="57"/>
        <v>1.449189857813232E-5</v>
      </c>
      <c r="AM58" s="8">
        <f t="shared" si="14"/>
        <v>-7.6239189615527882E-5</v>
      </c>
      <c r="AN58">
        <v>5.1898258349999997</v>
      </c>
      <c r="AO58" s="1">
        <v>4.3191E-5</v>
      </c>
      <c r="AP58">
        <v>240</v>
      </c>
      <c r="AQ58" s="8">
        <f t="shared" si="58"/>
        <v>-4.4074114262604436E-5</v>
      </c>
      <c r="AR58" s="8" t="str">
        <f t="shared" si="59"/>
        <v>NA</v>
      </c>
      <c r="AS58" s="8">
        <f t="shared" si="60"/>
        <v>8.7265114262604436E-5</v>
      </c>
      <c r="AT58">
        <v>2.4217345840000002</v>
      </c>
      <c r="AU58" s="1">
        <v>-9.9685999999999994E-5</v>
      </c>
      <c r="AV58">
        <v>240</v>
      </c>
      <c r="AW58" s="8">
        <f t="shared" si="61"/>
        <v>-4.4074114262604436E-5</v>
      </c>
      <c r="AX58" s="8" t="str">
        <f t="shared" si="62"/>
        <v>NA</v>
      </c>
      <c r="AY58" s="8">
        <f t="shared" si="63"/>
        <v>-5.5611885737395558E-5</v>
      </c>
      <c r="AZ58">
        <v>5.2179029110000004</v>
      </c>
      <c r="BA58" s="1">
        <v>4.9248E-5</v>
      </c>
      <c r="BB58">
        <v>240</v>
      </c>
      <c r="BC58" s="8">
        <f t="shared" si="64"/>
        <v>-7.5195831315433281E-5</v>
      </c>
      <c r="BD58" s="8" t="str">
        <f t="shared" si="65"/>
        <v>NA</v>
      </c>
      <c r="BE58" s="8">
        <f t="shared" si="66"/>
        <v>1.2444383131543328E-4</v>
      </c>
      <c r="BF58">
        <v>9.4393429120000008</v>
      </c>
      <c r="BG58" s="1">
        <v>-1.6571000000000001E-5</v>
      </c>
      <c r="BH58">
        <v>240</v>
      </c>
      <c r="BI58" s="10">
        <f t="shared" si="67"/>
        <v>-4.4397124873030158E-5</v>
      </c>
      <c r="BJ58" s="10" t="str">
        <f t="shared" si="68"/>
        <v>NA</v>
      </c>
      <c r="BK58" s="8">
        <f t="shared" si="69"/>
        <v>2.7826124873030157E-5</v>
      </c>
      <c r="BL58">
        <v>10.24094996</v>
      </c>
      <c r="BM58">
        <v>1.400480365E-4</v>
      </c>
      <c r="BN58">
        <v>240</v>
      </c>
      <c r="BO58" s="8">
        <f t="shared" si="70"/>
        <v>-4.4074114262604436E-5</v>
      </c>
      <c r="BP58" s="8" t="str">
        <f t="shared" si="71"/>
        <v>NA</v>
      </c>
      <c r="BQ58" s="8">
        <f t="shared" si="29"/>
        <v>1.8412215076260444E-4</v>
      </c>
      <c r="BR58">
        <v>10.23911668</v>
      </c>
      <c r="BS58">
        <v>1.4277801849999999E-4</v>
      </c>
      <c r="BT58">
        <v>240</v>
      </c>
      <c r="BU58" s="8">
        <f t="shared" si="72"/>
        <v>-7.5195831315433281E-5</v>
      </c>
      <c r="BV58" s="8" t="str">
        <f t="shared" si="73"/>
        <v>NA</v>
      </c>
      <c r="BW58" s="8">
        <f t="shared" si="74"/>
        <v>2.1797384981543327E-4</v>
      </c>
      <c r="BX58">
        <v>10.277475000000001</v>
      </c>
      <c r="BY58">
        <v>1.35506516E-4</v>
      </c>
      <c r="BZ58">
        <v>240</v>
      </c>
      <c r="CA58" s="8">
        <f t="shared" si="75"/>
        <v>-4.4074114262604436E-5</v>
      </c>
      <c r="CB58" s="8" t="str">
        <f t="shared" si="76"/>
        <v>NA</v>
      </c>
      <c r="CC58" s="8">
        <f t="shared" si="77"/>
        <v>1.7958063026260443E-4</v>
      </c>
      <c r="CD58">
        <v>9.8154170749999992</v>
      </c>
      <c r="CE58">
        <v>1.6274124929999999E-4</v>
      </c>
      <c r="CF58">
        <v>240</v>
      </c>
      <c r="CG58" s="8">
        <f t="shared" si="78"/>
        <v>-4.4397124873030158E-5</v>
      </c>
      <c r="CH58" s="8" t="str">
        <f t="shared" si="79"/>
        <v>NA</v>
      </c>
      <c r="CI58" s="8">
        <f t="shared" si="80"/>
        <v>2.0713837417303015E-4</v>
      </c>
      <c r="CJ58">
        <v>10.246616660000001</v>
      </c>
      <c r="CK58">
        <v>1.3897244119999999E-4</v>
      </c>
      <c r="CL58">
        <v>240</v>
      </c>
      <c r="CM58" s="8">
        <f t="shared" si="81"/>
        <v>-7.5195831315433281E-5</v>
      </c>
      <c r="CN58" s="8" t="str">
        <f t="shared" si="82"/>
        <v>NA</v>
      </c>
      <c r="CO58" s="8">
        <f t="shared" si="83"/>
        <v>2.1416827251543327E-4</v>
      </c>
      <c r="CP58">
        <v>10.195574990000001</v>
      </c>
      <c r="CQ58">
        <v>1.1119292259999999E-4</v>
      </c>
      <c r="CR58">
        <v>240</v>
      </c>
      <c r="CS58" s="8">
        <f t="shared" si="84"/>
        <v>-4.4074114262604436E-5</v>
      </c>
      <c r="CT58" s="8" t="str">
        <f t="shared" si="85"/>
        <v>NA</v>
      </c>
      <c r="CU58" s="8">
        <f t="shared" si="86"/>
        <v>1.5526703686260444E-4</v>
      </c>
      <c r="CV58">
        <v>9.4324433170000006</v>
      </c>
      <c r="CW58" s="1">
        <v>-2.8852000000000001E-5</v>
      </c>
      <c r="CX58">
        <v>240</v>
      </c>
      <c r="CY58" s="10">
        <f t="shared" si="87"/>
        <v>-4.4397124873030158E-5</v>
      </c>
      <c r="CZ58" s="10" t="str">
        <f t="shared" si="88"/>
        <v>NA</v>
      </c>
      <c r="DA58" s="8">
        <f t="shared" si="89"/>
        <v>1.5545124873030157E-5</v>
      </c>
      <c r="DB58" t="s">
        <v>4</v>
      </c>
      <c r="DC58" s="5" t="s">
        <v>8</v>
      </c>
    </row>
    <row r="59" spans="1:107" x14ac:dyDescent="0.45">
      <c r="A59" s="9">
        <v>45619.905553414355</v>
      </c>
      <c r="B59" t="s">
        <v>0</v>
      </c>
      <c r="C59">
        <v>58</v>
      </c>
      <c r="D59" s="7">
        <v>45619</v>
      </c>
      <c r="E59">
        <v>21.442500070000001</v>
      </c>
      <c r="F59">
        <v>14.076183370000001</v>
      </c>
      <c r="G59">
        <v>13.96215421</v>
      </c>
      <c r="H59">
        <v>14.444420900000001</v>
      </c>
      <c r="I59">
        <v>14.350937480000001</v>
      </c>
      <c r="J59">
        <v>5.1768295819999999</v>
      </c>
      <c r="K59" s="1">
        <v>2.9652999999999999E-5</v>
      </c>
      <c r="L59">
        <v>240</v>
      </c>
      <c r="M59" s="8">
        <f t="shared" si="48"/>
        <v>-7.5583050589633771E-5</v>
      </c>
      <c r="N59" s="8" t="str">
        <f t="shared" si="49"/>
        <v>NA</v>
      </c>
      <c r="O59" s="8">
        <f t="shared" si="2"/>
        <v>1.0523605058963377E-4</v>
      </c>
      <c r="P59">
        <v>5.6731670899999997</v>
      </c>
      <c r="Q59" s="1">
        <v>4.3136000000000002E-5</v>
      </c>
      <c r="R59">
        <v>240</v>
      </c>
      <c r="S59" s="10">
        <f t="shared" si="50"/>
        <v>-4.4441715659482295E-5</v>
      </c>
      <c r="T59" s="10" t="str">
        <f t="shared" si="51"/>
        <v>NA</v>
      </c>
      <c r="U59" s="8">
        <f t="shared" si="5"/>
        <v>8.7577715659482297E-5</v>
      </c>
      <c r="V59" s="2" t="s">
        <v>0</v>
      </c>
      <c r="W59" s="2" t="s">
        <v>0</v>
      </c>
      <c r="X59" s="2"/>
      <c r="Y59" s="8">
        <f t="shared" si="52"/>
        <v>-7.5583050589633771E-5</v>
      </c>
      <c r="Z59" s="8" t="str">
        <f t="shared" si="53"/>
        <v>NA</v>
      </c>
      <c r="AA59" s="8" t="str">
        <f t="shared" si="8"/>
        <v>NA</v>
      </c>
      <c r="AB59">
        <v>5.304177503</v>
      </c>
      <c r="AC59" s="1">
        <v>3.5590999999999999E-5</v>
      </c>
      <c r="AD59">
        <v>240</v>
      </c>
      <c r="AE59" s="8">
        <f t="shared" si="54"/>
        <v>-4.4212048877279031E-5</v>
      </c>
      <c r="AF59" s="8" t="str">
        <f t="shared" si="55"/>
        <v>NA</v>
      </c>
      <c r="AG59" s="8">
        <f t="shared" si="11"/>
        <v>7.9803048877279023E-5</v>
      </c>
      <c r="AH59">
        <v>1.690150413</v>
      </c>
      <c r="AI59" s="1">
        <v>-9.6434999999999994E-5</v>
      </c>
      <c r="AJ59">
        <v>240</v>
      </c>
      <c r="AK59" s="8">
        <f t="shared" si="56"/>
        <v>-4.4212048877279031E-5</v>
      </c>
      <c r="AL59" s="8">
        <f t="shared" si="57"/>
        <v>1.8166665853122438E-5</v>
      </c>
      <c r="AM59" s="8">
        <f t="shared" si="14"/>
        <v>-7.0389616975843401E-5</v>
      </c>
      <c r="AN59">
        <v>5.2517970800000002</v>
      </c>
      <c r="AO59" s="1">
        <v>4.3899000000000001E-5</v>
      </c>
      <c r="AP59">
        <v>240</v>
      </c>
      <c r="AQ59" s="8">
        <f t="shared" si="58"/>
        <v>-4.4212048877279031E-5</v>
      </c>
      <c r="AR59" s="8" t="str">
        <f t="shared" si="59"/>
        <v>NA</v>
      </c>
      <c r="AS59" s="8">
        <f t="shared" si="60"/>
        <v>8.8111048877279025E-5</v>
      </c>
      <c r="AT59">
        <v>2.2530062499999999</v>
      </c>
      <c r="AU59">
        <v>-1.4033467039999999E-4</v>
      </c>
      <c r="AV59">
        <v>240</v>
      </c>
      <c r="AW59" s="8">
        <f t="shared" si="61"/>
        <v>-4.4212048877279031E-5</v>
      </c>
      <c r="AX59" s="8">
        <f t="shared" si="62"/>
        <v>1.3998857613969462E-6</v>
      </c>
      <c r="AY59" s="8">
        <f t="shared" si="63"/>
        <v>-9.7522507284117903E-5</v>
      </c>
      <c r="AZ59">
        <v>5.2787962479999999</v>
      </c>
      <c r="BA59" s="1">
        <v>3.0697000000000001E-5</v>
      </c>
      <c r="BB59">
        <v>240</v>
      </c>
      <c r="BC59" s="8">
        <f t="shared" si="64"/>
        <v>-7.5583050589633771E-5</v>
      </c>
      <c r="BD59" s="8" t="str">
        <f t="shared" si="65"/>
        <v>NA</v>
      </c>
      <c r="BE59" s="8">
        <f t="shared" si="66"/>
        <v>1.0628005058963377E-4</v>
      </c>
      <c r="BF59">
        <v>9.3811466610000007</v>
      </c>
      <c r="BG59" s="1">
        <v>-6.3095000000000005E-5</v>
      </c>
      <c r="BH59">
        <v>240</v>
      </c>
      <c r="BI59" s="10">
        <f t="shared" si="67"/>
        <v>-4.4441715659482295E-5</v>
      </c>
      <c r="BJ59" s="10" t="str">
        <f t="shared" si="68"/>
        <v>NA</v>
      </c>
      <c r="BK59" s="8">
        <f t="shared" si="69"/>
        <v>-1.865328434051771E-5</v>
      </c>
      <c r="BL59">
        <v>10.27802915</v>
      </c>
      <c r="BM59">
        <v>-1.150926137E-4</v>
      </c>
      <c r="BN59">
        <v>240</v>
      </c>
      <c r="BO59" s="8">
        <f t="shared" si="70"/>
        <v>-4.4212048877279031E-5</v>
      </c>
      <c r="BP59" s="8" t="str">
        <f t="shared" si="71"/>
        <v>NA</v>
      </c>
      <c r="BQ59" s="8">
        <f t="shared" si="29"/>
        <v>-7.0880564822720969E-5</v>
      </c>
      <c r="BR59">
        <v>10.26968334</v>
      </c>
      <c r="BS59">
        <v>-1.183703088E-4</v>
      </c>
      <c r="BT59">
        <v>240</v>
      </c>
      <c r="BU59" s="8">
        <f t="shared" si="72"/>
        <v>-7.5583050589633771E-5</v>
      </c>
      <c r="BV59" s="8" t="str">
        <f t="shared" si="73"/>
        <v>NA</v>
      </c>
      <c r="BW59" s="8">
        <f t="shared" si="74"/>
        <v>-4.2787258210366224E-5</v>
      </c>
      <c r="BX59">
        <v>10.29494583</v>
      </c>
      <c r="BY59">
        <v>-1.3517934679999999E-4</v>
      </c>
      <c r="BZ59">
        <v>240</v>
      </c>
      <c r="CA59" s="8">
        <f t="shared" si="75"/>
        <v>-4.4212048877279031E-5</v>
      </c>
      <c r="CB59" s="8" t="str">
        <f t="shared" si="76"/>
        <v>NA</v>
      </c>
      <c r="CC59" s="8">
        <f t="shared" si="77"/>
        <v>-9.0967297922720956E-5</v>
      </c>
      <c r="CD59">
        <v>9.9872466840000005</v>
      </c>
      <c r="CE59">
        <v>1.738895417E-4</v>
      </c>
      <c r="CF59">
        <v>240</v>
      </c>
      <c r="CG59" s="8">
        <f t="shared" si="78"/>
        <v>-4.4441715659482295E-5</v>
      </c>
      <c r="CH59" s="8" t="str">
        <f t="shared" si="79"/>
        <v>NA</v>
      </c>
      <c r="CI59" s="8">
        <f t="shared" si="80"/>
        <v>2.183312573594823E-4</v>
      </c>
      <c r="CJ59">
        <v>10.292979170000001</v>
      </c>
      <c r="CK59">
        <v>-1.203404863E-4</v>
      </c>
      <c r="CL59">
        <v>240</v>
      </c>
      <c r="CM59" s="8">
        <f t="shared" si="81"/>
        <v>-7.5583050589633771E-5</v>
      </c>
      <c r="CN59" s="8" t="str">
        <f t="shared" si="82"/>
        <v>NA</v>
      </c>
      <c r="CO59" s="8">
        <f t="shared" si="83"/>
        <v>-4.475743571036623E-5</v>
      </c>
      <c r="CP59">
        <v>10.22842501</v>
      </c>
      <c r="CQ59" s="1">
        <v>-9.7004999999999997E-5</v>
      </c>
      <c r="CR59">
        <v>240</v>
      </c>
      <c r="CS59" s="8">
        <f t="shared" si="84"/>
        <v>-4.4212048877279031E-5</v>
      </c>
      <c r="CT59" s="8" t="str">
        <f t="shared" si="85"/>
        <v>NA</v>
      </c>
      <c r="CU59" s="8">
        <f t="shared" si="86"/>
        <v>-5.2792951122720966E-5</v>
      </c>
      <c r="CV59">
        <v>9.3812120799999992</v>
      </c>
      <c r="CW59" s="1">
        <v>-4.6508999999999998E-5</v>
      </c>
      <c r="CX59">
        <v>240</v>
      </c>
      <c r="CY59" s="10">
        <f t="shared" si="87"/>
        <v>-4.4441715659482295E-5</v>
      </c>
      <c r="CZ59" s="10" t="str">
        <f t="shared" si="88"/>
        <v>NA</v>
      </c>
      <c r="DA59" s="8">
        <f t="shared" si="89"/>
        <v>-2.0672843405177032E-6</v>
      </c>
      <c r="DB59" t="s">
        <v>4</v>
      </c>
      <c r="DC59" s="5" t="s">
        <v>8</v>
      </c>
    </row>
    <row r="60" spans="1:107" x14ac:dyDescent="0.45">
      <c r="A60" s="9">
        <v>45619.919442245373</v>
      </c>
      <c r="B60" t="s">
        <v>0</v>
      </c>
      <c r="C60">
        <v>59</v>
      </c>
      <c r="D60" s="7">
        <v>45619</v>
      </c>
      <c r="E60">
        <v>21.9375</v>
      </c>
      <c r="F60">
        <v>14.085408299999999</v>
      </c>
      <c r="G60">
        <v>13.968600009999999</v>
      </c>
      <c r="H60">
        <v>14.33366247</v>
      </c>
      <c r="I60">
        <v>14.22600834</v>
      </c>
      <c r="J60">
        <v>5.2367729069999998</v>
      </c>
      <c r="K60" s="1">
        <v>3.0307E-5</v>
      </c>
      <c r="L60">
        <v>240</v>
      </c>
      <c r="M60" s="8">
        <f t="shared" si="48"/>
        <v>-7.5970269863390172E-5</v>
      </c>
      <c r="N60" s="8" t="str">
        <f t="shared" si="49"/>
        <v>NA</v>
      </c>
      <c r="O60" s="8">
        <f t="shared" si="2"/>
        <v>1.0627726986339018E-4</v>
      </c>
      <c r="P60">
        <v>5.732195419</v>
      </c>
      <c r="Q60" s="1">
        <v>3.7570000000000001E-5</v>
      </c>
      <c r="R60">
        <v>240</v>
      </c>
      <c r="S60" s="10">
        <f t="shared" si="50"/>
        <v>-4.4486306445906676E-5</v>
      </c>
      <c r="T60" s="10" t="str">
        <f t="shared" si="51"/>
        <v>NA</v>
      </c>
      <c r="U60" s="8">
        <f t="shared" si="5"/>
        <v>8.2056306445906684E-5</v>
      </c>
      <c r="V60" s="2" t="s">
        <v>0</v>
      </c>
      <c r="W60" s="2" t="s">
        <v>0</v>
      </c>
      <c r="X60" s="2"/>
      <c r="Y60" s="8">
        <f t="shared" si="52"/>
        <v>-7.5970269863390172E-5</v>
      </c>
      <c r="Z60" s="8" t="str">
        <f t="shared" si="53"/>
        <v>NA</v>
      </c>
      <c r="AA60" s="8" t="str">
        <f t="shared" si="8"/>
        <v>NA</v>
      </c>
      <c r="AB60">
        <v>5.3569837529999997</v>
      </c>
      <c r="AC60" s="1">
        <v>2.5309000000000001E-5</v>
      </c>
      <c r="AD60">
        <v>240</v>
      </c>
      <c r="AE60" s="8">
        <f t="shared" si="54"/>
        <v>-4.4349983491842604E-5</v>
      </c>
      <c r="AF60" s="8" t="str">
        <f t="shared" si="55"/>
        <v>NA</v>
      </c>
      <c r="AG60" s="8">
        <f t="shared" si="11"/>
        <v>6.9658983491842602E-5</v>
      </c>
      <c r="AH60">
        <v>1.677340415</v>
      </c>
      <c r="AI60">
        <v>4.1702320519999999E-4</v>
      </c>
      <c r="AJ60">
        <v>240</v>
      </c>
      <c r="AK60" s="8">
        <f t="shared" si="56"/>
        <v>-4.4349983491842604E-5</v>
      </c>
      <c r="AL60" s="8">
        <f t="shared" si="57"/>
        <v>1.8548259869427266E-5</v>
      </c>
      <c r="AM60" s="8">
        <f t="shared" si="14"/>
        <v>4.4282492882241533E-4</v>
      </c>
      <c r="AN60">
        <v>5.3130775129999996</v>
      </c>
      <c r="AO60" s="1">
        <v>3.7576000000000001E-5</v>
      </c>
      <c r="AP60">
        <v>240</v>
      </c>
      <c r="AQ60" s="8">
        <f t="shared" si="58"/>
        <v>-4.4349983491842604E-5</v>
      </c>
      <c r="AR60" s="8" t="str">
        <f t="shared" si="59"/>
        <v>NA</v>
      </c>
      <c r="AS60" s="8">
        <f t="shared" si="60"/>
        <v>8.1925983491842598E-5</v>
      </c>
      <c r="AT60">
        <v>2.2637145919999999</v>
      </c>
      <c r="AU60">
        <v>6.3243508670000003E-4</v>
      </c>
      <c r="AV60">
        <v>240</v>
      </c>
      <c r="AW60" s="8">
        <f t="shared" si="61"/>
        <v>-4.4349983491842604E-5</v>
      </c>
      <c r="AX60" s="8">
        <f t="shared" si="62"/>
        <v>1.0808974811688193E-6</v>
      </c>
      <c r="AY60" s="8">
        <f t="shared" si="63"/>
        <v>6.7570417271067384E-4</v>
      </c>
      <c r="AZ60">
        <v>5.3299079120000004</v>
      </c>
      <c r="BA60" s="1">
        <v>3.6616999999999999E-5</v>
      </c>
      <c r="BB60">
        <v>240</v>
      </c>
      <c r="BC60" s="8">
        <f t="shared" si="64"/>
        <v>-7.5970269863390172E-5</v>
      </c>
      <c r="BD60" s="8" t="str">
        <f t="shared" si="65"/>
        <v>NA</v>
      </c>
      <c r="BE60" s="8">
        <f t="shared" si="66"/>
        <v>1.1258726986339016E-4</v>
      </c>
      <c r="BF60">
        <v>9.3972650049999995</v>
      </c>
      <c r="BG60" s="1">
        <v>3.5974000000000001E-6</v>
      </c>
      <c r="BH60">
        <v>240</v>
      </c>
      <c r="BI60" s="10">
        <f t="shared" si="67"/>
        <v>-4.4486306445906676E-5</v>
      </c>
      <c r="BJ60" s="10" t="str">
        <f t="shared" si="68"/>
        <v>NA</v>
      </c>
      <c r="BK60" s="8">
        <f t="shared" si="69"/>
        <v>4.8083706445906676E-5</v>
      </c>
      <c r="BL60">
        <v>10.315866679999999</v>
      </c>
      <c r="BM60">
        <v>1.458792081E-4</v>
      </c>
      <c r="BN60">
        <v>240</v>
      </c>
      <c r="BO60" s="8">
        <f t="shared" si="70"/>
        <v>-4.4349983491842604E-5</v>
      </c>
      <c r="BP60" s="8" t="str">
        <f t="shared" si="71"/>
        <v>NA</v>
      </c>
      <c r="BQ60" s="8">
        <f t="shared" si="29"/>
        <v>1.9022919159184261E-4</v>
      </c>
      <c r="BR60">
        <v>10.31458333</v>
      </c>
      <c r="BS60">
        <v>1.4215731639999999E-4</v>
      </c>
      <c r="BT60">
        <v>240</v>
      </c>
      <c r="BU60" s="8">
        <f t="shared" si="72"/>
        <v>-7.5970269863390172E-5</v>
      </c>
      <c r="BV60" s="8" t="str">
        <f t="shared" si="73"/>
        <v>NA</v>
      </c>
      <c r="BW60" s="8">
        <f t="shared" si="74"/>
        <v>2.1812758626339016E-4</v>
      </c>
      <c r="BX60">
        <v>10.34362082</v>
      </c>
      <c r="BY60">
        <v>1.528454172E-4</v>
      </c>
      <c r="BZ60">
        <v>240</v>
      </c>
      <c r="CA60" s="8">
        <f t="shared" si="75"/>
        <v>-4.4349983491842604E-5</v>
      </c>
      <c r="CB60" s="8" t="str">
        <f t="shared" si="76"/>
        <v>NA</v>
      </c>
      <c r="CC60" s="8">
        <f t="shared" si="77"/>
        <v>1.9719540069184261E-4</v>
      </c>
      <c r="CD60">
        <v>10.1731625</v>
      </c>
      <c r="CE60" s="1">
        <v>8.6994000000000001E-5</v>
      </c>
      <c r="CF60">
        <v>240</v>
      </c>
      <c r="CG60" s="8">
        <f t="shared" si="78"/>
        <v>-4.4486306445906676E-5</v>
      </c>
      <c r="CH60" s="8" t="str">
        <f t="shared" si="79"/>
        <v>NA</v>
      </c>
      <c r="CI60" s="8">
        <f t="shared" si="80"/>
        <v>1.3148030644590669E-4</v>
      </c>
      <c r="CJ60">
        <v>10.3210625</v>
      </c>
      <c r="CK60">
        <v>1.4872315649999999E-4</v>
      </c>
      <c r="CL60">
        <v>240</v>
      </c>
      <c r="CM60" s="8">
        <f t="shared" si="81"/>
        <v>-7.5970269863390172E-5</v>
      </c>
      <c r="CN60" s="8" t="str">
        <f t="shared" si="82"/>
        <v>NA</v>
      </c>
      <c r="CO60" s="8">
        <f t="shared" si="83"/>
        <v>2.2469342636339016E-4</v>
      </c>
      <c r="CP60">
        <v>10.271091670000001</v>
      </c>
      <c r="CQ60">
        <v>1.4914941850000001E-4</v>
      </c>
      <c r="CR60">
        <v>240</v>
      </c>
      <c r="CS60" s="8">
        <f t="shared" si="84"/>
        <v>-4.4349983491842604E-5</v>
      </c>
      <c r="CT60" s="8" t="str">
        <f t="shared" si="85"/>
        <v>NA</v>
      </c>
      <c r="CU60" s="8">
        <f t="shared" si="86"/>
        <v>1.9349940199184262E-4</v>
      </c>
      <c r="CV60">
        <v>9.3908783240000009</v>
      </c>
      <c r="CW60" s="1">
        <v>1.8076000000000001E-5</v>
      </c>
      <c r="CX60">
        <v>240</v>
      </c>
      <c r="CY60" s="10">
        <f t="shared" si="87"/>
        <v>-4.4486306445906676E-5</v>
      </c>
      <c r="CZ60" s="10" t="str">
        <f t="shared" si="88"/>
        <v>NA</v>
      </c>
      <c r="DA60" s="8">
        <f t="shared" si="89"/>
        <v>6.2562306445906684E-5</v>
      </c>
      <c r="DB60" t="s">
        <v>4</v>
      </c>
      <c r="DC60" s="5" t="s">
        <v>8</v>
      </c>
    </row>
    <row r="61" spans="1:107" x14ac:dyDescent="0.45">
      <c r="A61" s="9">
        <v>45619.93333107639</v>
      </c>
      <c r="B61" t="s">
        <v>0</v>
      </c>
      <c r="C61">
        <v>60</v>
      </c>
      <c r="D61" s="7">
        <v>45619</v>
      </c>
      <c r="E61">
        <v>22.242499970000001</v>
      </c>
      <c r="F61">
        <v>14.173887499999999</v>
      </c>
      <c r="G61">
        <v>13.98188328</v>
      </c>
      <c r="H61">
        <v>14.33937085</v>
      </c>
      <c r="I61">
        <v>14.3578875</v>
      </c>
      <c r="J61">
        <v>5.296354161</v>
      </c>
      <c r="K61" s="1">
        <v>3.8928999999999999E-5</v>
      </c>
      <c r="L61">
        <v>240</v>
      </c>
      <c r="M61" s="8">
        <f t="shared" si="48"/>
        <v>-7.6357489137368617E-5</v>
      </c>
      <c r="N61" s="8" t="str">
        <f t="shared" si="49"/>
        <v>NA</v>
      </c>
      <c r="O61" s="8">
        <f t="shared" si="2"/>
        <v>1.1528648913736861E-4</v>
      </c>
      <c r="P61">
        <v>5.7605000000000004</v>
      </c>
      <c r="Q61" s="1">
        <v>4.2296000000000003E-5</v>
      </c>
      <c r="R61">
        <v>240</v>
      </c>
      <c r="S61" s="10">
        <f t="shared" si="50"/>
        <v>-4.4530897232331057E-5</v>
      </c>
      <c r="T61" s="10" t="str">
        <f t="shared" si="51"/>
        <v>NA</v>
      </c>
      <c r="U61" s="8">
        <f t="shared" si="5"/>
        <v>8.682689723233106E-5</v>
      </c>
      <c r="V61" s="2" t="s">
        <v>0</v>
      </c>
      <c r="W61" s="2" t="s">
        <v>0</v>
      </c>
      <c r="X61" s="2"/>
      <c r="Y61" s="8">
        <f t="shared" si="52"/>
        <v>-7.6357489137368617E-5</v>
      </c>
      <c r="Z61" s="8" t="str">
        <f t="shared" si="53"/>
        <v>NA</v>
      </c>
      <c r="AA61" s="8" t="str">
        <f t="shared" si="8"/>
        <v>NA</v>
      </c>
      <c r="AB61">
        <v>5.411869566</v>
      </c>
      <c r="AC61" s="1">
        <v>6.4245000000000006E-5</v>
      </c>
      <c r="AD61">
        <v>240</v>
      </c>
      <c r="AE61" s="8">
        <f t="shared" si="54"/>
        <v>-4.4487918106406177E-5</v>
      </c>
      <c r="AF61" s="8" t="str">
        <f t="shared" si="55"/>
        <v>NA</v>
      </c>
      <c r="AG61" s="8">
        <f t="shared" si="11"/>
        <v>1.0873291810640618E-4</v>
      </c>
      <c r="AH61">
        <v>5.6410037419999997</v>
      </c>
      <c r="AI61">
        <v>2.7656929589999998E-4</v>
      </c>
      <c r="AJ61">
        <v>240</v>
      </c>
      <c r="AK61" s="8">
        <f t="shared" si="56"/>
        <v>-4.4487918106406177E-5</v>
      </c>
      <c r="AL61" s="8" t="str">
        <f t="shared" si="57"/>
        <v>NA</v>
      </c>
      <c r="AM61" s="8">
        <f t="shared" si="14"/>
        <v>3.2105721400640616E-4</v>
      </c>
      <c r="AN61">
        <v>5.3667858239999999</v>
      </c>
      <c r="AO61" s="1">
        <v>3.4094999999999998E-5</v>
      </c>
      <c r="AP61">
        <v>240</v>
      </c>
      <c r="AQ61" s="8">
        <f t="shared" si="58"/>
        <v>-4.4487918106406177E-5</v>
      </c>
      <c r="AR61" s="8" t="str">
        <f t="shared" si="59"/>
        <v>NA</v>
      </c>
      <c r="AS61" s="8">
        <f t="shared" si="60"/>
        <v>7.8582918106406168E-5</v>
      </c>
      <c r="AT61">
        <v>5.4248520730000003</v>
      </c>
      <c r="AU61" s="1">
        <v>7.7446000000000004E-5</v>
      </c>
      <c r="AV61">
        <v>240</v>
      </c>
      <c r="AW61" s="8">
        <f t="shared" si="61"/>
        <v>-4.4487918106406177E-5</v>
      </c>
      <c r="AX61" s="8" t="str">
        <f t="shared" si="62"/>
        <v>NA</v>
      </c>
      <c r="AY61" s="8">
        <f t="shared" si="63"/>
        <v>1.2193391810640618E-4</v>
      </c>
      <c r="AZ61">
        <v>5.3918124929999998</v>
      </c>
      <c r="BA61" s="1">
        <v>3.4978000000000003E-5</v>
      </c>
      <c r="BB61">
        <v>240</v>
      </c>
      <c r="BC61" s="8">
        <f t="shared" si="64"/>
        <v>-7.6357489137368617E-5</v>
      </c>
      <c r="BD61" s="8" t="str">
        <f t="shared" si="65"/>
        <v>NA</v>
      </c>
      <c r="BE61" s="8">
        <f t="shared" si="66"/>
        <v>1.1133548913736862E-4</v>
      </c>
      <c r="BF61">
        <v>9.5215070799999992</v>
      </c>
      <c r="BG61">
        <v>5.5920152490000004E-4</v>
      </c>
      <c r="BH61">
        <v>240</v>
      </c>
      <c r="BI61" s="10">
        <f t="shared" si="67"/>
        <v>-4.4530897232331057E-5</v>
      </c>
      <c r="BJ61" s="10" t="str">
        <f t="shared" si="68"/>
        <v>NA</v>
      </c>
      <c r="BK61" s="8">
        <f t="shared" si="69"/>
        <v>6.037324221323311E-4</v>
      </c>
      <c r="BL61">
        <v>10.392787500000001</v>
      </c>
      <c r="BM61" s="1">
        <v>-2.2113E-5</v>
      </c>
      <c r="BN61">
        <v>240</v>
      </c>
      <c r="BO61" s="8">
        <f t="shared" si="70"/>
        <v>-4.4487918106406177E-5</v>
      </c>
      <c r="BP61" s="8" t="str">
        <f t="shared" si="71"/>
        <v>NA</v>
      </c>
      <c r="BQ61" s="8">
        <f t="shared" si="29"/>
        <v>2.2374918106406177E-5</v>
      </c>
      <c r="BR61">
        <v>10.37830003</v>
      </c>
      <c r="BS61" s="1">
        <v>4.3513000000000002E-6</v>
      </c>
      <c r="BT61">
        <v>240</v>
      </c>
      <c r="BU61" s="8">
        <f t="shared" si="72"/>
        <v>-7.6357489137368617E-5</v>
      </c>
      <c r="BV61" s="8" t="str">
        <f t="shared" si="73"/>
        <v>NA</v>
      </c>
      <c r="BW61" s="8">
        <f t="shared" si="74"/>
        <v>8.0708789137368624E-5</v>
      </c>
      <c r="BX61">
        <v>10.417745849999999</v>
      </c>
      <c r="BY61" s="1">
        <v>-2.1355000000000001E-5</v>
      </c>
      <c r="BZ61">
        <v>240</v>
      </c>
      <c r="CA61" s="8">
        <f t="shared" si="75"/>
        <v>-4.4487918106406177E-5</v>
      </c>
      <c r="CB61" s="8" t="str">
        <f t="shared" si="76"/>
        <v>NA</v>
      </c>
      <c r="CC61" s="8">
        <f t="shared" si="77"/>
        <v>2.3132918106406175E-5</v>
      </c>
      <c r="CD61">
        <v>10.24945831</v>
      </c>
      <c r="CE61" s="1">
        <v>1.5108E-5</v>
      </c>
      <c r="CF61">
        <v>240</v>
      </c>
      <c r="CG61" s="8">
        <f t="shared" si="78"/>
        <v>-4.4530897232331057E-5</v>
      </c>
      <c r="CH61" s="8" t="str">
        <f t="shared" si="79"/>
        <v>NA</v>
      </c>
      <c r="CI61" s="8">
        <f t="shared" si="80"/>
        <v>5.9638897232331055E-5</v>
      </c>
      <c r="CJ61">
        <v>10.3712125</v>
      </c>
      <c r="CK61" s="1">
        <v>-3.8661000000000001E-5</v>
      </c>
      <c r="CL61">
        <v>240</v>
      </c>
      <c r="CM61" s="8">
        <f t="shared" si="81"/>
        <v>-7.6357489137368617E-5</v>
      </c>
      <c r="CN61" s="8" t="str">
        <f t="shared" si="82"/>
        <v>NA</v>
      </c>
      <c r="CO61" s="8">
        <f t="shared" si="83"/>
        <v>3.7696489137368616E-5</v>
      </c>
      <c r="CP61">
        <v>10.302729169999999</v>
      </c>
      <c r="CQ61" s="1">
        <v>-8.4510000000000002E-5</v>
      </c>
      <c r="CR61">
        <v>240</v>
      </c>
      <c r="CS61" s="8">
        <f t="shared" si="84"/>
        <v>-4.4487918106406177E-5</v>
      </c>
      <c r="CT61" s="8" t="str">
        <f t="shared" si="85"/>
        <v>NA</v>
      </c>
      <c r="CU61" s="8">
        <f t="shared" si="86"/>
        <v>-4.0022081893593825E-5</v>
      </c>
      <c r="CV61">
        <v>9.446247069</v>
      </c>
      <c r="CW61">
        <v>3.6088197970000002E-4</v>
      </c>
      <c r="CX61">
        <v>240</v>
      </c>
      <c r="CY61" s="10">
        <f t="shared" si="87"/>
        <v>-4.4530897232331057E-5</v>
      </c>
      <c r="CZ61" s="10" t="str">
        <f t="shared" si="88"/>
        <v>NA</v>
      </c>
      <c r="DA61" s="8">
        <f t="shared" si="89"/>
        <v>4.0541287693233107E-4</v>
      </c>
      <c r="DB61" t="s">
        <v>4</v>
      </c>
      <c r="DC61" s="5" t="s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4B81-501F-49CB-90F3-B520A262A896}">
  <dimension ref="A1:DC54"/>
  <sheetViews>
    <sheetView zoomScale="57" workbookViewId="0">
      <selection activeCell="P15" sqref="P15"/>
    </sheetView>
  </sheetViews>
  <sheetFormatPr defaultRowHeight="14.25" x14ac:dyDescent="0.45"/>
  <cols>
    <col min="1" max="1" width="16.46484375" bestFit="1" customWidth="1"/>
    <col min="2" max="2" width="9.19921875" bestFit="1" customWidth="1"/>
    <col min="3" max="3" width="9.19921875" customWidth="1"/>
    <col min="4" max="4" width="11.06640625" bestFit="1" customWidth="1"/>
    <col min="5" max="5" width="9.1328125" bestFit="1" customWidth="1"/>
    <col min="6" max="15" width="9.1328125" customWidth="1"/>
    <col min="16" max="16" width="12.6640625" customWidth="1"/>
    <col min="17" max="17" width="12.796875" customWidth="1"/>
    <col min="18" max="57" width="9.1328125" customWidth="1"/>
    <col min="58" max="58" width="12" customWidth="1"/>
    <col min="59" max="59" width="12.796875" customWidth="1"/>
    <col min="60" max="70" width="9.1328125" customWidth="1"/>
    <col min="71" max="71" width="10.46484375" customWidth="1"/>
    <col min="72" max="81" width="9.1328125" customWidth="1"/>
    <col min="82" max="82" width="12.6640625" customWidth="1"/>
    <col min="83" max="83" width="12.796875" customWidth="1"/>
    <col min="84" max="87" width="9.1328125" customWidth="1"/>
    <col min="88" max="90" width="9.1328125" bestFit="1" customWidth="1"/>
    <col min="91" max="93" width="9.1328125" customWidth="1"/>
    <col min="94" max="96" width="9.1328125" bestFit="1" customWidth="1"/>
    <col min="97" max="99" width="9.1328125" customWidth="1"/>
    <col min="100" max="100" width="12.6640625" bestFit="1" customWidth="1"/>
    <col min="101" max="101" width="12.53125" bestFit="1" customWidth="1"/>
    <col min="102" max="102" width="8.86328125" bestFit="1" customWidth="1"/>
    <col min="103" max="105" width="8.8632812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45620.613888888889</v>
      </c>
      <c r="B2">
        <v>0</v>
      </c>
      <c r="C2">
        <v>1</v>
      </c>
      <c r="D2" s="7">
        <v>45620</v>
      </c>
      <c r="E2">
        <v>14.44499998</v>
      </c>
      <c r="F2">
        <v>14.135079129999999</v>
      </c>
      <c r="G2">
        <v>13.98156668</v>
      </c>
      <c r="H2">
        <v>14.155833299999999</v>
      </c>
      <c r="I2">
        <v>14.09557083</v>
      </c>
      <c r="J2">
        <v>9.4766304249999997</v>
      </c>
      <c r="K2">
        <v>-1.1940522270000001E-3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</f>
        <v>-9.5331375541407581E-5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-1.0987208514585925E-3</v>
      </c>
      <c r="P2">
        <v>10.620779199999999</v>
      </c>
      <c r="Q2">
        <v>1.1007717050000001E-4</v>
      </c>
      <c r="R2">
        <v>240</v>
      </c>
      <c r="S2" s="10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</f>
        <v>-4.6715862117241436E-5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1.5679303261724144E-4</v>
      </c>
      <c r="V2">
        <v>9.9288758319999992</v>
      </c>
      <c r="W2">
        <v>-5.3039877959999997E-4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</f>
        <v>-9.5331375541407581E-5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-4.3506740405859238E-4</v>
      </c>
      <c r="AB2">
        <v>9.7076683520000007</v>
      </c>
      <c r="AC2">
        <v>-7.6585597639999999E-4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</f>
        <v>-5.1246764797507893E-5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-7.1460921160249209E-4</v>
      </c>
      <c r="AH2">
        <v>9.9777387659999999</v>
      </c>
      <c r="AI2">
        <v>-6.2662784930000005E-4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</f>
        <v>-5.1246764797507893E-5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IF(AL2="NA",AI2-AK2,AI2-AK2-AL2)</f>
        <v>-5.7538108450249216E-4</v>
      </c>
      <c r="AN2">
        <v>9.6442741830000003</v>
      </c>
      <c r="AO2">
        <v>-9.5833950639999995E-4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</f>
        <v>-5.1246764797507893E-5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-9.0709274160249206E-4</v>
      </c>
      <c r="AT2">
        <v>9.618146694</v>
      </c>
      <c r="AU2">
        <v>-8.1342558589999996E-4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</f>
        <v>-5.1246764797507893E-5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IF(AU2="NA","NA",IF(AX2="NA",AU2-AW2,AU2-AW2-AX2))</f>
        <v>-7.6217882110249206E-4</v>
      </c>
      <c r="AZ2">
        <v>9.8889491839999994</v>
      </c>
      <c r="BA2">
        <v>-7.396266788E-4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</f>
        <v>-9.5331375541407581E-5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-6.4429530325859242E-4</v>
      </c>
      <c r="BF2">
        <v>9.65671459</v>
      </c>
      <c r="BG2" s="1">
        <v>1.4653E-6</v>
      </c>
      <c r="BH2">
        <v>240</v>
      </c>
      <c r="BI2" s="10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</f>
        <v>-4.6715862117241436E-5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4.8181162117241437E-5</v>
      </c>
      <c r="BL2">
        <v>9.3832325260000005</v>
      </c>
      <c r="BM2">
        <v>-3.1492989229999998E-4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</f>
        <v>-5.1246764797507893E-5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IF(BP2="NA",BM2-BO2,BM2-BO2-BP2)</f>
        <v>-2.6368312750249209E-4</v>
      </c>
      <c r="BR2">
        <v>9.453495427</v>
      </c>
      <c r="BS2">
        <v>-2.5311317049999998E-4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</f>
        <v>-9.5331375541407581E-5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-1.577817949585924E-4</v>
      </c>
      <c r="BX2">
        <v>9.3819329059999994</v>
      </c>
      <c r="BY2">
        <v>-3.8077919330000001E-4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</f>
        <v>-5.1246764797507893E-5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-3.2953242850249212E-4</v>
      </c>
      <c r="CD2">
        <v>9.6688420809999993</v>
      </c>
      <c r="CE2" s="1">
        <v>2.3173E-5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</f>
        <v>-4.6715862117241436E-5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6.9888862117241439E-5</v>
      </c>
      <c r="CJ2">
        <v>8.8905683440000001</v>
      </c>
      <c r="CK2">
        <v>-1.1330705989999999E-3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</f>
        <v>-9.5331375541407581E-5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-1.0377392234585923E-3</v>
      </c>
      <c r="CP2">
        <v>9.1675412650000005</v>
      </c>
      <c r="CQ2">
        <v>-7.1974331270000002E-4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</f>
        <v>-5.1246764797507893E-5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-6.6849654790249213E-4</v>
      </c>
      <c r="CV2">
        <v>9.4910604000000003</v>
      </c>
      <c r="CW2">
        <v>-1.2744563850000001E-4</v>
      </c>
      <c r="CX2">
        <v>240</v>
      </c>
      <c r="CY2" s="10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</f>
        <v>-4.6715862117241436E-5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-8.0729776382758571E-5</v>
      </c>
      <c r="DB2" t="s">
        <v>1</v>
      </c>
      <c r="DC2" s="5" t="s">
        <v>7</v>
      </c>
    </row>
    <row r="3" spans="1:107" x14ac:dyDescent="0.45">
      <c r="A3" s="9">
        <v>45620.64166666667</v>
      </c>
      <c r="B3">
        <v>1</v>
      </c>
      <c r="C3">
        <v>2</v>
      </c>
      <c r="D3" s="7">
        <v>45620</v>
      </c>
      <c r="E3">
        <v>15.244999979999999</v>
      </c>
      <c r="F3">
        <v>14.08091254</v>
      </c>
      <c r="G3">
        <v>13.931812580000001</v>
      </c>
      <c r="H3">
        <v>14.11628333</v>
      </c>
      <c r="I3">
        <v>14.161179150000001</v>
      </c>
      <c r="J3">
        <v>10.1017996</v>
      </c>
      <c r="K3">
        <v>-4.779964878E-4</v>
      </c>
      <c r="L3">
        <v>240</v>
      </c>
      <c r="M3" s="8">
        <f t="shared" ref="M3:M54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</f>
        <v>-9.6105817316338715E-5</v>
      </c>
      <c r="N3" s="8" t="str">
        <f t="shared" ref="N3:N54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54" si="2">IF(N3="NA",K3-M3,K3-M3-N3)</f>
        <v>-3.8189067048366129E-4</v>
      </c>
      <c r="P3">
        <v>10.758995880000001</v>
      </c>
      <c r="Q3" s="1">
        <v>1.3366999999999999E-5</v>
      </c>
      <c r="R3">
        <v>240</v>
      </c>
      <c r="S3" s="10">
        <f t="shared" ref="S3:S54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</f>
        <v>-4.6805044061681844E-5</v>
      </c>
      <c r="T3" s="10" t="str">
        <f t="shared" ref="T3:T54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54" si="5">IF(T3="NA",Q3-S3,Q3-S3-T3)</f>
        <v>6.017204406168184E-5</v>
      </c>
      <c r="V3" s="2">
        <v>9.9115614650000001</v>
      </c>
      <c r="W3" s="2">
        <v>-6.5258919139999998E-4</v>
      </c>
      <c r="X3" s="2">
        <v>221</v>
      </c>
      <c r="Y3" s="8">
        <f t="shared" ref="Y3:Y54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</f>
        <v>-9.6105817316338715E-5</v>
      </c>
      <c r="Z3" s="8" t="str">
        <f t="shared" ref="Z3:Z54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54" si="8">IF(Z3="NA",W3-Y3,W3-Y3-Z3)</f>
        <v>-5.5648337408366127E-4</v>
      </c>
      <c r="AB3">
        <v>10.0552037</v>
      </c>
      <c r="AC3">
        <v>-7.441631313E-4</v>
      </c>
      <c r="AD3">
        <v>240</v>
      </c>
      <c r="AE3" s="8">
        <f t="shared" ref="AE3:AE54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</f>
        <v>-5.1522635176159959E-5</v>
      </c>
      <c r="AF3" s="8" t="str">
        <f t="shared" ref="AF3:AF54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54" si="11">IF(AF3="NA",AC3-AE3,AC3-AE3-AF3)</f>
        <v>-6.9264049612384004E-4</v>
      </c>
      <c r="AH3">
        <v>10.18004249</v>
      </c>
      <c r="AI3">
        <v>-5.0094713199999997E-4</v>
      </c>
      <c r="AJ3">
        <v>240</v>
      </c>
      <c r="AK3" s="8">
        <f t="shared" ref="AK3:AK54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</f>
        <v>-5.1522635176159959E-5</v>
      </c>
      <c r="AL3" s="8" t="str">
        <f t="shared" ref="AL3:AL54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54" si="14">IF(AL3="NA",AI3-AK3,AI3-AK3-AL3)</f>
        <v>-4.4942449682384002E-4</v>
      </c>
      <c r="AN3">
        <v>9.8718420780000002</v>
      </c>
      <c r="AO3">
        <v>-9.8017350020000011E-4</v>
      </c>
      <c r="AP3">
        <v>240</v>
      </c>
      <c r="AQ3" s="8">
        <f t="shared" ref="AQ3:AQ54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</f>
        <v>-5.1522635176159959E-5</v>
      </c>
      <c r="AR3" s="8" t="str">
        <f t="shared" ref="AR3:AR54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54" si="17">IF(AR3="NA",AO3-AQ3,AO3-AQ3-AR3)</f>
        <v>-9.2865086502384015E-4</v>
      </c>
      <c r="AT3">
        <v>10.09825708</v>
      </c>
      <c r="AU3">
        <v>-5.7995380779999998E-4</v>
      </c>
      <c r="AV3">
        <v>240</v>
      </c>
      <c r="AW3" s="8">
        <f t="shared" ref="AW3:AW54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</f>
        <v>-5.1522635176159959E-5</v>
      </c>
      <c r="AX3" s="8" t="str">
        <f t="shared" ref="AX3:AX54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54" si="20">IF(AU3="NA","NA",IF(AX3="NA",AU3-AW3,AU3-AW3-AX3))</f>
        <v>-5.2843117262384002E-4</v>
      </c>
      <c r="AZ3">
        <v>10.210067069999999</v>
      </c>
      <c r="BA3">
        <v>-3.8914497909999998E-4</v>
      </c>
      <c r="BB3">
        <v>240</v>
      </c>
      <c r="BC3" s="8">
        <f t="shared" ref="BC3:BC54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</f>
        <v>-9.6105817316338715E-5</v>
      </c>
      <c r="BD3" s="8" t="str">
        <f t="shared" ref="BD3:BD54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54" si="23">IF(BD3="NA",BA3-BC3,BA3-BC3-BD3)</f>
        <v>-2.9303916178366127E-4</v>
      </c>
      <c r="BF3">
        <v>9.6891104099999996</v>
      </c>
      <c r="BG3" s="1">
        <v>-1.6612E-5</v>
      </c>
      <c r="BH3">
        <v>240</v>
      </c>
      <c r="BI3" s="10">
        <f t="shared" ref="BI3:BI54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</f>
        <v>-4.6805044061681844E-5</v>
      </c>
      <c r="BJ3" s="10" t="str">
        <f t="shared" ref="BJ3:BJ54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54" si="26">IF(BJ3="NA",BG3-BI3,BG3-BI3-BJ3)</f>
        <v>3.0193044061681845E-5</v>
      </c>
      <c r="BL3">
        <v>9.4913912420000006</v>
      </c>
      <c r="BM3">
        <v>-2.7680158559999999E-4</v>
      </c>
      <c r="BN3">
        <v>240</v>
      </c>
      <c r="BO3" s="8">
        <f t="shared" ref="BO3:BO54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</f>
        <v>-5.1522635176159959E-5</v>
      </c>
      <c r="BP3" s="8" t="str">
        <f t="shared" ref="BP3:BP54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54" si="29">IF(BP3="NA",BM3-BO3,BM3-BO3-BP3)</f>
        <v>-2.2527895042384003E-4</v>
      </c>
      <c r="BR3">
        <v>9.0565695759999993</v>
      </c>
      <c r="BS3">
        <v>-7.3920321229999997E-4</v>
      </c>
      <c r="BT3">
        <v>240</v>
      </c>
      <c r="BU3" s="8">
        <f t="shared" ref="BU3:BU54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</f>
        <v>-9.6105817316338715E-5</v>
      </c>
      <c r="BV3" s="8" t="str">
        <f t="shared" ref="BV3:BV54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54" si="32">IF(BV3="NA",BS3-BU3,BS3-BU3-BV3)</f>
        <v>-6.4309739498366126E-4</v>
      </c>
      <c r="BX3">
        <v>9.450678345</v>
      </c>
      <c r="BY3">
        <v>-3.8186612759999998E-4</v>
      </c>
      <c r="BZ3">
        <v>240</v>
      </c>
      <c r="CA3" s="8">
        <f t="shared" ref="CA3:CA54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</f>
        <v>-5.1522635176159959E-5</v>
      </c>
      <c r="CB3" s="8" t="str">
        <f t="shared" ref="CB3:CB54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54" si="35">IF(CB3="NA",BY3-CA3,BY3-CA3-CB3)</f>
        <v>-3.3034349242384002E-4</v>
      </c>
      <c r="CD3">
        <v>9.6803441719999999</v>
      </c>
      <c r="CE3" s="1">
        <v>-2.8225000000000002E-5</v>
      </c>
      <c r="CF3">
        <v>240</v>
      </c>
      <c r="CG3" s="8">
        <f t="shared" ref="CG3:CG54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</f>
        <v>-4.6805044061681844E-5</v>
      </c>
      <c r="CH3" s="8" t="str">
        <f t="shared" ref="CH3:CH54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54" si="38">IF(CH3="NA",CE3-CG3,CE3-CG3-CH3)</f>
        <v>1.8580044061681843E-5</v>
      </c>
      <c r="CJ3">
        <v>9.2178058309999997</v>
      </c>
      <c r="CK3">
        <v>-3.430133183E-4</v>
      </c>
      <c r="CL3">
        <v>240</v>
      </c>
      <c r="CM3" s="8">
        <f t="shared" ref="CM3:CM54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</f>
        <v>-9.6105817316338715E-5</v>
      </c>
      <c r="CN3" s="8" t="str">
        <f t="shared" ref="CN3:CN54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54" si="41">IF(CN3="NA",CK3-CM3,CK3-CM3-CN3)</f>
        <v>-2.4690750098366128E-4</v>
      </c>
      <c r="CP3">
        <v>9.0619125250000003</v>
      </c>
      <c r="CQ3">
        <v>-6.94261338E-4</v>
      </c>
      <c r="CR3">
        <v>240</v>
      </c>
      <c r="CS3" s="8">
        <f t="shared" ref="CS3:CS54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</f>
        <v>-5.1522635176159959E-5</v>
      </c>
      <c r="CT3" s="8" t="str">
        <f t="shared" ref="CT3:CT54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54" si="44">IF(CT3="NA",CQ3-CS3,CQ3-CS3-CT3)</f>
        <v>-6.4273870282384005E-4</v>
      </c>
      <c r="CV3">
        <v>9.5638370869999996</v>
      </c>
      <c r="CW3">
        <v>-1.8429497360000001E-4</v>
      </c>
      <c r="CX3">
        <v>240</v>
      </c>
      <c r="CY3" s="10">
        <f t="shared" ref="CY3:CY54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</f>
        <v>-4.6805044061681844E-5</v>
      </c>
      <c r="CZ3" s="10" t="str">
        <f t="shared" ref="CZ3:CZ54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54" si="47">IF(CZ3="NA",CW3-CY3,CW3-CY3-CZ3)</f>
        <v>-1.3748992953831817E-4</v>
      </c>
      <c r="DB3" t="s">
        <v>1</v>
      </c>
      <c r="DC3" s="5" t="s">
        <v>7</v>
      </c>
    </row>
    <row r="4" spans="1:107" x14ac:dyDescent="0.45">
      <c r="A4" s="9">
        <v>45620.669444444444</v>
      </c>
      <c r="B4">
        <v>2</v>
      </c>
      <c r="C4">
        <v>3</v>
      </c>
      <c r="D4" s="7">
        <v>45620</v>
      </c>
      <c r="E4">
        <v>15.94500008</v>
      </c>
      <c r="F4">
        <v>14.04186664</v>
      </c>
      <c r="G4">
        <v>13.894079120000001</v>
      </c>
      <c r="H4">
        <v>14.134045860000001</v>
      </c>
      <c r="I4">
        <v>14.19065</v>
      </c>
      <c r="J4">
        <v>10.275641670000001</v>
      </c>
      <c r="K4">
        <v>-4.7071511849999998E-4</v>
      </c>
      <c r="L4">
        <v>240</v>
      </c>
      <c r="M4" s="8">
        <f t="shared" si="0"/>
        <v>-9.688025909082576E-5</v>
      </c>
      <c r="N4" s="8" t="str">
        <f t="shared" si="1"/>
        <v>NA</v>
      </c>
      <c r="O4" s="8">
        <f t="shared" si="2"/>
        <v>-3.7383485940917422E-4</v>
      </c>
      <c r="P4">
        <v>10.792895830000001</v>
      </c>
      <c r="Q4" s="1">
        <v>3.6532999999999997E-5</v>
      </c>
      <c r="R4">
        <v>240</v>
      </c>
      <c r="S4" s="10">
        <f t="shared" si="3"/>
        <v>-4.6894226006122253E-5</v>
      </c>
      <c r="T4" s="10" t="str">
        <f t="shared" si="4"/>
        <v>NA</v>
      </c>
      <c r="U4" s="8">
        <f t="shared" si="5"/>
        <v>8.342722600612225E-5</v>
      </c>
      <c r="V4">
        <v>10.079417469999999</v>
      </c>
      <c r="W4">
        <v>-7.7766036299999996E-4</v>
      </c>
      <c r="X4">
        <v>240</v>
      </c>
      <c r="Y4" s="8">
        <f t="shared" si="6"/>
        <v>-9.688025909082576E-5</v>
      </c>
      <c r="Z4" s="8" t="str">
        <f t="shared" si="7"/>
        <v>NA</v>
      </c>
      <c r="AA4" s="8">
        <f t="shared" si="8"/>
        <v>-6.807801039091742E-4</v>
      </c>
      <c r="AB4">
        <v>9.918707156</v>
      </c>
      <c r="AC4">
        <v>-9.1914072699999995E-4</v>
      </c>
      <c r="AD4">
        <v>240</v>
      </c>
      <c r="AE4" s="8">
        <f t="shared" si="9"/>
        <v>-5.1798505554756513E-5</v>
      </c>
      <c r="AF4" s="8" t="str">
        <f t="shared" si="10"/>
        <v>NA</v>
      </c>
      <c r="AG4" s="8">
        <f t="shared" si="11"/>
        <v>-8.6734222144524344E-4</v>
      </c>
      <c r="AH4">
        <v>10.27662748</v>
      </c>
      <c r="AI4">
        <v>-5.0622105889999995E-4</v>
      </c>
      <c r="AJ4">
        <v>240</v>
      </c>
      <c r="AK4" s="8">
        <f t="shared" si="12"/>
        <v>-5.1798505554756513E-5</v>
      </c>
      <c r="AL4" s="8" t="str">
        <f t="shared" si="13"/>
        <v>NA</v>
      </c>
      <c r="AM4" s="8">
        <f t="shared" si="14"/>
        <v>-4.5442255334524344E-4</v>
      </c>
      <c r="AN4">
        <v>10.16135001</v>
      </c>
      <c r="AO4">
        <v>-6.6923374070000001E-4</v>
      </c>
      <c r="AP4">
        <v>240</v>
      </c>
      <c r="AQ4" s="8">
        <f t="shared" si="15"/>
        <v>-5.1798505554756513E-5</v>
      </c>
      <c r="AR4" s="8" t="str">
        <f t="shared" si="16"/>
        <v>NA</v>
      </c>
      <c r="AS4" s="8">
        <f t="shared" si="17"/>
        <v>-6.174352351452435E-4</v>
      </c>
      <c r="AT4">
        <v>10.23228664</v>
      </c>
      <c r="AU4">
        <v>-5.4470338709999996E-4</v>
      </c>
      <c r="AV4">
        <v>240</v>
      </c>
      <c r="AW4" s="8">
        <f t="shared" si="18"/>
        <v>-5.1798505554756513E-5</v>
      </c>
      <c r="AX4" s="8" t="str">
        <f t="shared" si="19"/>
        <v>NA</v>
      </c>
      <c r="AY4" s="8">
        <f t="shared" si="20"/>
        <v>-4.9290488154524344E-4</v>
      </c>
      <c r="AZ4">
        <v>10.33257498</v>
      </c>
      <c r="BA4">
        <v>-4.007022745E-4</v>
      </c>
      <c r="BB4">
        <v>240</v>
      </c>
      <c r="BC4" s="8">
        <f t="shared" si="21"/>
        <v>-9.688025909082576E-5</v>
      </c>
      <c r="BD4" s="8" t="str">
        <f t="shared" si="22"/>
        <v>NA</v>
      </c>
      <c r="BE4" s="8">
        <f t="shared" si="23"/>
        <v>-3.0382201540917424E-4</v>
      </c>
      <c r="BF4">
        <v>9.7051983400000008</v>
      </c>
      <c r="BG4" s="1">
        <v>-2.3978000000000001E-6</v>
      </c>
      <c r="BH4">
        <v>240</v>
      </c>
      <c r="BI4" s="10">
        <f t="shared" si="24"/>
        <v>-4.6894226006122253E-5</v>
      </c>
      <c r="BJ4" s="10" t="str">
        <f t="shared" si="25"/>
        <v>NA</v>
      </c>
      <c r="BK4" s="8">
        <f t="shared" si="26"/>
        <v>4.4496426006122253E-5</v>
      </c>
      <c r="BL4">
        <v>9.5128774880000009</v>
      </c>
      <c r="BM4">
        <v>-2.4256861710000001E-4</v>
      </c>
      <c r="BN4">
        <v>240</v>
      </c>
      <c r="BO4" s="8">
        <f t="shared" si="27"/>
        <v>-5.1798505554756513E-5</v>
      </c>
      <c r="BP4" s="8" t="str">
        <f t="shared" si="28"/>
        <v>NA</v>
      </c>
      <c r="BQ4" s="8">
        <f t="shared" si="29"/>
        <v>-1.9077011154524349E-4</v>
      </c>
      <c r="BR4">
        <v>9.0289408210000008</v>
      </c>
      <c r="BS4">
        <v>-7.4188241709999996E-4</v>
      </c>
      <c r="BT4">
        <v>240</v>
      </c>
      <c r="BU4" s="8">
        <f t="shared" si="30"/>
        <v>-9.688025909082576E-5</v>
      </c>
      <c r="BV4" s="8" t="str">
        <f t="shared" si="31"/>
        <v>NA</v>
      </c>
      <c r="BW4" s="8">
        <f t="shared" si="32"/>
        <v>-6.450021580091742E-4</v>
      </c>
      <c r="BX4">
        <v>9.4234020750000003</v>
      </c>
      <c r="BY4">
        <v>-3.7519077779999999E-4</v>
      </c>
      <c r="BZ4">
        <v>240</v>
      </c>
      <c r="CA4" s="8">
        <f t="shared" si="33"/>
        <v>-5.1798505554756513E-5</v>
      </c>
      <c r="CB4" s="8" t="str">
        <f t="shared" si="34"/>
        <v>NA</v>
      </c>
      <c r="CC4" s="8">
        <f t="shared" si="35"/>
        <v>-3.2339227224524348E-4</v>
      </c>
      <c r="CD4">
        <v>9.6825004260000007</v>
      </c>
      <c r="CE4" s="1">
        <v>-1.5322999999999999E-5</v>
      </c>
      <c r="CF4">
        <v>240</v>
      </c>
      <c r="CG4" s="8">
        <f t="shared" si="36"/>
        <v>-4.6894226006122253E-5</v>
      </c>
      <c r="CH4" s="8" t="str">
        <f t="shared" si="37"/>
        <v>NA</v>
      </c>
      <c r="CI4" s="8">
        <f t="shared" si="38"/>
        <v>3.157122600612225E-5</v>
      </c>
      <c r="CJ4">
        <v>9.3433104280000006</v>
      </c>
      <c r="CK4">
        <v>-4.3573905419999999E-4</v>
      </c>
      <c r="CL4">
        <v>240</v>
      </c>
      <c r="CM4" s="8">
        <f t="shared" si="39"/>
        <v>-9.688025909082576E-5</v>
      </c>
      <c r="CN4" s="8" t="str">
        <f t="shared" si="40"/>
        <v>NA</v>
      </c>
      <c r="CO4" s="8">
        <f t="shared" si="41"/>
        <v>-3.3885879510917423E-4</v>
      </c>
      <c r="CP4">
        <v>9.2995141780000008</v>
      </c>
      <c r="CQ4">
        <v>-5.1822516459999995E-4</v>
      </c>
      <c r="CR4">
        <v>240</v>
      </c>
      <c r="CS4" s="8">
        <f t="shared" si="42"/>
        <v>-5.1798505554756513E-5</v>
      </c>
      <c r="CT4" s="8" t="str">
        <f t="shared" si="43"/>
        <v>NA</v>
      </c>
      <c r="CU4" s="8">
        <f t="shared" si="44"/>
        <v>-4.6642665904524344E-4</v>
      </c>
      <c r="CV4">
        <v>9.6222654460000001</v>
      </c>
      <c r="CW4" s="1">
        <v>-5.8322000000000002E-5</v>
      </c>
      <c r="CX4">
        <v>240</v>
      </c>
      <c r="CY4" s="10">
        <f t="shared" si="45"/>
        <v>-4.6894226006122253E-5</v>
      </c>
      <c r="CZ4" s="10" t="str">
        <f t="shared" si="46"/>
        <v>NA</v>
      </c>
      <c r="DA4" s="8">
        <f t="shared" si="47"/>
        <v>-1.1427773993877749E-5</v>
      </c>
      <c r="DB4" t="s">
        <v>1</v>
      </c>
      <c r="DC4" s="5" t="s">
        <v>7</v>
      </c>
    </row>
    <row r="5" spans="1:107" x14ac:dyDescent="0.45">
      <c r="A5" s="9">
        <v>45620.697222222225</v>
      </c>
      <c r="B5">
        <v>3</v>
      </c>
      <c r="C5">
        <v>4</v>
      </c>
      <c r="D5" s="7">
        <v>45620</v>
      </c>
      <c r="E5">
        <v>16.44500008</v>
      </c>
      <c r="F5">
        <v>14.04851669</v>
      </c>
      <c r="G5">
        <v>13.927912490000001</v>
      </c>
      <c r="H5">
        <v>14.08786248</v>
      </c>
      <c r="I5">
        <v>14.215141600000001</v>
      </c>
      <c r="J5" s="2">
        <v>10.396093840000001</v>
      </c>
      <c r="K5" s="2">
        <v>-4.0208184689999999E-4</v>
      </c>
      <c r="L5" s="2">
        <v>277</v>
      </c>
      <c r="M5" s="8">
        <f t="shared" si="0"/>
        <v>-9.7654700865756894E-5</v>
      </c>
      <c r="N5" s="8" t="str">
        <f t="shared" si="1"/>
        <v>NA</v>
      </c>
      <c r="O5" s="8">
        <f t="shared" si="2"/>
        <v>-3.0442714603424309E-4</v>
      </c>
      <c r="P5">
        <v>10.80749166</v>
      </c>
      <c r="Q5" s="1">
        <v>-1.6593999999999999E-6</v>
      </c>
      <c r="R5">
        <v>240</v>
      </c>
      <c r="S5" s="10">
        <f t="shared" si="3"/>
        <v>-4.6983407950590417E-5</v>
      </c>
      <c r="T5" s="10" t="str">
        <f t="shared" si="4"/>
        <v>NA</v>
      </c>
      <c r="U5" s="8">
        <f t="shared" si="5"/>
        <v>4.5324007950590417E-5</v>
      </c>
      <c r="V5">
        <v>10.010283340000001</v>
      </c>
      <c r="W5">
        <v>-5.2199964519999997E-4</v>
      </c>
      <c r="X5">
        <v>240</v>
      </c>
      <c r="Y5" s="8">
        <f t="shared" si="6"/>
        <v>-9.7654700865756894E-5</v>
      </c>
      <c r="Z5" s="8" t="str">
        <f t="shared" si="7"/>
        <v>NA</v>
      </c>
      <c r="AA5" s="8">
        <f t="shared" si="8"/>
        <v>-4.2434494433424307E-4</v>
      </c>
      <c r="AB5">
        <v>10.14877663</v>
      </c>
      <c r="AC5">
        <v>-6.6336738009999997E-4</v>
      </c>
      <c r="AD5">
        <v>240</v>
      </c>
      <c r="AE5" s="8">
        <f t="shared" si="9"/>
        <v>-5.207437593346409E-5</v>
      </c>
      <c r="AF5" s="8" t="str">
        <f t="shared" si="10"/>
        <v>NA</v>
      </c>
      <c r="AG5" s="8">
        <f t="shared" si="11"/>
        <v>-6.1129300416653588E-4</v>
      </c>
      <c r="AH5">
        <v>10.337858369999999</v>
      </c>
      <c r="AI5">
        <v>-3.8012950360000002E-4</v>
      </c>
      <c r="AJ5">
        <v>240</v>
      </c>
      <c r="AK5" s="8">
        <f t="shared" si="12"/>
        <v>-5.207437593346409E-5</v>
      </c>
      <c r="AL5" s="8" t="str">
        <f t="shared" si="13"/>
        <v>NA</v>
      </c>
      <c r="AM5" s="8">
        <f t="shared" si="14"/>
        <v>-3.2805512766653593E-4</v>
      </c>
      <c r="AN5">
        <v>10.011691689999999</v>
      </c>
      <c r="AO5">
        <v>-8.30360635E-4</v>
      </c>
      <c r="AP5">
        <v>240</v>
      </c>
      <c r="AQ5" s="8">
        <f t="shared" si="15"/>
        <v>-5.207437593346409E-5</v>
      </c>
      <c r="AR5" s="8" t="str">
        <f t="shared" si="16"/>
        <v>NA</v>
      </c>
      <c r="AS5" s="8">
        <f t="shared" si="17"/>
        <v>-7.7828625906653591E-4</v>
      </c>
      <c r="AT5">
        <v>10.26583754</v>
      </c>
      <c r="AU5">
        <v>-3.8237252329999998E-4</v>
      </c>
      <c r="AV5">
        <v>240</v>
      </c>
      <c r="AW5" s="8">
        <f t="shared" si="18"/>
        <v>-5.207437593346409E-5</v>
      </c>
      <c r="AX5" s="8" t="str">
        <f t="shared" si="19"/>
        <v>NA</v>
      </c>
      <c r="AY5" s="8">
        <f t="shared" si="20"/>
        <v>-3.3029814736653589E-4</v>
      </c>
      <c r="AZ5">
        <v>10.2606167</v>
      </c>
      <c r="BA5">
        <v>-3.5673959800000001E-4</v>
      </c>
      <c r="BB5">
        <v>240</v>
      </c>
      <c r="BC5" s="8">
        <f t="shared" si="21"/>
        <v>-9.7654700865756894E-5</v>
      </c>
      <c r="BD5" s="8" t="str">
        <f t="shared" si="22"/>
        <v>NA</v>
      </c>
      <c r="BE5" s="8">
        <f t="shared" si="23"/>
        <v>-2.5908489713424312E-4</v>
      </c>
      <c r="BF5">
        <v>9.7068362629999996</v>
      </c>
      <c r="BG5" s="1">
        <v>1.9386E-6</v>
      </c>
      <c r="BH5">
        <v>240</v>
      </c>
      <c r="BI5" s="10">
        <f t="shared" si="24"/>
        <v>-4.6983407950590417E-5</v>
      </c>
      <c r="BJ5" s="10" t="str">
        <f t="shared" si="25"/>
        <v>NA</v>
      </c>
      <c r="BK5" s="8">
        <f t="shared" si="26"/>
        <v>4.8922007950590419E-5</v>
      </c>
      <c r="BL5">
        <v>9.5482820949999994</v>
      </c>
      <c r="BM5">
        <v>-2.2835217859999999E-4</v>
      </c>
      <c r="BN5">
        <v>240</v>
      </c>
      <c r="BO5" s="8">
        <f t="shared" si="27"/>
        <v>-5.207437593346409E-5</v>
      </c>
      <c r="BP5" s="8" t="str">
        <f t="shared" si="28"/>
        <v>NA</v>
      </c>
      <c r="BQ5" s="8">
        <f t="shared" si="29"/>
        <v>-1.762778026665359E-4</v>
      </c>
      <c r="BR5">
        <v>9.0915329140000001</v>
      </c>
      <c r="BS5">
        <v>-6.8414143799999997E-4</v>
      </c>
      <c r="BT5">
        <v>240</v>
      </c>
      <c r="BU5" s="8">
        <f t="shared" si="30"/>
        <v>-9.7654700865756894E-5</v>
      </c>
      <c r="BV5" s="8" t="str">
        <f t="shared" si="31"/>
        <v>NA</v>
      </c>
      <c r="BW5" s="8">
        <f t="shared" si="32"/>
        <v>-5.8648673713424307E-4</v>
      </c>
      <c r="BX5">
        <v>9.4361737249999997</v>
      </c>
      <c r="BY5">
        <v>-3.1178269230000002E-4</v>
      </c>
      <c r="BZ5">
        <v>240</v>
      </c>
      <c r="CA5" s="8">
        <f t="shared" si="33"/>
        <v>-5.207437593346409E-5</v>
      </c>
      <c r="CB5" s="8" t="str">
        <f t="shared" si="34"/>
        <v>NA</v>
      </c>
      <c r="CC5" s="8">
        <f t="shared" si="35"/>
        <v>-2.5970831636653593E-4</v>
      </c>
      <c r="CD5">
        <v>9.6702058320000006</v>
      </c>
      <c r="CE5" s="1">
        <v>1.2065000000000001E-5</v>
      </c>
      <c r="CF5">
        <v>240</v>
      </c>
      <c r="CG5" s="8">
        <f t="shared" si="36"/>
        <v>-4.6983407950590417E-5</v>
      </c>
      <c r="CH5" s="8" t="str">
        <f t="shared" si="37"/>
        <v>NA</v>
      </c>
      <c r="CI5" s="8">
        <f t="shared" si="38"/>
        <v>5.9048407950590417E-5</v>
      </c>
      <c r="CJ5" s="2">
        <v>9.4840548939999998</v>
      </c>
      <c r="CK5" s="2">
        <v>-2.7528840949999999E-4</v>
      </c>
      <c r="CL5" s="2">
        <v>215</v>
      </c>
      <c r="CM5" s="8">
        <f t="shared" si="39"/>
        <v>-9.7654700865756894E-5</v>
      </c>
      <c r="CN5" s="8" t="str">
        <f t="shared" si="40"/>
        <v>NA</v>
      </c>
      <c r="CO5" s="8">
        <f t="shared" si="41"/>
        <v>-1.7763370863424309E-4</v>
      </c>
      <c r="CP5">
        <v>9.3883895830000004</v>
      </c>
      <c r="CQ5">
        <v>-3.2589118679999998E-4</v>
      </c>
      <c r="CR5">
        <v>240</v>
      </c>
      <c r="CS5" s="8">
        <f t="shared" si="42"/>
        <v>-5.207437593346409E-5</v>
      </c>
      <c r="CT5" s="8" t="str">
        <f t="shared" si="43"/>
        <v>NA</v>
      </c>
      <c r="CU5" s="8">
        <f t="shared" si="44"/>
        <v>-2.7381681086653589E-4</v>
      </c>
      <c r="CV5">
        <v>9.6263754170000002</v>
      </c>
      <c r="CW5" s="1">
        <v>5.1479000000000003E-6</v>
      </c>
      <c r="CX5">
        <v>240</v>
      </c>
      <c r="CY5" s="10">
        <f t="shared" si="45"/>
        <v>-4.6983407950590417E-5</v>
      </c>
      <c r="CZ5" s="10" t="str">
        <f t="shared" si="46"/>
        <v>NA</v>
      </c>
      <c r="DA5" s="8">
        <f t="shared" si="47"/>
        <v>5.2131307950590415E-5</v>
      </c>
      <c r="DB5" t="s">
        <v>1</v>
      </c>
      <c r="DC5" s="5" t="s">
        <v>7</v>
      </c>
    </row>
    <row r="6" spans="1:107" x14ac:dyDescent="0.45">
      <c r="A6" s="9">
        <v>45620.724999999999</v>
      </c>
      <c r="B6">
        <v>4</v>
      </c>
      <c r="C6">
        <v>5</v>
      </c>
      <c r="D6" s="7">
        <v>45620</v>
      </c>
      <c r="E6">
        <v>17.244999979999999</v>
      </c>
      <c r="F6">
        <v>14.041608289999999</v>
      </c>
      <c r="G6">
        <v>13.905083339999999</v>
      </c>
      <c r="H6">
        <v>14.126012510000001</v>
      </c>
      <c r="I6">
        <v>14.230625010000001</v>
      </c>
      <c r="J6">
        <v>10.369262490000001</v>
      </c>
      <c r="K6">
        <v>-3.825800969E-4</v>
      </c>
      <c r="L6">
        <v>240</v>
      </c>
      <c r="M6" s="8">
        <f t="shared" si="0"/>
        <v>-9.8429142640243938E-5</v>
      </c>
      <c r="N6" s="8" t="str">
        <f t="shared" si="1"/>
        <v>NA</v>
      </c>
      <c r="O6" s="8">
        <f t="shared" si="2"/>
        <v>-2.8415095425975606E-4</v>
      </c>
      <c r="P6">
        <v>10.805104160000001</v>
      </c>
      <c r="Q6" s="1">
        <v>1.5775999999999999E-5</v>
      </c>
      <c r="R6">
        <v>240</v>
      </c>
      <c r="S6" s="10">
        <f t="shared" si="3"/>
        <v>-4.707258989500307E-5</v>
      </c>
      <c r="T6" s="10" t="str">
        <f t="shared" si="4"/>
        <v>NA</v>
      </c>
      <c r="U6" s="8">
        <f t="shared" si="5"/>
        <v>6.2848589895003076E-5</v>
      </c>
      <c r="V6">
        <v>10.05910255</v>
      </c>
      <c r="W6">
        <v>-7.0796041670000002E-4</v>
      </c>
      <c r="X6">
        <v>240</v>
      </c>
      <c r="Y6" s="8">
        <f t="shared" si="6"/>
        <v>-9.8429142640243938E-5</v>
      </c>
      <c r="Z6" s="8" t="str">
        <f t="shared" si="7"/>
        <v>NA</v>
      </c>
      <c r="AA6" s="8">
        <f t="shared" si="8"/>
        <v>-6.0953127405975608E-4</v>
      </c>
      <c r="AB6">
        <v>10.10716539</v>
      </c>
      <c r="AC6">
        <v>-7.0329070699999996E-4</v>
      </c>
      <c r="AD6">
        <v>240</v>
      </c>
      <c r="AE6" s="8">
        <f t="shared" si="9"/>
        <v>-5.2350246312060644E-5</v>
      </c>
      <c r="AF6" s="8" t="str">
        <f t="shared" si="10"/>
        <v>NA</v>
      </c>
      <c r="AG6" s="8">
        <f t="shared" si="11"/>
        <v>-6.5094046068793932E-4</v>
      </c>
      <c r="AH6">
        <v>10.36301248</v>
      </c>
      <c r="AI6">
        <v>-3.7833235660000001E-4</v>
      </c>
      <c r="AJ6">
        <v>240</v>
      </c>
      <c r="AK6" s="8">
        <f t="shared" si="12"/>
        <v>-5.2350246312060644E-5</v>
      </c>
      <c r="AL6" s="8" t="str">
        <f t="shared" si="13"/>
        <v>NA</v>
      </c>
      <c r="AM6" s="8">
        <f t="shared" si="14"/>
        <v>-3.2598211028793937E-4</v>
      </c>
      <c r="AN6">
        <v>10.145017920000001</v>
      </c>
      <c r="AO6">
        <v>-6.3314612160000005E-4</v>
      </c>
      <c r="AP6">
        <v>240</v>
      </c>
      <c r="AQ6" s="8">
        <f t="shared" si="15"/>
        <v>-5.2350246312060644E-5</v>
      </c>
      <c r="AR6" s="8" t="str">
        <f t="shared" si="16"/>
        <v>NA</v>
      </c>
      <c r="AS6" s="8">
        <f t="shared" si="17"/>
        <v>-5.807958752879394E-4</v>
      </c>
      <c r="AT6">
        <v>10.385875009999999</v>
      </c>
      <c r="AU6">
        <v>-4.2202573739999997E-4</v>
      </c>
      <c r="AV6">
        <v>240</v>
      </c>
      <c r="AW6" s="8">
        <f t="shared" si="18"/>
        <v>-5.2350246312060644E-5</v>
      </c>
      <c r="AX6" s="8" t="str">
        <f t="shared" si="19"/>
        <v>NA</v>
      </c>
      <c r="AY6" s="8">
        <f t="shared" si="20"/>
        <v>-3.6967549108793933E-4</v>
      </c>
      <c r="AZ6">
        <v>10.39167499</v>
      </c>
      <c r="BA6">
        <v>-3.1405658290000003E-4</v>
      </c>
      <c r="BB6">
        <v>240</v>
      </c>
      <c r="BC6" s="8">
        <f t="shared" si="21"/>
        <v>-9.8429142640243938E-5</v>
      </c>
      <c r="BD6" s="8" t="str">
        <f t="shared" si="22"/>
        <v>NA</v>
      </c>
      <c r="BE6" s="8">
        <f t="shared" si="23"/>
        <v>-2.1562744025975609E-4</v>
      </c>
      <c r="BF6">
        <v>9.6956849809999994</v>
      </c>
      <c r="BG6" s="1">
        <v>5.5806000000000004E-6</v>
      </c>
      <c r="BH6">
        <v>240</v>
      </c>
      <c r="BI6" s="10">
        <f t="shared" si="24"/>
        <v>-4.707258989500307E-5</v>
      </c>
      <c r="BJ6" s="10" t="str">
        <f t="shared" si="25"/>
        <v>NA</v>
      </c>
      <c r="BK6" s="8">
        <f t="shared" si="26"/>
        <v>5.2653189895003068E-5</v>
      </c>
      <c r="BL6">
        <v>9.5574916240000007</v>
      </c>
      <c r="BM6">
        <v>-2.2433303519999999E-4</v>
      </c>
      <c r="BN6">
        <v>240</v>
      </c>
      <c r="BO6" s="8">
        <f t="shared" si="27"/>
        <v>-5.2350246312060644E-5</v>
      </c>
      <c r="BP6" s="8" t="str">
        <f t="shared" si="28"/>
        <v>NA</v>
      </c>
      <c r="BQ6" s="8">
        <f t="shared" si="29"/>
        <v>-1.7198278888793934E-4</v>
      </c>
      <c r="BR6" s="2">
        <v>9.2513584719999997</v>
      </c>
      <c r="BS6" s="2">
        <v>-5.0064310679999999E-4</v>
      </c>
      <c r="BT6" s="2">
        <v>219</v>
      </c>
      <c r="BU6" s="8">
        <f t="shared" si="30"/>
        <v>-9.8429142640243938E-5</v>
      </c>
      <c r="BV6" s="8" t="str">
        <f t="shared" si="31"/>
        <v>NA</v>
      </c>
      <c r="BW6" s="8">
        <f t="shared" si="32"/>
        <v>-4.0221396415975605E-4</v>
      </c>
      <c r="BX6">
        <v>9.5064591529999998</v>
      </c>
      <c r="BY6">
        <v>-2.376279388E-4</v>
      </c>
      <c r="BZ6">
        <v>240</v>
      </c>
      <c r="CA6" s="8">
        <f t="shared" si="33"/>
        <v>-5.2350246312060644E-5</v>
      </c>
      <c r="CB6" s="8" t="str">
        <f t="shared" si="34"/>
        <v>NA</v>
      </c>
      <c r="CC6" s="8">
        <f t="shared" si="35"/>
        <v>-1.8527769248793935E-4</v>
      </c>
      <c r="CD6">
        <v>9.6731204070000008</v>
      </c>
      <c r="CE6" s="1">
        <v>4.4499000000000002E-5</v>
      </c>
      <c r="CF6">
        <v>240</v>
      </c>
      <c r="CG6" s="8">
        <f t="shared" si="36"/>
        <v>-4.707258989500307E-5</v>
      </c>
      <c r="CH6" s="8" t="str">
        <f t="shared" si="37"/>
        <v>NA</v>
      </c>
      <c r="CI6" s="8">
        <f t="shared" si="38"/>
        <v>9.1571589895003078E-5</v>
      </c>
      <c r="CJ6" s="2">
        <v>9.5009128779999994</v>
      </c>
      <c r="CK6" s="2">
        <v>-3.1935319559999999E-4</v>
      </c>
      <c r="CL6" s="2">
        <v>225</v>
      </c>
      <c r="CM6" s="8">
        <f t="shared" si="39"/>
        <v>-9.8429142640243938E-5</v>
      </c>
      <c r="CN6" s="8" t="str">
        <f t="shared" si="40"/>
        <v>NA</v>
      </c>
      <c r="CO6" s="8">
        <f t="shared" si="41"/>
        <v>-2.2092405295975605E-4</v>
      </c>
      <c r="CP6" s="2">
        <v>9.5100089590000003</v>
      </c>
      <c r="CQ6" s="2">
        <v>-2.5610274820000003E-4</v>
      </c>
      <c r="CR6" s="2">
        <v>278</v>
      </c>
      <c r="CS6" s="8">
        <f t="shared" si="42"/>
        <v>-5.2350246312060644E-5</v>
      </c>
      <c r="CT6" s="8" t="str">
        <f t="shared" si="43"/>
        <v>NA</v>
      </c>
      <c r="CU6" s="8">
        <f t="shared" si="44"/>
        <v>-2.0375250188793938E-4</v>
      </c>
      <c r="CV6">
        <v>9.6326633289999997</v>
      </c>
      <c r="CW6" s="1">
        <v>-3.2613999999999998E-7</v>
      </c>
      <c r="CX6">
        <v>240</v>
      </c>
      <c r="CY6" s="10">
        <f t="shared" si="45"/>
        <v>-4.707258989500307E-5</v>
      </c>
      <c r="CZ6" s="10" t="str">
        <f t="shared" si="46"/>
        <v>NA</v>
      </c>
      <c r="DA6" s="8">
        <f t="shared" si="47"/>
        <v>4.674644989500307E-5</v>
      </c>
      <c r="DB6" t="s">
        <v>1</v>
      </c>
      <c r="DC6" s="5" t="s">
        <v>7</v>
      </c>
    </row>
    <row r="7" spans="1:107" x14ac:dyDescent="0.45">
      <c r="A7" s="9">
        <v>45620.75277777778</v>
      </c>
      <c r="B7">
        <v>5</v>
      </c>
      <c r="C7">
        <v>6</v>
      </c>
      <c r="D7" s="7">
        <v>45620</v>
      </c>
      <c r="E7">
        <v>17.944999979999999</v>
      </c>
      <c r="F7">
        <v>14.00630833</v>
      </c>
      <c r="G7">
        <v>13.87498753</v>
      </c>
      <c r="H7">
        <v>14.095483339999999</v>
      </c>
      <c r="I7">
        <v>14.23917499</v>
      </c>
      <c r="J7">
        <v>10.30575831</v>
      </c>
      <c r="K7">
        <v>-4.1769969849999997E-4</v>
      </c>
      <c r="L7">
        <v>240</v>
      </c>
      <c r="M7" s="8">
        <f t="shared" si="0"/>
        <v>-9.9203584415175072E-5</v>
      </c>
      <c r="N7" s="8" t="str">
        <f t="shared" si="1"/>
        <v>NA</v>
      </c>
      <c r="O7" s="8">
        <f t="shared" si="2"/>
        <v>-3.184961140848249E-4</v>
      </c>
      <c r="P7">
        <v>10.81210832</v>
      </c>
      <c r="Q7" s="1">
        <v>3.2707999999999999E-5</v>
      </c>
      <c r="R7">
        <v>240</v>
      </c>
      <c r="S7" s="10">
        <f t="shared" si="3"/>
        <v>-4.7161771839471234E-5</v>
      </c>
      <c r="T7" s="10" t="str">
        <f t="shared" si="4"/>
        <v>NA</v>
      </c>
      <c r="U7" s="8">
        <f t="shared" si="5"/>
        <v>7.9869771839471233E-5</v>
      </c>
      <c r="V7">
        <v>10.01014458</v>
      </c>
      <c r="W7">
        <v>-5.9608011559999998E-4</v>
      </c>
      <c r="X7">
        <v>240</v>
      </c>
      <c r="Y7" s="8">
        <f t="shared" si="6"/>
        <v>-9.9203584415175072E-5</v>
      </c>
      <c r="Z7" s="8" t="str">
        <f t="shared" si="7"/>
        <v>NA</v>
      </c>
      <c r="AA7" s="8">
        <f t="shared" si="8"/>
        <v>-4.968765311848249E-4</v>
      </c>
      <c r="AB7">
        <v>10.3032375</v>
      </c>
      <c r="AC7">
        <v>-4.1080746749999999E-4</v>
      </c>
      <c r="AD7">
        <v>240</v>
      </c>
      <c r="AE7" s="8">
        <f t="shared" si="9"/>
        <v>-5.262611669071271E-5</v>
      </c>
      <c r="AF7" s="8" t="str">
        <f t="shared" si="10"/>
        <v>NA</v>
      </c>
      <c r="AG7" s="8">
        <f t="shared" si="11"/>
        <v>-3.5818135080928728E-4</v>
      </c>
      <c r="AH7">
        <v>10.391249970000001</v>
      </c>
      <c r="AI7">
        <v>-4.429373619E-4</v>
      </c>
      <c r="AJ7">
        <v>240</v>
      </c>
      <c r="AK7" s="8">
        <f t="shared" si="12"/>
        <v>-5.262611669071271E-5</v>
      </c>
      <c r="AL7" s="8" t="str">
        <f t="shared" si="13"/>
        <v>NA</v>
      </c>
      <c r="AM7" s="8">
        <f t="shared" si="14"/>
        <v>-3.9031124520928729E-4</v>
      </c>
      <c r="AN7">
        <v>10.13541371</v>
      </c>
      <c r="AO7">
        <v>-7.0040767060000001E-4</v>
      </c>
      <c r="AP7">
        <v>240</v>
      </c>
      <c r="AQ7" s="8">
        <f t="shared" si="15"/>
        <v>-5.262611669071271E-5</v>
      </c>
      <c r="AR7" s="8" t="str">
        <f t="shared" si="16"/>
        <v>NA</v>
      </c>
      <c r="AS7" s="8">
        <f t="shared" si="17"/>
        <v>-6.477815539092873E-4</v>
      </c>
      <c r="AT7">
        <v>10.360887460000001</v>
      </c>
      <c r="AU7">
        <v>-4.0704231460000001E-4</v>
      </c>
      <c r="AV7">
        <v>240</v>
      </c>
      <c r="AW7" s="8">
        <f t="shared" si="18"/>
        <v>-5.262611669071271E-5</v>
      </c>
      <c r="AX7" s="8" t="str">
        <f t="shared" si="19"/>
        <v>NA</v>
      </c>
      <c r="AY7" s="8">
        <f t="shared" si="20"/>
        <v>-3.544161979092873E-4</v>
      </c>
      <c r="AZ7">
        <v>10.360658280000001</v>
      </c>
      <c r="BA7">
        <v>-4.2163771209999999E-4</v>
      </c>
      <c r="BB7">
        <v>240</v>
      </c>
      <c r="BC7" s="8">
        <f t="shared" si="21"/>
        <v>-9.9203584415175072E-5</v>
      </c>
      <c r="BD7" s="8" t="str">
        <f t="shared" si="22"/>
        <v>NA</v>
      </c>
      <c r="BE7" s="8">
        <f t="shared" si="23"/>
        <v>-3.2243412768482492E-4</v>
      </c>
      <c r="BF7">
        <v>9.6947703839999999</v>
      </c>
      <c r="BG7" s="1">
        <v>7.5422000000000004E-6</v>
      </c>
      <c r="BH7">
        <v>240</v>
      </c>
      <c r="BI7" s="10">
        <f t="shared" si="24"/>
        <v>-4.7161771839471234E-5</v>
      </c>
      <c r="BJ7" s="10" t="str">
        <f t="shared" si="25"/>
        <v>NA</v>
      </c>
      <c r="BK7" s="8">
        <f t="shared" si="26"/>
        <v>5.4703971839471238E-5</v>
      </c>
      <c r="BL7">
        <v>9.5458904029999996</v>
      </c>
      <c r="BM7">
        <v>-2.3755998570000001E-4</v>
      </c>
      <c r="BN7">
        <v>240</v>
      </c>
      <c r="BO7" s="8">
        <f t="shared" si="27"/>
        <v>-5.262611669071271E-5</v>
      </c>
      <c r="BP7" s="8" t="str">
        <f t="shared" si="28"/>
        <v>NA</v>
      </c>
      <c r="BQ7" s="8">
        <f t="shared" si="29"/>
        <v>-1.849338690092873E-4</v>
      </c>
      <c r="BR7">
        <v>9.25122</v>
      </c>
      <c r="BS7">
        <v>-4.832532855E-4</v>
      </c>
      <c r="BT7">
        <v>240</v>
      </c>
      <c r="BU7" s="8">
        <f t="shared" si="30"/>
        <v>-9.9203584415175072E-5</v>
      </c>
      <c r="BV7" s="8" t="str">
        <f t="shared" si="31"/>
        <v>NA</v>
      </c>
      <c r="BW7" s="8">
        <f t="shared" si="32"/>
        <v>-3.8404970108482493E-4</v>
      </c>
      <c r="BX7">
        <v>9.5531845650000005</v>
      </c>
      <c r="BY7">
        <v>-2.0114492509999999E-4</v>
      </c>
      <c r="BZ7">
        <v>240</v>
      </c>
      <c r="CA7" s="8">
        <f t="shared" si="33"/>
        <v>-5.262611669071271E-5</v>
      </c>
      <c r="CB7" s="8" t="str">
        <f t="shared" si="34"/>
        <v>NA</v>
      </c>
      <c r="CC7" s="8">
        <f t="shared" si="35"/>
        <v>-1.4851880840928728E-4</v>
      </c>
      <c r="CD7">
        <v>9.6680266859999993</v>
      </c>
      <c r="CE7" s="1">
        <v>6.3072999999999997E-5</v>
      </c>
      <c r="CF7">
        <v>240</v>
      </c>
      <c r="CG7" s="8">
        <f t="shared" si="36"/>
        <v>-4.7161771839471234E-5</v>
      </c>
      <c r="CH7" s="8" t="str">
        <f t="shared" si="37"/>
        <v>NA</v>
      </c>
      <c r="CI7" s="8">
        <f t="shared" si="38"/>
        <v>1.1023477183947123E-4</v>
      </c>
      <c r="CJ7" s="2">
        <v>9.5261821750000006</v>
      </c>
      <c r="CK7" s="2">
        <v>-3.8172223219999998E-4</v>
      </c>
      <c r="CL7" s="2">
        <v>230</v>
      </c>
      <c r="CM7" s="8">
        <f t="shared" si="39"/>
        <v>-9.9203584415175072E-5</v>
      </c>
      <c r="CN7" s="8" t="str">
        <f t="shared" si="40"/>
        <v>NA</v>
      </c>
      <c r="CO7" s="8">
        <f t="shared" si="41"/>
        <v>-2.8251864778482491E-4</v>
      </c>
      <c r="CP7">
        <v>9.4697995620000004</v>
      </c>
      <c r="CQ7">
        <v>-2.3693417880000001E-4</v>
      </c>
      <c r="CR7">
        <v>240</v>
      </c>
      <c r="CS7" s="8">
        <f t="shared" si="42"/>
        <v>-5.262611669071271E-5</v>
      </c>
      <c r="CT7" s="8" t="str">
        <f t="shared" si="43"/>
        <v>NA</v>
      </c>
      <c r="CU7" s="8">
        <f t="shared" si="44"/>
        <v>-1.843080621092873E-4</v>
      </c>
      <c r="CV7">
        <v>9.6294404189999998</v>
      </c>
      <c r="CW7" s="1">
        <v>2.6693999999999999E-5</v>
      </c>
      <c r="CX7">
        <v>240</v>
      </c>
      <c r="CY7" s="10">
        <f t="shared" si="45"/>
        <v>-4.7161771839471234E-5</v>
      </c>
      <c r="CZ7" s="10" t="str">
        <f t="shared" si="46"/>
        <v>NA</v>
      </c>
      <c r="DA7" s="8">
        <f t="shared" si="47"/>
        <v>7.3855771839471233E-5</v>
      </c>
      <c r="DB7" t="s">
        <v>1</v>
      </c>
      <c r="DC7" s="5" t="s">
        <v>7</v>
      </c>
    </row>
    <row r="8" spans="1:107" x14ac:dyDescent="0.45">
      <c r="A8" s="9">
        <v>45620.780555555553</v>
      </c>
      <c r="B8">
        <v>6</v>
      </c>
      <c r="C8">
        <v>7</v>
      </c>
      <c r="D8" s="7">
        <v>45620</v>
      </c>
      <c r="E8">
        <v>18.44500008</v>
      </c>
      <c r="F8">
        <v>14.009458349999999</v>
      </c>
      <c r="G8">
        <v>13.894008299999999</v>
      </c>
      <c r="H8">
        <v>14.09829165</v>
      </c>
      <c r="I8">
        <v>14.244487469999999</v>
      </c>
      <c r="J8">
        <v>10.32834158</v>
      </c>
      <c r="K8">
        <v>-3.487124811E-4</v>
      </c>
      <c r="L8">
        <v>240</v>
      </c>
      <c r="M8" s="8">
        <f t="shared" si="0"/>
        <v>-9.9978026189662117E-5</v>
      </c>
      <c r="N8" s="8" t="str">
        <f t="shared" si="1"/>
        <v>NA</v>
      </c>
      <c r="O8" s="8">
        <f t="shared" si="2"/>
        <v>-2.4873445491033788E-4</v>
      </c>
      <c r="P8">
        <v>10.825654139999999</v>
      </c>
      <c r="Q8" s="1">
        <v>8.6117999999999994E-6</v>
      </c>
      <c r="R8">
        <v>240</v>
      </c>
      <c r="S8" s="10">
        <f t="shared" si="3"/>
        <v>-4.7250953783911642E-5</v>
      </c>
      <c r="T8" s="10" t="str">
        <f t="shared" si="4"/>
        <v>NA</v>
      </c>
      <c r="U8" s="8">
        <f t="shared" si="5"/>
        <v>5.586275378391164E-5</v>
      </c>
      <c r="V8">
        <v>10.29816666</v>
      </c>
      <c r="W8">
        <v>-3.2710361350000002E-4</v>
      </c>
      <c r="X8">
        <v>240</v>
      </c>
      <c r="Y8" s="8">
        <f t="shared" si="6"/>
        <v>-9.9978026189662117E-5</v>
      </c>
      <c r="Z8" s="8" t="str">
        <f t="shared" si="7"/>
        <v>NA</v>
      </c>
      <c r="AA8" s="8">
        <f t="shared" si="8"/>
        <v>-2.271255873103379E-4</v>
      </c>
      <c r="AB8">
        <v>10.17381248</v>
      </c>
      <c r="AC8">
        <v>-5.9695010789999998E-4</v>
      </c>
      <c r="AD8">
        <v>240</v>
      </c>
      <c r="AE8" s="8">
        <f t="shared" si="9"/>
        <v>-5.2901987069309264E-5</v>
      </c>
      <c r="AF8" s="8" t="str">
        <f t="shared" si="10"/>
        <v>NA</v>
      </c>
      <c r="AG8" s="8">
        <f t="shared" si="11"/>
        <v>-5.4404812083069071E-4</v>
      </c>
      <c r="AH8">
        <v>10.12575294</v>
      </c>
      <c r="AI8">
        <v>-6.0575160060000004E-4</v>
      </c>
      <c r="AJ8">
        <v>240</v>
      </c>
      <c r="AK8" s="8">
        <f t="shared" si="12"/>
        <v>-5.2901987069309264E-5</v>
      </c>
      <c r="AL8" s="8" t="str">
        <f t="shared" si="13"/>
        <v>NA</v>
      </c>
      <c r="AM8" s="8">
        <f t="shared" si="14"/>
        <v>-5.5284961353069078E-4</v>
      </c>
      <c r="AN8">
        <v>10.17621752</v>
      </c>
      <c r="AO8">
        <v>-6.2987669499999996E-4</v>
      </c>
      <c r="AP8">
        <v>240</v>
      </c>
      <c r="AQ8" s="8">
        <f t="shared" si="15"/>
        <v>-5.2901987069309264E-5</v>
      </c>
      <c r="AR8" s="8" t="str">
        <f t="shared" si="16"/>
        <v>NA</v>
      </c>
      <c r="AS8" s="8">
        <f t="shared" si="17"/>
        <v>-5.7697470793069069E-4</v>
      </c>
      <c r="AT8">
        <v>10.35295002</v>
      </c>
      <c r="AU8">
        <v>-4.1961703820000003E-4</v>
      </c>
      <c r="AV8">
        <v>240</v>
      </c>
      <c r="AW8" s="8">
        <f t="shared" si="18"/>
        <v>-5.2901987069309264E-5</v>
      </c>
      <c r="AX8" s="8" t="str">
        <f t="shared" si="19"/>
        <v>NA</v>
      </c>
      <c r="AY8" s="8">
        <f t="shared" si="20"/>
        <v>-3.6671505113069076E-4</v>
      </c>
      <c r="AZ8">
        <v>10.2905833</v>
      </c>
      <c r="BA8">
        <v>-4.595524996E-4</v>
      </c>
      <c r="BB8">
        <v>240</v>
      </c>
      <c r="BC8" s="8">
        <f t="shared" si="21"/>
        <v>-9.9978026189662117E-5</v>
      </c>
      <c r="BD8" s="8" t="str">
        <f t="shared" si="22"/>
        <v>NA</v>
      </c>
      <c r="BE8" s="8">
        <f t="shared" si="23"/>
        <v>-3.5957447341033788E-4</v>
      </c>
      <c r="BF8">
        <v>9.6835045740000005</v>
      </c>
      <c r="BG8" s="1">
        <v>-3.1443000000000001E-6</v>
      </c>
      <c r="BH8">
        <v>240</v>
      </c>
      <c r="BI8" s="10">
        <f t="shared" si="24"/>
        <v>-4.7250953783911642E-5</v>
      </c>
      <c r="BJ8" s="10" t="str">
        <f t="shared" si="25"/>
        <v>NA</v>
      </c>
      <c r="BK8" s="8">
        <f t="shared" si="26"/>
        <v>4.4106653783911639E-5</v>
      </c>
      <c r="BL8">
        <v>9.5538408359999991</v>
      </c>
      <c r="BM8">
        <v>-2.3544331800000001E-4</v>
      </c>
      <c r="BN8">
        <v>240</v>
      </c>
      <c r="BO8" s="8">
        <f t="shared" si="27"/>
        <v>-5.2901987069309264E-5</v>
      </c>
      <c r="BP8" s="8" t="str">
        <f t="shared" si="28"/>
        <v>NA</v>
      </c>
      <c r="BQ8" s="8">
        <f t="shared" si="29"/>
        <v>-1.8254133093069074E-4</v>
      </c>
      <c r="BR8" s="2">
        <v>9.3440976510000002</v>
      </c>
      <c r="BS8" s="2">
        <v>-2.7112288059999998E-4</v>
      </c>
      <c r="BT8" s="2">
        <v>169</v>
      </c>
      <c r="BU8" s="8">
        <f t="shared" si="30"/>
        <v>-9.9978026189662117E-5</v>
      </c>
      <c r="BV8" s="8" t="str">
        <f t="shared" si="31"/>
        <v>NA</v>
      </c>
      <c r="BW8" s="8">
        <f t="shared" si="32"/>
        <v>-1.7114485441033786E-4</v>
      </c>
      <c r="BX8">
        <v>9.5576037370000009</v>
      </c>
      <c r="BY8">
        <v>-1.9679174079999999E-4</v>
      </c>
      <c r="BZ8">
        <v>240</v>
      </c>
      <c r="CA8" s="8">
        <f t="shared" si="33"/>
        <v>-5.2901987069309264E-5</v>
      </c>
      <c r="CB8" s="8" t="str">
        <f t="shared" si="34"/>
        <v>NA</v>
      </c>
      <c r="CC8" s="8">
        <f t="shared" si="35"/>
        <v>-1.4388975373069073E-4</v>
      </c>
      <c r="CD8">
        <v>9.6585129379999994</v>
      </c>
      <c r="CE8" s="1">
        <v>3.8677000000000003E-5</v>
      </c>
      <c r="CF8">
        <v>240</v>
      </c>
      <c r="CG8" s="8">
        <f t="shared" si="36"/>
        <v>-4.7250953783911642E-5</v>
      </c>
      <c r="CH8" s="8" t="str">
        <f t="shared" si="37"/>
        <v>NA</v>
      </c>
      <c r="CI8" s="8">
        <f t="shared" si="38"/>
        <v>8.5927953783911652E-5</v>
      </c>
      <c r="CJ8">
        <v>9.4282187579999999</v>
      </c>
      <c r="CK8">
        <v>-3.0057144870000003E-4</v>
      </c>
      <c r="CL8">
        <v>240</v>
      </c>
      <c r="CM8" s="8">
        <f t="shared" si="39"/>
        <v>-9.9978026189662117E-5</v>
      </c>
      <c r="CN8" s="8" t="str">
        <f t="shared" si="40"/>
        <v>NA</v>
      </c>
      <c r="CO8" s="8">
        <f t="shared" si="41"/>
        <v>-2.0059342251033791E-4</v>
      </c>
      <c r="CP8" s="2">
        <v>9.3026086970000001</v>
      </c>
      <c r="CQ8" s="2">
        <v>-3.3714652680000003E-4</v>
      </c>
      <c r="CR8" s="2">
        <v>69</v>
      </c>
      <c r="CS8" s="8">
        <f t="shared" si="42"/>
        <v>-5.2901987069309264E-5</v>
      </c>
      <c r="CT8" s="8" t="str">
        <f t="shared" si="43"/>
        <v>NA</v>
      </c>
      <c r="CU8" s="8">
        <f t="shared" si="44"/>
        <v>-2.8424453973069076E-4</v>
      </c>
      <c r="CV8">
        <v>9.6357895970000005</v>
      </c>
      <c r="CW8" s="1">
        <v>3.9338000000000004E-6</v>
      </c>
      <c r="CX8">
        <v>240</v>
      </c>
      <c r="CY8" s="10">
        <f t="shared" si="45"/>
        <v>-4.7250953783911642E-5</v>
      </c>
      <c r="CZ8" s="10" t="str">
        <f t="shared" si="46"/>
        <v>NA</v>
      </c>
      <c r="DA8" s="8">
        <f t="shared" si="47"/>
        <v>5.1184753783911642E-5</v>
      </c>
      <c r="DB8" t="s">
        <v>1</v>
      </c>
      <c r="DC8" s="5" t="s">
        <v>7</v>
      </c>
    </row>
    <row r="9" spans="1:107" x14ac:dyDescent="0.45">
      <c r="A9" s="9">
        <v>45620.808333333334</v>
      </c>
      <c r="B9">
        <v>7</v>
      </c>
      <c r="C9">
        <v>8</v>
      </c>
      <c r="D9" s="7">
        <v>45620</v>
      </c>
      <c r="E9">
        <v>19.244999979999999</v>
      </c>
      <c r="F9">
        <v>14.04647082</v>
      </c>
      <c r="G9">
        <v>13.921683290000001</v>
      </c>
      <c r="H9">
        <v>14.113787500000001</v>
      </c>
      <c r="I9">
        <v>14.227112480000001</v>
      </c>
      <c r="J9">
        <v>10.39352498</v>
      </c>
      <c r="K9">
        <v>-3.20645772E-4</v>
      </c>
      <c r="L9">
        <v>240</v>
      </c>
      <c r="M9" s="8">
        <f t="shared" si="0"/>
        <v>-1.0075246796459325E-4</v>
      </c>
      <c r="N9" s="8" t="str">
        <f t="shared" si="1"/>
        <v>NA</v>
      </c>
      <c r="O9" s="8">
        <f t="shared" si="2"/>
        <v>-2.1989330403540674E-4</v>
      </c>
      <c r="P9">
        <v>10.82636245</v>
      </c>
      <c r="Q9" s="1">
        <v>-1.0528E-5</v>
      </c>
      <c r="R9">
        <v>240</v>
      </c>
      <c r="S9" s="10">
        <f t="shared" si="3"/>
        <v>-4.7340135728352051E-5</v>
      </c>
      <c r="T9" s="10" t="str">
        <f t="shared" si="4"/>
        <v>NA</v>
      </c>
      <c r="U9" s="8">
        <f t="shared" si="5"/>
        <v>3.6812135728352053E-5</v>
      </c>
      <c r="V9" s="2">
        <v>10.30042499</v>
      </c>
      <c r="W9" s="2">
        <v>-2.6817831530000002E-4</v>
      </c>
      <c r="X9" s="2">
        <v>200</v>
      </c>
      <c r="Y9" s="8">
        <f t="shared" si="6"/>
        <v>-1.0075246796459325E-4</v>
      </c>
      <c r="Z9" s="8" t="str">
        <f t="shared" si="7"/>
        <v>NA</v>
      </c>
      <c r="AA9" s="8">
        <f t="shared" si="8"/>
        <v>-1.6742584733540677E-4</v>
      </c>
      <c r="AB9">
        <v>10.311579139999999</v>
      </c>
      <c r="AC9">
        <v>-3.6995563779999998E-4</v>
      </c>
      <c r="AD9">
        <v>240</v>
      </c>
      <c r="AE9" s="8">
        <f t="shared" si="9"/>
        <v>-5.317785744796133E-5</v>
      </c>
      <c r="AF9" s="8" t="str">
        <f t="shared" si="10"/>
        <v>NA</v>
      </c>
      <c r="AG9" s="8">
        <f t="shared" si="11"/>
        <v>-3.1677778035203865E-4</v>
      </c>
      <c r="AH9">
        <v>10.17960459</v>
      </c>
      <c r="AI9">
        <v>-4.767375836E-4</v>
      </c>
      <c r="AJ9">
        <v>240</v>
      </c>
      <c r="AK9" s="8">
        <f t="shared" si="12"/>
        <v>-5.317785744796133E-5</v>
      </c>
      <c r="AL9" s="8" t="str">
        <f t="shared" si="13"/>
        <v>NA</v>
      </c>
      <c r="AM9" s="8">
        <f t="shared" si="14"/>
        <v>-4.2355972615203867E-4</v>
      </c>
      <c r="AN9">
        <v>10.194895389999999</v>
      </c>
      <c r="AO9">
        <v>-5.4350067710000002E-4</v>
      </c>
      <c r="AP9">
        <v>240</v>
      </c>
      <c r="AQ9" s="8">
        <f t="shared" si="15"/>
        <v>-5.317785744796133E-5</v>
      </c>
      <c r="AR9" s="8" t="str">
        <f t="shared" si="16"/>
        <v>NA</v>
      </c>
      <c r="AS9" s="8">
        <f t="shared" si="17"/>
        <v>-4.9032281965203869E-4</v>
      </c>
      <c r="AT9">
        <v>10.39831672</v>
      </c>
      <c r="AU9">
        <v>-3.1187070870000001E-4</v>
      </c>
      <c r="AV9">
        <v>240</v>
      </c>
      <c r="AW9" s="8">
        <f t="shared" si="18"/>
        <v>-5.317785744796133E-5</v>
      </c>
      <c r="AX9" s="8" t="str">
        <f t="shared" si="19"/>
        <v>NA</v>
      </c>
      <c r="AY9" s="8">
        <f t="shared" si="20"/>
        <v>-2.5869285125203868E-4</v>
      </c>
      <c r="AZ9">
        <v>10.279112509999999</v>
      </c>
      <c r="BA9">
        <v>-4.280250312E-4</v>
      </c>
      <c r="BB9">
        <v>240</v>
      </c>
      <c r="BC9" s="8">
        <f t="shared" si="21"/>
        <v>-1.0075246796459325E-4</v>
      </c>
      <c r="BD9" s="8" t="str">
        <f t="shared" si="22"/>
        <v>NA</v>
      </c>
      <c r="BE9" s="8">
        <f t="shared" si="23"/>
        <v>-3.2727256323540675E-4</v>
      </c>
      <c r="BF9">
        <v>9.6738054000000009</v>
      </c>
      <c r="BG9" s="1">
        <v>-2.9581E-5</v>
      </c>
      <c r="BH9">
        <v>240</v>
      </c>
      <c r="BI9" s="10">
        <f t="shared" si="24"/>
        <v>-4.7340135728352051E-5</v>
      </c>
      <c r="BJ9" s="10" t="str">
        <f t="shared" si="25"/>
        <v>NA</v>
      </c>
      <c r="BK9" s="8">
        <f t="shared" si="26"/>
        <v>1.7759135728352051E-5</v>
      </c>
      <c r="BL9">
        <v>9.5501541460000006</v>
      </c>
      <c r="BM9">
        <v>-2.4943992429999999E-4</v>
      </c>
      <c r="BN9">
        <v>240</v>
      </c>
      <c r="BO9" s="8">
        <f t="shared" si="27"/>
        <v>-5.317785744796133E-5</v>
      </c>
      <c r="BP9" s="8" t="str">
        <f t="shared" si="28"/>
        <v>NA</v>
      </c>
      <c r="BQ9" s="8">
        <f t="shared" si="29"/>
        <v>-1.9626206685203866E-4</v>
      </c>
      <c r="BR9">
        <v>9.3400641679999996</v>
      </c>
      <c r="BS9">
        <v>-3.4916956949999998E-4</v>
      </c>
      <c r="BT9">
        <v>240</v>
      </c>
      <c r="BU9" s="8">
        <f t="shared" si="30"/>
        <v>-1.0075246796459325E-4</v>
      </c>
      <c r="BV9" s="8" t="str">
        <f t="shared" si="31"/>
        <v>NA</v>
      </c>
      <c r="BW9" s="8">
        <f t="shared" si="32"/>
        <v>-2.4841710153540673E-4</v>
      </c>
      <c r="BX9">
        <v>9.5490220860000008</v>
      </c>
      <c r="BY9">
        <v>-2.191265778E-4</v>
      </c>
      <c r="BZ9">
        <v>240</v>
      </c>
      <c r="CA9" s="8">
        <f t="shared" si="33"/>
        <v>-5.317785744796133E-5</v>
      </c>
      <c r="CB9" s="8" t="str">
        <f t="shared" si="34"/>
        <v>NA</v>
      </c>
      <c r="CC9" s="8">
        <f t="shared" si="35"/>
        <v>-1.6594872035203867E-4</v>
      </c>
      <c r="CD9">
        <v>9.663328302</v>
      </c>
      <c r="CE9" s="1">
        <v>4.2882E-5</v>
      </c>
      <c r="CF9">
        <v>240</v>
      </c>
      <c r="CG9" s="8">
        <f t="shared" si="36"/>
        <v>-4.7340135728352051E-5</v>
      </c>
      <c r="CH9" s="8" t="str">
        <f t="shared" si="37"/>
        <v>NA</v>
      </c>
      <c r="CI9" s="8">
        <f t="shared" si="38"/>
        <v>9.0222135728352051E-5</v>
      </c>
      <c r="CJ9">
        <v>9.3850108270000003</v>
      </c>
      <c r="CK9">
        <v>-2.9775837070000001E-4</v>
      </c>
      <c r="CL9">
        <v>240</v>
      </c>
      <c r="CM9" s="8">
        <f t="shared" si="39"/>
        <v>-1.0075246796459325E-4</v>
      </c>
      <c r="CN9" s="8" t="str">
        <f t="shared" si="40"/>
        <v>NA</v>
      </c>
      <c r="CO9" s="8">
        <f t="shared" si="41"/>
        <v>-1.9700590273540676E-4</v>
      </c>
      <c r="CP9" s="2">
        <v>9.5190223490000001</v>
      </c>
      <c r="CQ9" s="2">
        <v>-2.6999534300000002E-4</v>
      </c>
      <c r="CR9" s="2">
        <v>103</v>
      </c>
      <c r="CS9" s="8">
        <f t="shared" si="42"/>
        <v>-5.317785744796133E-5</v>
      </c>
      <c r="CT9" s="8" t="str">
        <f t="shared" si="43"/>
        <v>NA</v>
      </c>
      <c r="CU9" s="8">
        <f t="shared" si="44"/>
        <v>-2.1681748555203869E-4</v>
      </c>
      <c r="CV9">
        <v>9.6474495769999997</v>
      </c>
      <c r="CW9" s="1">
        <v>-6.4357000000000001E-6</v>
      </c>
      <c r="CX9">
        <v>240</v>
      </c>
      <c r="CY9" s="10">
        <f t="shared" si="45"/>
        <v>-4.7340135728352051E-5</v>
      </c>
      <c r="CZ9" s="10" t="str">
        <f t="shared" si="46"/>
        <v>NA</v>
      </c>
      <c r="DA9" s="8">
        <f t="shared" si="47"/>
        <v>4.0904435728352054E-5</v>
      </c>
      <c r="DB9" t="s">
        <v>1</v>
      </c>
      <c r="DC9" s="5" t="s">
        <v>7</v>
      </c>
    </row>
    <row r="10" spans="1:107" x14ac:dyDescent="0.45">
      <c r="A10" s="9">
        <v>45620.836111111108</v>
      </c>
      <c r="B10">
        <v>8</v>
      </c>
      <c r="C10">
        <v>9</v>
      </c>
      <c r="D10" s="7">
        <v>45620</v>
      </c>
      <c r="E10">
        <v>19.944999979999999</v>
      </c>
      <c r="F10">
        <v>14.01549168</v>
      </c>
      <c r="G10">
        <v>13.898341589999999</v>
      </c>
      <c r="H10">
        <v>14.082924970000001</v>
      </c>
      <c r="I10">
        <v>14.21337085</v>
      </c>
      <c r="J10">
        <v>10.29107922</v>
      </c>
      <c r="K10">
        <v>-3.1716220119999998E-4</v>
      </c>
      <c r="L10">
        <v>240</v>
      </c>
      <c r="M10" s="8">
        <f t="shared" si="0"/>
        <v>-1.015269097390803E-4</v>
      </c>
      <c r="N10" s="8" t="str">
        <f t="shared" si="1"/>
        <v>NA</v>
      </c>
      <c r="O10" s="8">
        <f t="shared" si="2"/>
        <v>-2.1563529146091968E-4</v>
      </c>
      <c r="P10">
        <v>10.834274990000001</v>
      </c>
      <c r="Q10" s="1">
        <v>1.0797E-5</v>
      </c>
      <c r="R10">
        <v>240</v>
      </c>
      <c r="S10" s="10">
        <f t="shared" si="3"/>
        <v>-4.7429317672792459E-5</v>
      </c>
      <c r="T10" s="10" t="str">
        <f t="shared" si="4"/>
        <v>NA</v>
      </c>
      <c r="U10" s="8">
        <f t="shared" si="5"/>
        <v>5.8226317672792458E-5</v>
      </c>
      <c r="V10">
        <v>10.2639125</v>
      </c>
      <c r="W10">
        <v>-4.9041619090000005E-4</v>
      </c>
      <c r="X10">
        <v>240</v>
      </c>
      <c r="Y10" s="8">
        <f t="shared" si="6"/>
        <v>-1.015269097390803E-4</v>
      </c>
      <c r="Z10" s="8" t="str">
        <f t="shared" si="7"/>
        <v>NA</v>
      </c>
      <c r="AA10" s="8">
        <f t="shared" si="8"/>
        <v>-3.8888928116091975E-4</v>
      </c>
      <c r="AB10">
        <v>10.335079139999999</v>
      </c>
      <c r="AC10">
        <v>-3.8012689640000002E-4</v>
      </c>
      <c r="AD10">
        <v>240</v>
      </c>
      <c r="AE10" s="8">
        <f t="shared" si="9"/>
        <v>-5.3453727826557884E-5</v>
      </c>
      <c r="AF10" s="8" t="str">
        <f t="shared" si="10"/>
        <v>NA</v>
      </c>
      <c r="AG10" s="8">
        <f t="shared" si="11"/>
        <v>-3.2667316857344213E-4</v>
      </c>
      <c r="AH10">
        <v>10.426791659999999</v>
      </c>
      <c r="AI10">
        <v>-3.1594500389999999E-4</v>
      </c>
      <c r="AJ10">
        <v>240</v>
      </c>
      <c r="AK10" s="8">
        <f t="shared" si="12"/>
        <v>-5.3453727826557884E-5</v>
      </c>
      <c r="AL10" s="8" t="str">
        <f t="shared" si="13"/>
        <v>NA</v>
      </c>
      <c r="AM10" s="8">
        <f t="shared" si="14"/>
        <v>-2.6249127607344211E-4</v>
      </c>
      <c r="AN10">
        <v>10.19549252</v>
      </c>
      <c r="AO10">
        <v>-5.6150282619999998E-4</v>
      </c>
      <c r="AP10">
        <v>240</v>
      </c>
      <c r="AQ10" s="8">
        <f t="shared" si="15"/>
        <v>-5.3453727826557884E-5</v>
      </c>
      <c r="AR10" s="8" t="str">
        <f t="shared" si="16"/>
        <v>NA</v>
      </c>
      <c r="AS10" s="8">
        <f t="shared" si="17"/>
        <v>-5.080490983734421E-4</v>
      </c>
      <c r="AT10">
        <v>10.40457498</v>
      </c>
      <c r="AU10">
        <v>-3.6522770469999999E-4</v>
      </c>
      <c r="AV10">
        <v>240</v>
      </c>
      <c r="AW10" s="8">
        <f t="shared" si="18"/>
        <v>-5.3453727826557884E-5</v>
      </c>
      <c r="AX10" s="8" t="str">
        <f t="shared" si="19"/>
        <v>NA</v>
      </c>
      <c r="AY10" s="8">
        <f t="shared" si="20"/>
        <v>-3.1177397687344211E-4</v>
      </c>
      <c r="AZ10">
        <v>10.199153750000001</v>
      </c>
      <c r="BA10">
        <v>-6.4414332319999998E-4</v>
      </c>
      <c r="BB10">
        <v>240</v>
      </c>
      <c r="BC10" s="8">
        <f t="shared" si="21"/>
        <v>-1.015269097390803E-4</v>
      </c>
      <c r="BD10" s="8" t="str">
        <f t="shared" si="22"/>
        <v>NA</v>
      </c>
      <c r="BE10" s="8">
        <f t="shared" si="23"/>
        <v>-5.4261641346091969E-4</v>
      </c>
      <c r="BF10">
        <v>9.6793141519999999</v>
      </c>
      <c r="BG10" s="1">
        <v>-4.4113999999999998E-5</v>
      </c>
      <c r="BH10">
        <v>240</v>
      </c>
      <c r="BI10" s="10">
        <f t="shared" si="24"/>
        <v>-4.7429317672792459E-5</v>
      </c>
      <c r="BJ10" s="10" t="str">
        <f t="shared" si="25"/>
        <v>NA</v>
      </c>
      <c r="BK10" s="8">
        <f t="shared" si="26"/>
        <v>3.3153176727924611E-6</v>
      </c>
      <c r="BL10">
        <v>9.5260857980000004</v>
      </c>
      <c r="BM10">
        <v>-2.5794641850000001E-4</v>
      </c>
      <c r="BN10">
        <v>240</v>
      </c>
      <c r="BO10" s="8">
        <f t="shared" si="27"/>
        <v>-5.3453727826557884E-5</v>
      </c>
      <c r="BP10" s="8" t="str">
        <f t="shared" si="28"/>
        <v>NA</v>
      </c>
      <c r="BQ10" s="8">
        <f t="shared" si="29"/>
        <v>-2.0449269067344212E-4</v>
      </c>
      <c r="BR10">
        <v>9.4926712389999999</v>
      </c>
      <c r="BS10">
        <v>-4.0351544299999998E-4</v>
      </c>
      <c r="BT10">
        <v>240</v>
      </c>
      <c r="BU10" s="8">
        <f t="shared" si="30"/>
        <v>-1.015269097390803E-4</v>
      </c>
      <c r="BV10" s="8" t="str">
        <f t="shared" si="31"/>
        <v>NA</v>
      </c>
      <c r="BW10" s="8">
        <f t="shared" si="32"/>
        <v>-3.0198853326091968E-4</v>
      </c>
      <c r="BX10">
        <v>9.5705879090000003</v>
      </c>
      <c r="BY10">
        <v>-2.19237205E-4</v>
      </c>
      <c r="BZ10">
        <v>240</v>
      </c>
      <c r="CA10" s="8">
        <f t="shared" si="33"/>
        <v>-5.3453727826557884E-5</v>
      </c>
      <c r="CB10" s="8" t="str">
        <f t="shared" si="34"/>
        <v>NA</v>
      </c>
      <c r="CC10" s="8">
        <f t="shared" si="35"/>
        <v>-1.6578347717344211E-4</v>
      </c>
      <c r="CD10">
        <v>9.6642133319999992</v>
      </c>
      <c r="CE10" s="1">
        <v>-2.1860000000000001E-5</v>
      </c>
      <c r="CF10">
        <v>240</v>
      </c>
      <c r="CG10" s="8">
        <f t="shared" si="36"/>
        <v>-4.7429317672792459E-5</v>
      </c>
      <c r="CH10" s="8" t="str">
        <f t="shared" si="37"/>
        <v>NA</v>
      </c>
      <c r="CI10" s="8">
        <f t="shared" si="38"/>
        <v>2.5569317672792458E-5</v>
      </c>
      <c r="CJ10">
        <v>9.4301320989999997</v>
      </c>
      <c r="CK10">
        <v>-3.0663856780000002E-4</v>
      </c>
      <c r="CL10">
        <v>240</v>
      </c>
      <c r="CM10" s="8">
        <f t="shared" si="39"/>
        <v>-1.015269097390803E-4</v>
      </c>
      <c r="CN10" s="8" t="str">
        <f t="shared" si="40"/>
        <v>NA</v>
      </c>
      <c r="CO10" s="8">
        <f t="shared" si="41"/>
        <v>-2.0511165806091973E-4</v>
      </c>
      <c r="CP10">
        <v>9.4883304119999998</v>
      </c>
      <c r="CQ10">
        <v>-2.5058911449999999E-4</v>
      </c>
      <c r="CR10">
        <v>240</v>
      </c>
      <c r="CS10" s="8">
        <f t="shared" si="42"/>
        <v>-5.3453727826557884E-5</v>
      </c>
      <c r="CT10" s="8" t="str">
        <f t="shared" si="43"/>
        <v>NA</v>
      </c>
      <c r="CU10" s="8">
        <f t="shared" si="44"/>
        <v>-1.971353866734421E-4</v>
      </c>
      <c r="CV10">
        <v>9.6417529270000006</v>
      </c>
      <c r="CW10" s="1">
        <v>-3.9273000000000002E-5</v>
      </c>
      <c r="CX10">
        <v>240</v>
      </c>
      <c r="CY10" s="10">
        <f t="shared" si="45"/>
        <v>-4.7429317672792459E-5</v>
      </c>
      <c r="CZ10" s="10" t="str">
        <f t="shared" si="46"/>
        <v>NA</v>
      </c>
      <c r="DA10" s="8">
        <f t="shared" si="47"/>
        <v>8.1563176727924577E-6</v>
      </c>
      <c r="DB10" t="s">
        <v>1</v>
      </c>
      <c r="DC10" s="5" t="s">
        <v>7</v>
      </c>
    </row>
    <row r="11" spans="1:107" x14ac:dyDescent="0.45">
      <c r="A11" s="9">
        <v>45620.863888888889</v>
      </c>
      <c r="B11">
        <v>9</v>
      </c>
      <c r="C11">
        <v>10</v>
      </c>
      <c r="D11" s="7">
        <v>45620</v>
      </c>
      <c r="E11">
        <v>20.44500008</v>
      </c>
      <c r="F11">
        <v>13.98927086</v>
      </c>
      <c r="G11">
        <v>13.88365411</v>
      </c>
      <c r="H11">
        <v>14.037220789999999</v>
      </c>
      <c r="I11">
        <v>14.164787479999999</v>
      </c>
      <c r="J11">
        <v>10.20776708</v>
      </c>
      <c r="K11">
        <v>-5.8493759680000004E-4</v>
      </c>
      <c r="L11">
        <v>240</v>
      </c>
      <c r="M11" s="8">
        <f t="shared" si="0"/>
        <v>-1.0230135151401143E-4</v>
      </c>
      <c r="N11" s="8" t="str">
        <f t="shared" si="1"/>
        <v>NA</v>
      </c>
      <c r="O11" s="8">
        <f t="shared" si="2"/>
        <v>-4.8263624528598861E-4</v>
      </c>
      <c r="P11">
        <v>10.84675829</v>
      </c>
      <c r="Q11" s="1">
        <v>2.5304999999999999E-5</v>
      </c>
      <c r="R11">
        <v>240</v>
      </c>
      <c r="S11" s="10">
        <f t="shared" si="3"/>
        <v>-4.7518499617232868E-5</v>
      </c>
      <c r="T11" s="10" t="str">
        <f t="shared" si="4"/>
        <v>NA</v>
      </c>
      <c r="U11" s="8">
        <f t="shared" si="5"/>
        <v>7.282349961723287E-5</v>
      </c>
      <c r="V11">
        <v>10.4504625</v>
      </c>
      <c r="W11">
        <v>-2.7769898530000001E-4</v>
      </c>
      <c r="X11">
        <v>240</v>
      </c>
      <c r="Y11" s="8">
        <f t="shared" si="6"/>
        <v>-1.0230135151401143E-4</v>
      </c>
      <c r="Z11" s="8" t="str">
        <f t="shared" si="7"/>
        <v>NA</v>
      </c>
      <c r="AA11" s="8">
        <f t="shared" si="8"/>
        <v>-1.7539763378598858E-4</v>
      </c>
      <c r="AB11">
        <v>10.33995002</v>
      </c>
      <c r="AC11">
        <v>-3.7108016360000001E-4</v>
      </c>
      <c r="AD11">
        <v>240</v>
      </c>
      <c r="AE11" s="8">
        <f t="shared" si="9"/>
        <v>-5.3729598205265461E-5</v>
      </c>
      <c r="AF11" s="8" t="str">
        <f t="shared" si="10"/>
        <v>NA</v>
      </c>
      <c r="AG11" s="8">
        <f t="shared" si="11"/>
        <v>-3.1735056539473455E-4</v>
      </c>
      <c r="AH11">
        <v>10.3713458</v>
      </c>
      <c r="AI11">
        <v>-3.702770303E-4</v>
      </c>
      <c r="AJ11">
        <v>240</v>
      </c>
      <c r="AK11" s="8">
        <f t="shared" si="12"/>
        <v>-5.3729598205265461E-5</v>
      </c>
      <c r="AL11" s="8" t="str">
        <f t="shared" si="13"/>
        <v>NA</v>
      </c>
      <c r="AM11" s="8">
        <f t="shared" si="14"/>
        <v>-3.1654743209473453E-4</v>
      </c>
      <c r="AN11">
        <v>10.20704958</v>
      </c>
      <c r="AO11">
        <v>-6.0463194450000003E-4</v>
      </c>
      <c r="AP11">
        <v>240</v>
      </c>
      <c r="AQ11" s="8">
        <f t="shared" si="15"/>
        <v>-5.3729598205265461E-5</v>
      </c>
      <c r="AR11" s="8" t="str">
        <f t="shared" si="16"/>
        <v>NA</v>
      </c>
      <c r="AS11" s="8">
        <f t="shared" si="17"/>
        <v>-5.5090234629473457E-4</v>
      </c>
      <c r="AT11">
        <v>10.382020860000001</v>
      </c>
      <c r="AU11">
        <v>-4.4008276490000001E-4</v>
      </c>
      <c r="AV11">
        <v>240</v>
      </c>
      <c r="AW11" s="8">
        <f t="shared" si="18"/>
        <v>-5.3729598205265461E-5</v>
      </c>
      <c r="AX11" s="8" t="str">
        <f t="shared" si="19"/>
        <v>NA</v>
      </c>
      <c r="AY11" s="8">
        <f t="shared" si="20"/>
        <v>-3.8635316669473455E-4</v>
      </c>
      <c r="AZ11">
        <v>10.37664578</v>
      </c>
      <c r="BA11">
        <v>-3.847130909E-4</v>
      </c>
      <c r="BB11">
        <v>240</v>
      </c>
      <c r="BC11" s="8">
        <f t="shared" si="21"/>
        <v>-1.0230135151401143E-4</v>
      </c>
      <c r="BD11" s="8" t="str">
        <f t="shared" si="22"/>
        <v>NA</v>
      </c>
      <c r="BE11" s="8">
        <f t="shared" si="23"/>
        <v>-2.8241173938598857E-4</v>
      </c>
      <c r="BF11">
        <v>9.6942545889999998</v>
      </c>
      <c r="BG11" s="1">
        <v>-4.278E-5</v>
      </c>
      <c r="BH11">
        <v>240</v>
      </c>
      <c r="BI11" s="10">
        <f t="shared" si="24"/>
        <v>-4.7518499617232868E-5</v>
      </c>
      <c r="BJ11" s="10" t="str">
        <f t="shared" si="25"/>
        <v>NA</v>
      </c>
      <c r="BK11" s="8">
        <f t="shared" si="26"/>
        <v>4.7384996172328674E-6</v>
      </c>
      <c r="BL11">
        <v>9.5505974929999997</v>
      </c>
      <c r="BM11">
        <v>-2.445271884E-4</v>
      </c>
      <c r="BN11">
        <v>240</v>
      </c>
      <c r="BO11" s="8">
        <f t="shared" si="27"/>
        <v>-5.3729598205265461E-5</v>
      </c>
      <c r="BP11" s="8" t="str">
        <f t="shared" si="28"/>
        <v>NA</v>
      </c>
      <c r="BQ11" s="8">
        <f t="shared" si="29"/>
        <v>-1.9079759019473454E-4</v>
      </c>
      <c r="BR11">
        <v>9.5476908490000003</v>
      </c>
      <c r="BS11">
        <v>-2.7213061060000002E-4</v>
      </c>
      <c r="BT11">
        <v>240</v>
      </c>
      <c r="BU11" s="8">
        <f t="shared" si="30"/>
        <v>-1.0230135151401143E-4</v>
      </c>
      <c r="BV11" s="8" t="str">
        <f t="shared" si="31"/>
        <v>NA</v>
      </c>
      <c r="BW11" s="8">
        <f t="shared" si="32"/>
        <v>-1.6982925908598859E-4</v>
      </c>
      <c r="BX11">
        <v>9.5688933330000001</v>
      </c>
      <c r="BY11">
        <v>-2.291634069E-4</v>
      </c>
      <c r="BZ11">
        <v>240</v>
      </c>
      <c r="CA11" s="8">
        <f t="shared" si="33"/>
        <v>-5.3729598205265461E-5</v>
      </c>
      <c r="CB11" s="8" t="str">
        <f t="shared" si="34"/>
        <v>NA</v>
      </c>
      <c r="CC11" s="8">
        <f t="shared" si="35"/>
        <v>-1.7543380869473454E-4</v>
      </c>
      <c r="CD11">
        <v>9.6780212639999998</v>
      </c>
      <c r="CE11" s="1">
        <v>-2.6281000000000001E-5</v>
      </c>
      <c r="CF11">
        <v>240</v>
      </c>
      <c r="CG11" s="8">
        <f t="shared" si="36"/>
        <v>-4.7518499617232868E-5</v>
      </c>
      <c r="CH11" s="8" t="str">
        <f t="shared" si="37"/>
        <v>NA</v>
      </c>
      <c r="CI11" s="8">
        <f t="shared" si="38"/>
        <v>2.1237499617232866E-5</v>
      </c>
      <c r="CJ11">
        <v>9.3729971089999999</v>
      </c>
      <c r="CK11">
        <v>-3.0624856530000002E-4</v>
      </c>
      <c r="CL11">
        <v>240</v>
      </c>
      <c r="CM11" s="8">
        <f t="shared" si="39"/>
        <v>-1.0230135151401143E-4</v>
      </c>
      <c r="CN11" s="8" t="str">
        <f t="shared" si="40"/>
        <v>NA</v>
      </c>
      <c r="CO11" s="8">
        <f t="shared" si="41"/>
        <v>-2.0394721378598859E-4</v>
      </c>
      <c r="CP11">
        <v>9.5421108439999998</v>
      </c>
      <c r="CQ11">
        <v>-2.2908309239999999E-4</v>
      </c>
      <c r="CR11">
        <v>240</v>
      </c>
      <c r="CS11" s="8">
        <f t="shared" si="42"/>
        <v>-5.3729598205265461E-5</v>
      </c>
      <c r="CT11" s="8" t="str">
        <f t="shared" si="43"/>
        <v>NA</v>
      </c>
      <c r="CU11" s="8">
        <f t="shared" si="44"/>
        <v>-1.7535349419473453E-4</v>
      </c>
      <c r="CV11">
        <v>9.6518091560000006</v>
      </c>
      <c r="CW11" s="1">
        <v>-3.3915999999999999E-5</v>
      </c>
      <c r="CX11">
        <v>240</v>
      </c>
      <c r="CY11" s="10">
        <f t="shared" si="45"/>
        <v>-4.7518499617232868E-5</v>
      </c>
      <c r="CZ11" s="10" t="str">
        <f t="shared" si="46"/>
        <v>NA</v>
      </c>
      <c r="DA11" s="8">
        <f t="shared" si="47"/>
        <v>1.3602499617232869E-5</v>
      </c>
      <c r="DB11" t="s">
        <v>1</v>
      </c>
      <c r="DC11" s="5" t="s">
        <v>7</v>
      </c>
    </row>
    <row r="12" spans="1:107" x14ac:dyDescent="0.45">
      <c r="A12" s="9">
        <v>45620.89166666667</v>
      </c>
      <c r="B12">
        <v>10</v>
      </c>
      <c r="C12">
        <v>11</v>
      </c>
      <c r="D12" s="7">
        <v>45620</v>
      </c>
      <c r="E12">
        <v>21.244999979999999</v>
      </c>
      <c r="F12">
        <v>14.02646668</v>
      </c>
      <c r="G12">
        <v>13.91428337</v>
      </c>
      <c r="H12">
        <v>13.982166700000001</v>
      </c>
      <c r="I12">
        <v>14.114808269999999</v>
      </c>
      <c r="J12">
        <v>10.433270800000001</v>
      </c>
      <c r="K12">
        <v>-2.7898227650000003E-4</v>
      </c>
      <c r="L12">
        <v>240</v>
      </c>
      <c r="M12" s="8">
        <f t="shared" si="0"/>
        <v>-1.0307579328872052E-4</v>
      </c>
      <c r="N12" s="8" t="str">
        <f t="shared" si="1"/>
        <v>NA</v>
      </c>
      <c r="O12" s="8">
        <f t="shared" si="2"/>
        <v>-1.7590648321127951E-4</v>
      </c>
      <c r="P12">
        <v>10.826520840000001</v>
      </c>
      <c r="Q12" s="1">
        <v>-1.0366E-5</v>
      </c>
      <c r="R12">
        <v>240</v>
      </c>
      <c r="S12" s="10">
        <f t="shared" si="3"/>
        <v>-4.7607681561701032E-5</v>
      </c>
      <c r="T12" s="10" t="str">
        <f t="shared" si="4"/>
        <v>NA</v>
      </c>
      <c r="U12" s="8">
        <f t="shared" si="5"/>
        <v>3.724168156170103E-5</v>
      </c>
      <c r="V12">
        <v>10.47879588</v>
      </c>
      <c r="W12">
        <v>-3.1001099569999998E-4</v>
      </c>
      <c r="X12">
        <v>240</v>
      </c>
      <c r="Y12" s="8">
        <f t="shared" si="6"/>
        <v>-1.0307579328872052E-4</v>
      </c>
      <c r="Z12" s="8" t="str">
        <f t="shared" si="7"/>
        <v>NA</v>
      </c>
      <c r="AA12" s="8">
        <f t="shared" si="8"/>
        <v>-2.0693520241127947E-4</v>
      </c>
      <c r="AB12">
        <v>10.357537539999999</v>
      </c>
      <c r="AC12">
        <v>-3.5196446940000001E-4</v>
      </c>
      <c r="AD12">
        <v>240</v>
      </c>
      <c r="AE12" s="8">
        <f t="shared" si="9"/>
        <v>-5.4005468583917526E-5</v>
      </c>
      <c r="AF12" s="8" t="str">
        <f t="shared" si="10"/>
        <v>NA</v>
      </c>
      <c r="AG12" s="8">
        <f t="shared" si="11"/>
        <v>-2.9795900081608248E-4</v>
      </c>
      <c r="AH12">
        <v>10.40687917</v>
      </c>
      <c r="AI12">
        <v>-3.5439434680000002E-4</v>
      </c>
      <c r="AJ12">
        <v>240</v>
      </c>
      <c r="AK12" s="8">
        <f t="shared" si="12"/>
        <v>-5.4005468583917526E-5</v>
      </c>
      <c r="AL12" s="8" t="str">
        <f t="shared" si="13"/>
        <v>NA</v>
      </c>
      <c r="AM12" s="8">
        <f t="shared" si="14"/>
        <v>-3.003888782160825E-4</v>
      </c>
      <c r="AN12">
        <v>10.25026416</v>
      </c>
      <c r="AO12">
        <v>-4.9509232729999996E-4</v>
      </c>
      <c r="AP12">
        <v>240</v>
      </c>
      <c r="AQ12" s="8">
        <f t="shared" si="15"/>
        <v>-5.4005468583917526E-5</v>
      </c>
      <c r="AR12" s="8" t="str">
        <f t="shared" si="16"/>
        <v>NA</v>
      </c>
      <c r="AS12" s="8">
        <f t="shared" si="17"/>
        <v>-4.4108685871608244E-4</v>
      </c>
      <c r="AT12">
        <v>10.49384577</v>
      </c>
      <c r="AU12">
        <v>-2.6870823430000002E-4</v>
      </c>
      <c r="AV12">
        <v>240</v>
      </c>
      <c r="AW12" s="8">
        <f t="shared" si="18"/>
        <v>-5.4005468583917526E-5</v>
      </c>
      <c r="AX12" s="8" t="str">
        <f t="shared" si="19"/>
        <v>NA</v>
      </c>
      <c r="AY12" s="8">
        <f t="shared" si="20"/>
        <v>-2.1470276571608249E-4</v>
      </c>
      <c r="AZ12">
        <v>10.41365414</v>
      </c>
      <c r="BA12">
        <v>-3.005740413E-4</v>
      </c>
      <c r="BB12">
        <v>240</v>
      </c>
      <c r="BC12" s="8">
        <f t="shared" si="21"/>
        <v>-1.0307579328872052E-4</v>
      </c>
      <c r="BD12" s="8" t="str">
        <f t="shared" si="22"/>
        <v>NA</v>
      </c>
      <c r="BE12" s="8">
        <f t="shared" si="23"/>
        <v>-1.9749824801127948E-4</v>
      </c>
      <c r="BF12">
        <v>9.6932758690000007</v>
      </c>
      <c r="BG12" s="1">
        <v>-5.6041000000000001E-5</v>
      </c>
      <c r="BH12">
        <v>240</v>
      </c>
      <c r="BI12" s="10">
        <f t="shared" si="24"/>
        <v>-4.7607681561701032E-5</v>
      </c>
      <c r="BJ12" s="10" t="str">
        <f t="shared" si="25"/>
        <v>NA</v>
      </c>
      <c r="BK12" s="8">
        <f t="shared" si="26"/>
        <v>-8.4333184382989691E-6</v>
      </c>
      <c r="BL12">
        <v>9.5498116970000009</v>
      </c>
      <c r="BM12">
        <v>-2.3548783399999999E-4</v>
      </c>
      <c r="BN12">
        <v>240</v>
      </c>
      <c r="BO12" s="8">
        <f t="shared" si="27"/>
        <v>-5.4005468583917526E-5</v>
      </c>
      <c r="BP12" s="8" t="str">
        <f t="shared" si="28"/>
        <v>NA</v>
      </c>
      <c r="BQ12" s="8">
        <f t="shared" si="29"/>
        <v>-1.8148236541608247E-4</v>
      </c>
      <c r="BR12">
        <v>9.5622337339999994</v>
      </c>
      <c r="BS12">
        <v>-2.4595641329999999E-4</v>
      </c>
      <c r="BT12">
        <v>240</v>
      </c>
      <c r="BU12" s="8">
        <f t="shared" si="30"/>
        <v>-1.0307579328872052E-4</v>
      </c>
      <c r="BV12" s="8" t="str">
        <f t="shared" si="31"/>
        <v>NA</v>
      </c>
      <c r="BW12" s="8">
        <f t="shared" si="32"/>
        <v>-1.4288062001127947E-4</v>
      </c>
      <c r="BX12">
        <v>9.6514696079999993</v>
      </c>
      <c r="BY12">
        <v>-1.7763225899999999E-4</v>
      </c>
      <c r="BZ12">
        <v>240</v>
      </c>
      <c r="CA12" s="8">
        <f t="shared" si="33"/>
        <v>-5.4005468583917526E-5</v>
      </c>
      <c r="CB12" s="8" t="str">
        <f t="shared" si="34"/>
        <v>NA</v>
      </c>
      <c r="CC12" s="8">
        <f t="shared" si="35"/>
        <v>-1.2362679041608246E-4</v>
      </c>
      <c r="CD12">
        <v>9.6793729460000009</v>
      </c>
      <c r="CE12" s="1">
        <v>-7.0956999999999997E-6</v>
      </c>
      <c r="CF12">
        <v>240</v>
      </c>
      <c r="CG12" s="8">
        <f t="shared" si="36"/>
        <v>-4.7607681561701032E-5</v>
      </c>
      <c r="CH12" s="8" t="str">
        <f t="shared" si="37"/>
        <v>NA</v>
      </c>
      <c r="CI12" s="8">
        <f t="shared" si="38"/>
        <v>4.0511981561701031E-5</v>
      </c>
      <c r="CJ12">
        <v>9.4359129110000008</v>
      </c>
      <c r="CK12">
        <v>-2.8050995910000002E-4</v>
      </c>
      <c r="CL12">
        <v>240</v>
      </c>
      <c r="CM12" s="8">
        <f t="shared" si="39"/>
        <v>-1.0307579328872052E-4</v>
      </c>
      <c r="CN12" s="8" t="str">
        <f t="shared" si="40"/>
        <v>NA</v>
      </c>
      <c r="CO12" s="8">
        <f t="shared" si="41"/>
        <v>-1.774341658112795E-4</v>
      </c>
      <c r="CP12">
        <v>9.5019053860000007</v>
      </c>
      <c r="CQ12">
        <v>-2.5616855900000002E-4</v>
      </c>
      <c r="CR12">
        <v>240</v>
      </c>
      <c r="CS12" s="8">
        <f t="shared" si="42"/>
        <v>-5.4005468583917526E-5</v>
      </c>
      <c r="CT12" s="8" t="str">
        <f t="shared" si="43"/>
        <v>NA</v>
      </c>
      <c r="CU12" s="8">
        <f t="shared" si="44"/>
        <v>-2.0216309041608249E-4</v>
      </c>
      <c r="CV12">
        <v>9.6513087429999995</v>
      </c>
      <c r="CW12" s="1">
        <v>-3.4298000000000003E-5</v>
      </c>
      <c r="CX12">
        <v>240</v>
      </c>
      <c r="CY12" s="10">
        <f t="shared" si="45"/>
        <v>-4.7607681561701032E-5</v>
      </c>
      <c r="CZ12" s="10" t="str">
        <f t="shared" si="46"/>
        <v>NA</v>
      </c>
      <c r="DA12" s="8">
        <f t="shared" si="47"/>
        <v>1.3309681561701029E-5</v>
      </c>
      <c r="DB12" t="s">
        <v>1</v>
      </c>
      <c r="DC12" s="5" t="s">
        <v>7</v>
      </c>
    </row>
    <row r="13" spans="1:107" x14ac:dyDescent="0.45">
      <c r="A13" s="9">
        <v>45620.919444444444</v>
      </c>
      <c r="B13">
        <v>11</v>
      </c>
      <c r="C13">
        <v>12</v>
      </c>
      <c r="D13" s="7">
        <v>45620</v>
      </c>
      <c r="E13">
        <v>21.944999979999999</v>
      </c>
      <c r="F13">
        <v>14.013079129999999</v>
      </c>
      <c r="G13">
        <v>13.89643746</v>
      </c>
      <c r="H13">
        <v>13.9768083</v>
      </c>
      <c r="I13">
        <v>14.099804109999999</v>
      </c>
      <c r="J13">
        <v>10.45134167</v>
      </c>
      <c r="K13">
        <v>-3.079291835E-4</v>
      </c>
      <c r="L13">
        <v>240</v>
      </c>
      <c r="M13" s="8">
        <f t="shared" si="0"/>
        <v>-1.0385023506342961E-4</v>
      </c>
      <c r="N13" s="8" t="str">
        <f t="shared" si="1"/>
        <v>NA</v>
      </c>
      <c r="O13" s="8">
        <f t="shared" si="2"/>
        <v>-2.0407894843657039E-4</v>
      </c>
      <c r="P13">
        <v>10.827479200000001</v>
      </c>
      <c r="Q13" s="1">
        <v>1.7818000000000001E-5</v>
      </c>
      <c r="R13">
        <v>240</v>
      </c>
      <c r="S13" s="10">
        <f t="shared" si="3"/>
        <v>-4.7696863506113685E-5</v>
      </c>
      <c r="T13" s="10" t="str">
        <f t="shared" si="4"/>
        <v>NA</v>
      </c>
      <c r="U13" s="8">
        <f t="shared" si="5"/>
        <v>6.5514863506113683E-5</v>
      </c>
      <c r="V13">
        <v>10.46309581</v>
      </c>
      <c r="W13">
        <v>-3.1088806879999998E-4</v>
      </c>
      <c r="X13">
        <v>240</v>
      </c>
      <c r="Y13" s="8">
        <f t="shared" si="6"/>
        <v>-1.0385023506342961E-4</v>
      </c>
      <c r="Z13" s="8" t="str">
        <f t="shared" si="7"/>
        <v>NA</v>
      </c>
      <c r="AA13" s="8">
        <f t="shared" si="8"/>
        <v>-2.0703783373657037E-4</v>
      </c>
      <c r="AB13">
        <v>10.444720820000001</v>
      </c>
      <c r="AC13">
        <v>-3.2644978819999998E-4</v>
      </c>
      <c r="AD13">
        <v>240</v>
      </c>
      <c r="AE13" s="8">
        <f t="shared" si="9"/>
        <v>-5.4281338962514081E-5</v>
      </c>
      <c r="AF13" s="8" t="str">
        <f t="shared" si="10"/>
        <v>NA</v>
      </c>
      <c r="AG13" s="8">
        <f t="shared" si="11"/>
        <v>-2.721684492374859E-4</v>
      </c>
      <c r="AH13">
        <v>10.351387450000001</v>
      </c>
      <c r="AI13">
        <v>-4.4303612629999998E-4</v>
      </c>
      <c r="AJ13">
        <v>240</v>
      </c>
      <c r="AK13" s="8">
        <f t="shared" si="12"/>
        <v>-5.4281338962514081E-5</v>
      </c>
      <c r="AL13" s="8" t="str">
        <f t="shared" si="13"/>
        <v>NA</v>
      </c>
      <c r="AM13" s="8">
        <f t="shared" si="14"/>
        <v>-3.887547873374859E-4</v>
      </c>
      <c r="AN13">
        <v>10.26175795</v>
      </c>
      <c r="AO13">
        <v>-5.5652463029999999E-4</v>
      </c>
      <c r="AP13">
        <v>240</v>
      </c>
      <c r="AQ13" s="8">
        <f t="shared" si="15"/>
        <v>-5.4281338962514081E-5</v>
      </c>
      <c r="AR13" s="8" t="str">
        <f t="shared" si="16"/>
        <v>NA</v>
      </c>
      <c r="AS13" s="8">
        <f t="shared" si="17"/>
        <v>-5.0224329133748591E-4</v>
      </c>
      <c r="AT13">
        <v>10.46934583</v>
      </c>
      <c r="AU13">
        <v>-3.8984323470000001E-4</v>
      </c>
      <c r="AV13">
        <v>240</v>
      </c>
      <c r="AW13" s="8">
        <f t="shared" si="18"/>
        <v>-5.4281338962514081E-5</v>
      </c>
      <c r="AX13" s="8" t="str">
        <f t="shared" si="19"/>
        <v>NA</v>
      </c>
      <c r="AY13" s="8">
        <f t="shared" si="20"/>
        <v>-3.3556189573748593E-4</v>
      </c>
      <c r="AZ13">
        <v>10.421720759999999</v>
      </c>
      <c r="BA13">
        <v>-3.1557842860000001E-4</v>
      </c>
      <c r="BB13">
        <v>240</v>
      </c>
      <c r="BC13" s="8">
        <f t="shared" si="21"/>
        <v>-1.0385023506342961E-4</v>
      </c>
      <c r="BD13" s="8" t="str">
        <f t="shared" si="22"/>
        <v>NA</v>
      </c>
      <c r="BE13" s="8">
        <f t="shared" si="23"/>
        <v>-2.117281935365704E-4</v>
      </c>
      <c r="BF13">
        <v>9.7056941430000006</v>
      </c>
      <c r="BG13" s="1">
        <v>-3.7877999999999999E-5</v>
      </c>
      <c r="BH13">
        <v>240</v>
      </c>
      <c r="BI13" s="10">
        <f t="shared" si="24"/>
        <v>-4.7696863506113685E-5</v>
      </c>
      <c r="BJ13" s="10" t="str">
        <f t="shared" si="25"/>
        <v>NA</v>
      </c>
      <c r="BK13" s="8">
        <f t="shared" si="26"/>
        <v>9.8188635061136859E-6</v>
      </c>
      <c r="BL13">
        <v>9.5480591619999995</v>
      </c>
      <c r="BM13">
        <v>-2.3026204379999999E-4</v>
      </c>
      <c r="BN13">
        <v>240</v>
      </c>
      <c r="BO13" s="8">
        <f t="shared" si="27"/>
        <v>-5.4281338962514081E-5</v>
      </c>
      <c r="BP13" s="8" t="str">
        <f t="shared" si="28"/>
        <v>NA</v>
      </c>
      <c r="BQ13" s="8">
        <f t="shared" si="29"/>
        <v>-1.7598070483748591E-4</v>
      </c>
      <c r="BR13">
        <v>9.5317300199999995</v>
      </c>
      <c r="BS13">
        <v>-2.4941805590000002E-4</v>
      </c>
      <c r="BT13">
        <v>240</v>
      </c>
      <c r="BU13" s="8">
        <f t="shared" si="30"/>
        <v>-1.0385023506342961E-4</v>
      </c>
      <c r="BV13" s="8" t="str">
        <f t="shared" si="31"/>
        <v>NA</v>
      </c>
      <c r="BW13" s="8">
        <f t="shared" si="32"/>
        <v>-1.4556782083657041E-4</v>
      </c>
      <c r="BX13">
        <v>9.554868742</v>
      </c>
      <c r="BY13">
        <v>-2.3335177619999999E-4</v>
      </c>
      <c r="BZ13">
        <v>240</v>
      </c>
      <c r="CA13" s="8">
        <f t="shared" si="33"/>
        <v>-5.4281338962514081E-5</v>
      </c>
      <c r="CB13" s="8" t="str">
        <f t="shared" si="34"/>
        <v>NA</v>
      </c>
      <c r="CC13" s="8">
        <f t="shared" si="35"/>
        <v>-1.7907043723748591E-4</v>
      </c>
      <c r="CD13">
        <v>9.6854350569999994</v>
      </c>
      <c r="CE13" s="1">
        <v>-3.3408000000000003E-5</v>
      </c>
      <c r="CF13">
        <v>240</v>
      </c>
      <c r="CG13" s="8">
        <f t="shared" si="36"/>
        <v>-4.7696863506113685E-5</v>
      </c>
      <c r="CH13" s="8" t="str">
        <f t="shared" si="37"/>
        <v>NA</v>
      </c>
      <c r="CI13" s="8">
        <f t="shared" si="38"/>
        <v>1.4288863506113682E-5</v>
      </c>
      <c r="CJ13">
        <v>9.4342933179999999</v>
      </c>
      <c r="CK13">
        <v>-2.8472800090000001E-4</v>
      </c>
      <c r="CL13">
        <v>240</v>
      </c>
      <c r="CM13" s="8">
        <f t="shared" si="39"/>
        <v>-1.0385023506342961E-4</v>
      </c>
      <c r="CN13" s="8" t="str">
        <f t="shared" si="40"/>
        <v>NA</v>
      </c>
      <c r="CO13" s="8">
        <f t="shared" si="41"/>
        <v>-1.808777658365704E-4</v>
      </c>
      <c r="CP13">
        <v>9.5063104109999994</v>
      </c>
      <c r="CQ13">
        <v>-2.523657946E-4</v>
      </c>
      <c r="CR13">
        <v>240</v>
      </c>
      <c r="CS13" s="8">
        <f t="shared" si="42"/>
        <v>-5.4281338962514081E-5</v>
      </c>
      <c r="CT13" s="8" t="str">
        <f t="shared" si="43"/>
        <v>NA</v>
      </c>
      <c r="CU13" s="8">
        <f t="shared" si="44"/>
        <v>-1.9808445563748592E-4</v>
      </c>
      <c r="CV13">
        <v>9.6525446099999996</v>
      </c>
      <c r="CW13" s="1">
        <v>-4.5807999999999999E-5</v>
      </c>
      <c r="CX13">
        <v>240</v>
      </c>
      <c r="CY13" s="10">
        <f t="shared" si="45"/>
        <v>-4.7696863506113685E-5</v>
      </c>
      <c r="CZ13" s="10" t="str">
        <f t="shared" si="46"/>
        <v>NA</v>
      </c>
      <c r="DA13" s="8">
        <f t="shared" si="47"/>
        <v>1.8888635061136856E-6</v>
      </c>
      <c r="DB13" t="s">
        <v>1</v>
      </c>
      <c r="DC13" s="5" t="s">
        <v>7</v>
      </c>
    </row>
    <row r="14" spans="1:107" x14ac:dyDescent="0.45">
      <c r="A14" s="9">
        <v>45620.947222222225</v>
      </c>
      <c r="B14">
        <v>12</v>
      </c>
      <c r="C14">
        <v>13</v>
      </c>
      <c r="D14" s="7">
        <v>45620</v>
      </c>
      <c r="E14">
        <v>22.44500008</v>
      </c>
      <c r="F14">
        <v>14.026562480000001</v>
      </c>
      <c r="G14">
        <v>13.911116679999999</v>
      </c>
      <c r="H14">
        <v>14.00364999</v>
      </c>
      <c r="I14">
        <v>14.12619999</v>
      </c>
      <c r="J14">
        <v>10.4122334</v>
      </c>
      <c r="K14">
        <v>-2.5818761549999998E-4</v>
      </c>
      <c r="L14">
        <v>240</v>
      </c>
      <c r="M14" s="8">
        <f t="shared" si="0"/>
        <v>-1.046246768381387E-4</v>
      </c>
      <c r="N14" s="8" t="str">
        <f t="shared" si="1"/>
        <v>NA</v>
      </c>
      <c r="O14" s="8">
        <f t="shared" si="2"/>
        <v>-1.5356293866186128E-4</v>
      </c>
      <c r="P14">
        <v>10.83046669</v>
      </c>
      <c r="Q14" s="1">
        <v>-6.3588E-6</v>
      </c>
      <c r="R14">
        <v>240</v>
      </c>
      <c r="S14" s="10">
        <f t="shared" si="3"/>
        <v>-4.7786045450581849E-5</v>
      </c>
      <c r="T14" s="10" t="str">
        <f t="shared" si="4"/>
        <v>NA</v>
      </c>
      <c r="U14" s="8">
        <f t="shared" si="5"/>
        <v>4.1427245450581851E-5</v>
      </c>
      <c r="V14" s="2">
        <v>10.45983131</v>
      </c>
      <c r="W14" s="2">
        <v>-2.9862524089999999E-4</v>
      </c>
      <c r="X14" s="2">
        <v>326</v>
      </c>
      <c r="Y14" s="8">
        <f t="shared" si="6"/>
        <v>-1.046246768381387E-4</v>
      </c>
      <c r="Z14" s="8" t="str">
        <f t="shared" si="7"/>
        <v>NA</v>
      </c>
      <c r="AA14" s="8">
        <f t="shared" si="8"/>
        <v>-1.9400056406186129E-4</v>
      </c>
      <c r="AB14">
        <v>10.44027079</v>
      </c>
      <c r="AC14">
        <v>-2.7404244180000002E-4</v>
      </c>
      <c r="AD14">
        <v>240</v>
      </c>
      <c r="AE14" s="8">
        <f t="shared" si="9"/>
        <v>-5.4557209341166146E-5</v>
      </c>
      <c r="AF14" s="8" t="str">
        <f t="shared" si="10"/>
        <v>NA</v>
      </c>
      <c r="AG14" s="8">
        <f t="shared" si="11"/>
        <v>-2.1948523245883387E-4</v>
      </c>
      <c r="AH14">
        <v>10.45607495</v>
      </c>
      <c r="AI14">
        <v>-3.0818076080000001E-4</v>
      </c>
      <c r="AJ14">
        <v>240</v>
      </c>
      <c r="AK14" s="8">
        <f t="shared" si="12"/>
        <v>-5.4557209341166146E-5</v>
      </c>
      <c r="AL14" s="8" t="str">
        <f t="shared" si="13"/>
        <v>NA</v>
      </c>
      <c r="AM14" s="8">
        <f t="shared" si="14"/>
        <v>-2.5362355145883386E-4</v>
      </c>
      <c r="AN14">
        <v>10.217744189999999</v>
      </c>
      <c r="AO14">
        <v>-5.2062860429999999E-4</v>
      </c>
      <c r="AP14">
        <v>240</v>
      </c>
      <c r="AQ14" s="8">
        <f t="shared" si="15"/>
        <v>-5.4557209341166146E-5</v>
      </c>
      <c r="AR14" s="8" t="str">
        <f t="shared" si="16"/>
        <v>NA</v>
      </c>
      <c r="AS14" s="8">
        <f t="shared" si="17"/>
        <v>-4.6607139495883384E-4</v>
      </c>
      <c r="AT14">
        <v>10.430612500000001</v>
      </c>
      <c r="AU14">
        <v>-4.643396305E-4</v>
      </c>
      <c r="AV14">
        <v>240</v>
      </c>
      <c r="AW14" s="8">
        <f t="shared" si="18"/>
        <v>-5.4557209341166146E-5</v>
      </c>
      <c r="AX14" s="8" t="str">
        <f t="shared" si="19"/>
        <v>NA</v>
      </c>
      <c r="AY14" s="8">
        <f t="shared" si="20"/>
        <v>-4.0978242115883386E-4</v>
      </c>
      <c r="AZ14">
        <v>10.39986663</v>
      </c>
      <c r="BA14">
        <v>-2.9442696280000002E-4</v>
      </c>
      <c r="BB14">
        <v>240</v>
      </c>
      <c r="BC14" s="8">
        <f t="shared" si="21"/>
        <v>-1.046246768381387E-4</v>
      </c>
      <c r="BD14" s="8" t="str">
        <f t="shared" si="22"/>
        <v>NA</v>
      </c>
      <c r="BE14" s="8">
        <f t="shared" si="23"/>
        <v>-1.8980228596186132E-4</v>
      </c>
      <c r="BF14">
        <v>9.7213195680000002</v>
      </c>
      <c r="BG14" s="1">
        <v>-6.4363999999999999E-6</v>
      </c>
      <c r="BH14">
        <v>240</v>
      </c>
      <c r="BI14" s="10">
        <f t="shared" si="24"/>
        <v>-4.7786045450581849E-5</v>
      </c>
      <c r="BJ14" s="10" t="str">
        <f t="shared" si="25"/>
        <v>NA</v>
      </c>
      <c r="BK14" s="8">
        <f t="shared" si="26"/>
        <v>4.1349645450581851E-5</v>
      </c>
      <c r="BL14">
        <v>9.5670191800000008</v>
      </c>
      <c r="BM14">
        <v>-2.253728735E-4</v>
      </c>
      <c r="BN14">
        <v>240</v>
      </c>
      <c r="BO14" s="8">
        <f t="shared" si="27"/>
        <v>-5.4557209341166146E-5</v>
      </c>
      <c r="BP14" s="8" t="str">
        <f t="shared" si="28"/>
        <v>NA</v>
      </c>
      <c r="BQ14" s="8">
        <f t="shared" si="29"/>
        <v>-1.7081566415883386E-4</v>
      </c>
      <c r="BR14">
        <v>9.5394779090000004</v>
      </c>
      <c r="BS14">
        <v>-2.6911863840000001E-4</v>
      </c>
      <c r="BT14">
        <v>240</v>
      </c>
      <c r="BU14" s="8">
        <f t="shared" si="30"/>
        <v>-1.046246768381387E-4</v>
      </c>
      <c r="BV14" s="8" t="str">
        <f t="shared" si="31"/>
        <v>NA</v>
      </c>
      <c r="BW14" s="8">
        <f t="shared" si="32"/>
        <v>-1.6449396156186132E-4</v>
      </c>
      <c r="BX14">
        <v>9.6265683210000006</v>
      </c>
      <c r="BY14">
        <v>-1.8968064939999999E-4</v>
      </c>
      <c r="BZ14">
        <v>240</v>
      </c>
      <c r="CA14" s="8">
        <f t="shared" si="33"/>
        <v>-5.4557209341166146E-5</v>
      </c>
      <c r="CB14" s="8" t="str">
        <f t="shared" si="34"/>
        <v>NA</v>
      </c>
      <c r="CC14" s="8">
        <f t="shared" si="35"/>
        <v>-1.3512344005883384E-4</v>
      </c>
      <c r="CD14">
        <v>9.6963804049999993</v>
      </c>
      <c r="CE14" s="1">
        <v>-1.393E-5</v>
      </c>
      <c r="CF14">
        <v>240</v>
      </c>
      <c r="CG14" s="8">
        <f t="shared" si="36"/>
        <v>-4.7786045450581849E-5</v>
      </c>
      <c r="CH14" s="8" t="str">
        <f t="shared" si="37"/>
        <v>NA</v>
      </c>
      <c r="CI14" s="8">
        <f t="shared" si="38"/>
        <v>3.3856045450581852E-5</v>
      </c>
      <c r="CJ14">
        <v>9.4298250239999994</v>
      </c>
      <c r="CK14">
        <v>-2.9699189480000002E-4</v>
      </c>
      <c r="CL14">
        <v>240</v>
      </c>
      <c r="CM14" s="8">
        <f t="shared" si="39"/>
        <v>-1.046246768381387E-4</v>
      </c>
      <c r="CN14" s="8" t="str">
        <f t="shared" si="40"/>
        <v>NA</v>
      </c>
      <c r="CO14" s="8">
        <f t="shared" si="41"/>
        <v>-1.9236721796186132E-4</v>
      </c>
      <c r="CP14">
        <v>9.5312433240000001</v>
      </c>
      <c r="CQ14">
        <v>-2.4810387519999999E-4</v>
      </c>
      <c r="CR14">
        <v>240</v>
      </c>
      <c r="CS14" s="8">
        <f t="shared" si="42"/>
        <v>-5.4557209341166146E-5</v>
      </c>
      <c r="CT14" s="8" t="str">
        <f t="shared" si="43"/>
        <v>NA</v>
      </c>
      <c r="CU14" s="8">
        <f t="shared" si="44"/>
        <v>-1.9354666585883384E-4</v>
      </c>
      <c r="CV14">
        <v>9.6674804129999998</v>
      </c>
      <c r="CW14" s="1">
        <v>-1.7821000000000001E-5</v>
      </c>
      <c r="CX14">
        <v>240</v>
      </c>
      <c r="CY14" s="10">
        <f t="shared" si="45"/>
        <v>-4.7786045450581849E-5</v>
      </c>
      <c r="CZ14" s="10" t="str">
        <f t="shared" si="46"/>
        <v>NA</v>
      </c>
      <c r="DA14" s="8">
        <f t="shared" si="47"/>
        <v>2.9965045450581848E-5</v>
      </c>
      <c r="DB14" t="s">
        <v>1</v>
      </c>
      <c r="DC14" s="5" t="s">
        <v>7</v>
      </c>
    </row>
    <row r="15" spans="1:107" x14ac:dyDescent="0.45">
      <c r="A15" s="9">
        <v>45620.974999999999</v>
      </c>
      <c r="B15">
        <v>13</v>
      </c>
      <c r="C15">
        <v>14</v>
      </c>
      <c r="D15" s="7">
        <v>45620</v>
      </c>
      <c r="E15">
        <v>23.244999979999999</v>
      </c>
      <c r="F15">
        <v>14.047070809999999</v>
      </c>
      <c r="G15">
        <v>13.940445820000001</v>
      </c>
      <c r="H15">
        <v>14.069383370000001</v>
      </c>
      <c r="I15">
        <v>14.20217079</v>
      </c>
      <c r="J15">
        <v>10.46845411</v>
      </c>
      <c r="K15">
        <v>-3.1006139830000001E-4</v>
      </c>
      <c r="L15">
        <v>240</v>
      </c>
      <c r="M15" s="8">
        <f t="shared" si="0"/>
        <v>-1.0539911861284779E-4</v>
      </c>
      <c r="N15" s="8" t="str">
        <f t="shared" si="1"/>
        <v>NA</v>
      </c>
      <c r="O15" s="8">
        <f t="shared" si="2"/>
        <v>-2.0466227968715222E-4</v>
      </c>
      <c r="P15">
        <v>10.82660836</v>
      </c>
      <c r="Q15" s="1">
        <v>-2.3020999999999999E-6</v>
      </c>
      <c r="R15">
        <v>240</v>
      </c>
      <c r="S15" s="10">
        <f t="shared" si="3"/>
        <v>-4.7875227395022257E-5</v>
      </c>
      <c r="T15" s="10" t="str">
        <f t="shared" si="4"/>
        <v>NA</v>
      </c>
      <c r="U15" s="8">
        <f t="shared" si="5"/>
        <v>4.5573127395022258E-5</v>
      </c>
      <c r="V15">
        <v>10.44353329</v>
      </c>
      <c r="W15">
        <v>-3.064402553E-4</v>
      </c>
      <c r="X15">
        <v>240</v>
      </c>
      <c r="Y15" s="8">
        <f t="shared" si="6"/>
        <v>-1.0539911861284779E-4</v>
      </c>
      <c r="Z15" s="8" t="str">
        <f t="shared" si="7"/>
        <v>NA</v>
      </c>
      <c r="AA15" s="8">
        <f t="shared" si="8"/>
        <v>-2.0104113668715221E-4</v>
      </c>
      <c r="AB15">
        <v>10.332491640000001</v>
      </c>
      <c r="AC15">
        <v>-3.8497241799999998E-4</v>
      </c>
      <c r="AD15">
        <v>240</v>
      </c>
      <c r="AE15" s="8">
        <f t="shared" si="9"/>
        <v>-5.4833079719762701E-5</v>
      </c>
      <c r="AF15" s="8" t="str">
        <f t="shared" si="10"/>
        <v>NA</v>
      </c>
      <c r="AG15" s="8">
        <f t="shared" si="11"/>
        <v>-3.3013933828023728E-4</v>
      </c>
      <c r="AH15">
        <v>10.4285958</v>
      </c>
      <c r="AI15">
        <v>-3.4831055359999999E-4</v>
      </c>
      <c r="AJ15">
        <v>240</v>
      </c>
      <c r="AK15" s="8">
        <f t="shared" si="12"/>
        <v>-5.4833079719762701E-5</v>
      </c>
      <c r="AL15" s="8" t="str">
        <f t="shared" si="13"/>
        <v>NA</v>
      </c>
      <c r="AM15" s="8">
        <f t="shared" si="14"/>
        <v>-2.9347747388023729E-4</v>
      </c>
      <c r="AN15">
        <v>10.24037416</v>
      </c>
      <c r="AO15">
        <v>-5.5007102359999995E-4</v>
      </c>
      <c r="AP15">
        <v>240</v>
      </c>
      <c r="AQ15" s="8">
        <f t="shared" si="15"/>
        <v>-5.4833079719762701E-5</v>
      </c>
      <c r="AR15" s="8" t="str">
        <f t="shared" si="16"/>
        <v>NA</v>
      </c>
      <c r="AS15" s="8">
        <f t="shared" si="17"/>
        <v>-4.9523794388023725E-4</v>
      </c>
      <c r="AT15">
        <v>10.371120850000001</v>
      </c>
      <c r="AU15">
        <v>-3.9648254029999997E-4</v>
      </c>
      <c r="AV15">
        <v>240</v>
      </c>
      <c r="AW15" s="8">
        <f t="shared" si="18"/>
        <v>-5.4833079719762701E-5</v>
      </c>
      <c r="AX15" s="8" t="str">
        <f t="shared" si="19"/>
        <v>NA</v>
      </c>
      <c r="AY15" s="8">
        <f t="shared" si="20"/>
        <v>-3.4164946058023727E-4</v>
      </c>
      <c r="AZ15">
        <v>10.425087509999999</v>
      </c>
      <c r="BA15">
        <v>-3.1711162080000002E-4</v>
      </c>
      <c r="BB15">
        <v>240</v>
      </c>
      <c r="BC15" s="8">
        <f t="shared" si="21"/>
        <v>-1.0539911861284779E-4</v>
      </c>
      <c r="BD15" s="8" t="str">
        <f t="shared" si="22"/>
        <v>NA</v>
      </c>
      <c r="BE15" s="8">
        <f t="shared" si="23"/>
        <v>-2.1171250218715224E-4</v>
      </c>
      <c r="BF15">
        <v>9.7038208439999991</v>
      </c>
      <c r="BG15" s="1">
        <v>-3.8371000000000001E-6</v>
      </c>
      <c r="BH15">
        <v>240</v>
      </c>
      <c r="BI15" s="10">
        <f t="shared" si="24"/>
        <v>-4.7875227395022257E-5</v>
      </c>
      <c r="BJ15" s="10" t="str">
        <f t="shared" si="25"/>
        <v>NA</v>
      </c>
      <c r="BK15" s="8">
        <f t="shared" si="26"/>
        <v>4.403812739502226E-5</v>
      </c>
      <c r="BL15">
        <v>9.5573570930000002</v>
      </c>
      <c r="BM15">
        <v>-2.260479489E-4</v>
      </c>
      <c r="BN15">
        <v>240</v>
      </c>
      <c r="BO15" s="8">
        <f t="shared" si="27"/>
        <v>-5.4833079719762701E-5</v>
      </c>
      <c r="BP15" s="8" t="str">
        <f t="shared" si="28"/>
        <v>NA</v>
      </c>
      <c r="BQ15" s="8">
        <f t="shared" si="29"/>
        <v>-1.712148691802373E-4</v>
      </c>
      <c r="BR15" s="2">
        <v>9.5244611549999991</v>
      </c>
      <c r="BS15" s="2">
        <v>-2.9502743949999998E-4</v>
      </c>
      <c r="BT15" s="2">
        <v>216</v>
      </c>
      <c r="BU15" s="8">
        <f t="shared" si="30"/>
        <v>-1.0539911861284779E-4</v>
      </c>
      <c r="BV15" s="8" t="str">
        <f t="shared" si="31"/>
        <v>NA</v>
      </c>
      <c r="BW15" s="8">
        <f t="shared" si="32"/>
        <v>-1.896283208871522E-4</v>
      </c>
      <c r="BX15">
        <v>9.6393687610000001</v>
      </c>
      <c r="BY15">
        <v>-1.4714130100000001E-4</v>
      </c>
      <c r="BZ15">
        <v>240</v>
      </c>
      <c r="CA15" s="8">
        <f t="shared" si="33"/>
        <v>-5.4833079719762701E-5</v>
      </c>
      <c r="CB15" s="8" t="str">
        <f t="shared" si="34"/>
        <v>NA</v>
      </c>
      <c r="CC15" s="8">
        <f t="shared" si="35"/>
        <v>-9.2308221280237309E-5</v>
      </c>
      <c r="CD15">
        <v>9.6861579019999997</v>
      </c>
      <c r="CE15" s="1">
        <v>5.2969000000000001E-5</v>
      </c>
      <c r="CF15">
        <v>240</v>
      </c>
      <c r="CG15" s="8">
        <f t="shared" si="36"/>
        <v>-4.7875227395022257E-5</v>
      </c>
      <c r="CH15" s="8" t="str">
        <f t="shared" si="37"/>
        <v>NA</v>
      </c>
      <c r="CI15" s="8">
        <f t="shared" si="38"/>
        <v>1.0084422739502226E-4</v>
      </c>
      <c r="CJ15">
        <v>9.4404937469999997</v>
      </c>
      <c r="CK15">
        <v>-2.6154634100000003E-4</v>
      </c>
      <c r="CL15">
        <v>240</v>
      </c>
      <c r="CM15" s="8">
        <f t="shared" si="39"/>
        <v>-1.0539911861284779E-4</v>
      </c>
      <c r="CN15" s="8" t="str">
        <f t="shared" si="40"/>
        <v>NA</v>
      </c>
      <c r="CO15" s="8">
        <f t="shared" si="41"/>
        <v>-1.5614722238715224E-4</v>
      </c>
      <c r="CP15">
        <v>9.5200949710000007</v>
      </c>
      <c r="CQ15">
        <v>-2.153585794E-4</v>
      </c>
      <c r="CR15">
        <v>240</v>
      </c>
      <c r="CS15" s="8">
        <f t="shared" si="42"/>
        <v>-5.4833079719762701E-5</v>
      </c>
      <c r="CT15" s="8" t="str">
        <f t="shared" si="43"/>
        <v>NA</v>
      </c>
      <c r="CU15" s="8">
        <f t="shared" si="44"/>
        <v>-1.605254996802373E-4</v>
      </c>
      <c r="CV15">
        <v>9.6575158160000001</v>
      </c>
      <c r="CW15" s="1">
        <v>5.7896999999999998E-6</v>
      </c>
      <c r="CX15">
        <v>240</v>
      </c>
      <c r="CY15" s="10">
        <f t="shared" si="45"/>
        <v>-4.7875227395022257E-5</v>
      </c>
      <c r="CZ15" s="10" t="str">
        <f t="shared" si="46"/>
        <v>NA</v>
      </c>
      <c r="DA15" s="8">
        <f t="shared" si="47"/>
        <v>5.3664927395022261E-5</v>
      </c>
      <c r="DB15" t="s">
        <v>1</v>
      </c>
      <c r="DC15" s="5" t="s">
        <v>7</v>
      </c>
    </row>
    <row r="16" spans="1:107" x14ac:dyDescent="0.45">
      <c r="A16" s="9">
        <v>45621.00277777778</v>
      </c>
      <c r="B16">
        <v>14</v>
      </c>
      <c r="C16">
        <v>15</v>
      </c>
      <c r="D16" s="7">
        <v>45620</v>
      </c>
      <c r="E16">
        <v>5.9456249229999996</v>
      </c>
      <c r="F16">
        <v>14.031737529999999</v>
      </c>
      <c r="G16">
        <v>13.922641629999999</v>
      </c>
      <c r="H16">
        <v>14.085270810000001</v>
      </c>
      <c r="I16">
        <v>14.21297496</v>
      </c>
      <c r="J16">
        <v>10.46029581</v>
      </c>
      <c r="K16">
        <v>-2.5667014819999998E-4</v>
      </c>
      <c r="L16">
        <v>240</v>
      </c>
      <c r="M16" s="8">
        <f t="shared" si="0"/>
        <v>-1.0617356038755688E-4</v>
      </c>
      <c r="N16" s="8" t="str">
        <f t="shared" si="1"/>
        <v>NA</v>
      </c>
      <c r="O16" s="8">
        <f t="shared" si="2"/>
        <v>-1.5049658781244311E-4</v>
      </c>
      <c r="P16">
        <v>10.823516639999999</v>
      </c>
      <c r="Q16" s="1">
        <v>-1.7980000000000001E-7</v>
      </c>
      <c r="R16">
        <v>240</v>
      </c>
      <c r="S16" s="10">
        <f t="shared" si="3"/>
        <v>-4.7964409339462666E-5</v>
      </c>
      <c r="T16" s="10" t="str">
        <f t="shared" si="4"/>
        <v>NA</v>
      </c>
      <c r="U16" s="8">
        <f t="shared" si="5"/>
        <v>4.7784609339462665E-5</v>
      </c>
      <c r="V16">
        <v>10.19729001</v>
      </c>
      <c r="W16">
        <v>-3.6398221389999998E-4</v>
      </c>
      <c r="X16">
        <v>240</v>
      </c>
      <c r="Y16" s="8">
        <f t="shared" si="6"/>
        <v>-1.0617356038755688E-4</v>
      </c>
      <c r="Z16" s="8" t="str">
        <f t="shared" si="7"/>
        <v>NA</v>
      </c>
      <c r="AA16" s="8">
        <f t="shared" si="8"/>
        <v>-2.578086535124431E-4</v>
      </c>
      <c r="AB16">
        <v>10.34004165</v>
      </c>
      <c r="AC16">
        <v>-3.64460228E-4</v>
      </c>
      <c r="AD16">
        <v>240</v>
      </c>
      <c r="AE16" s="8">
        <f t="shared" si="9"/>
        <v>-5.5108950098470277E-5</v>
      </c>
      <c r="AF16" s="8" t="str">
        <f t="shared" si="10"/>
        <v>NA</v>
      </c>
      <c r="AG16" s="8">
        <f t="shared" si="11"/>
        <v>-3.0935127790152972E-4</v>
      </c>
      <c r="AH16">
        <v>10.43399582</v>
      </c>
      <c r="AI16">
        <v>-2.6746720729999999E-4</v>
      </c>
      <c r="AJ16">
        <v>240</v>
      </c>
      <c r="AK16" s="8">
        <f t="shared" si="12"/>
        <v>-5.5108950098470277E-5</v>
      </c>
      <c r="AL16" s="8" t="str">
        <f t="shared" si="13"/>
        <v>NA</v>
      </c>
      <c r="AM16" s="8">
        <f t="shared" si="14"/>
        <v>-2.1235825720152972E-4</v>
      </c>
      <c r="AN16">
        <v>10.242393310000001</v>
      </c>
      <c r="AO16">
        <v>-4.9035047679999995E-4</v>
      </c>
      <c r="AP16">
        <v>240</v>
      </c>
      <c r="AQ16" s="8">
        <f t="shared" si="15"/>
        <v>-5.5108950098470277E-5</v>
      </c>
      <c r="AR16" s="8" t="str">
        <f t="shared" si="16"/>
        <v>NA</v>
      </c>
      <c r="AS16" s="8">
        <f t="shared" si="17"/>
        <v>-4.3524152670152967E-4</v>
      </c>
      <c r="AT16" t="s">
        <v>0</v>
      </c>
      <c r="AU16" t="s">
        <v>0</v>
      </c>
      <c r="AV16" t="s">
        <v>0</v>
      </c>
      <c r="AW16" s="8">
        <f t="shared" si="18"/>
        <v>-5.5108950098470277E-5</v>
      </c>
      <c r="AX16" s="8" t="str">
        <f t="shared" si="19"/>
        <v>NA</v>
      </c>
      <c r="AY16" s="8" t="str">
        <f t="shared" si="20"/>
        <v>NA</v>
      </c>
      <c r="AZ16">
        <v>10.421058349999999</v>
      </c>
      <c r="BA16">
        <v>-2.9171298919999998E-4</v>
      </c>
      <c r="BB16">
        <v>240</v>
      </c>
      <c r="BC16" s="8">
        <f t="shared" si="21"/>
        <v>-1.0617356038755688E-4</v>
      </c>
      <c r="BD16" s="8" t="str">
        <f t="shared" si="22"/>
        <v>NA</v>
      </c>
      <c r="BE16" s="8">
        <f t="shared" si="23"/>
        <v>-1.855394288124431E-4</v>
      </c>
      <c r="BF16">
        <v>9.70151583</v>
      </c>
      <c r="BG16" s="1">
        <v>-2.0924000000000002E-5</v>
      </c>
      <c r="BH16">
        <v>240</v>
      </c>
      <c r="BI16" s="10">
        <f t="shared" si="24"/>
        <v>-4.7964409339462666E-5</v>
      </c>
      <c r="BJ16" s="10" t="str">
        <f t="shared" si="25"/>
        <v>NA</v>
      </c>
      <c r="BK16" s="8">
        <f t="shared" si="26"/>
        <v>2.7040409339462664E-5</v>
      </c>
      <c r="BL16">
        <v>9.5519487460000008</v>
      </c>
      <c r="BM16">
        <v>-2.4191500690000001E-4</v>
      </c>
      <c r="BN16">
        <v>240</v>
      </c>
      <c r="BO16" s="8">
        <f t="shared" si="27"/>
        <v>-5.5108950098470277E-5</v>
      </c>
      <c r="BP16" s="8" t="str">
        <f t="shared" si="28"/>
        <v>NA</v>
      </c>
      <c r="BQ16" s="8">
        <f t="shared" si="29"/>
        <v>-1.8680605680152973E-4</v>
      </c>
      <c r="BR16">
        <v>9.5701341909999993</v>
      </c>
      <c r="BS16">
        <v>-2.293067033E-4</v>
      </c>
      <c r="BT16">
        <v>240</v>
      </c>
      <c r="BU16" s="8">
        <f t="shared" si="30"/>
        <v>-1.0617356038755688E-4</v>
      </c>
      <c r="BV16" s="8" t="str">
        <f t="shared" si="31"/>
        <v>NA</v>
      </c>
      <c r="BW16" s="8">
        <f t="shared" si="32"/>
        <v>-1.2313314291244313E-4</v>
      </c>
      <c r="BX16">
        <v>9.5699904440000001</v>
      </c>
      <c r="BY16">
        <v>-2.0968488249999999E-4</v>
      </c>
      <c r="BZ16">
        <v>240</v>
      </c>
      <c r="CA16" s="8">
        <f t="shared" si="33"/>
        <v>-5.5108950098470277E-5</v>
      </c>
      <c r="CB16" s="8" t="str">
        <f t="shared" si="34"/>
        <v>NA</v>
      </c>
      <c r="CC16" s="8">
        <f t="shared" si="35"/>
        <v>-1.5457593240152971E-4</v>
      </c>
      <c r="CD16">
        <v>9.6835841540000001</v>
      </c>
      <c r="CE16" s="1">
        <v>1.3397000000000001E-5</v>
      </c>
      <c r="CF16">
        <v>240</v>
      </c>
      <c r="CG16" s="8">
        <f t="shared" si="36"/>
        <v>-4.7964409339462666E-5</v>
      </c>
      <c r="CH16" s="8" t="str">
        <f t="shared" si="37"/>
        <v>NA</v>
      </c>
      <c r="CI16" s="8">
        <f t="shared" si="38"/>
        <v>6.1361409339462673E-5</v>
      </c>
      <c r="CJ16">
        <v>9.4469616609999996</v>
      </c>
      <c r="CK16">
        <v>-3.1183759279999998E-4</v>
      </c>
      <c r="CL16">
        <v>240</v>
      </c>
      <c r="CM16" s="8">
        <f t="shared" si="39"/>
        <v>-1.0617356038755688E-4</v>
      </c>
      <c r="CN16" s="8" t="str">
        <f t="shared" si="40"/>
        <v>NA</v>
      </c>
      <c r="CO16" s="8">
        <f t="shared" si="41"/>
        <v>-2.0566403241244311E-4</v>
      </c>
      <c r="CP16">
        <v>9.5177745900000001</v>
      </c>
      <c r="CQ16">
        <v>-2.1896800199999999E-4</v>
      </c>
      <c r="CR16">
        <v>240</v>
      </c>
      <c r="CS16" s="8">
        <f t="shared" si="42"/>
        <v>-5.5108950098470277E-5</v>
      </c>
      <c r="CT16" s="8" t="str">
        <f t="shared" si="43"/>
        <v>NA</v>
      </c>
      <c r="CU16" s="8">
        <f t="shared" si="44"/>
        <v>-1.6385905190152971E-4</v>
      </c>
      <c r="CV16">
        <v>9.6592445609999995</v>
      </c>
      <c r="CW16" s="1">
        <v>-1.2594E-5</v>
      </c>
      <c r="CX16">
        <v>240</v>
      </c>
      <c r="CY16" s="10">
        <f t="shared" si="45"/>
        <v>-4.7964409339462666E-5</v>
      </c>
      <c r="CZ16" s="10" t="str">
        <f t="shared" si="46"/>
        <v>NA</v>
      </c>
      <c r="DA16" s="8">
        <f t="shared" si="47"/>
        <v>3.5370409339462664E-5</v>
      </c>
      <c r="DB16" t="s">
        <v>1</v>
      </c>
      <c r="DC16" s="5" t="s">
        <v>7</v>
      </c>
    </row>
    <row r="17" spans="1:107" x14ac:dyDescent="0.45">
      <c r="A17" s="9">
        <v>45621.030555555553</v>
      </c>
      <c r="B17">
        <v>15</v>
      </c>
      <c r="C17">
        <v>16</v>
      </c>
      <c r="D17" s="7">
        <v>45621</v>
      </c>
      <c r="E17">
        <v>0.44583333069999997</v>
      </c>
      <c r="F17">
        <v>14.0346875</v>
      </c>
      <c r="G17">
        <v>13.93200418</v>
      </c>
      <c r="H17">
        <v>14.0236125</v>
      </c>
      <c r="I17">
        <v>14.13532081</v>
      </c>
      <c r="J17">
        <v>10.42392501</v>
      </c>
      <c r="K17">
        <v>-2.0185733449999999E-4</v>
      </c>
      <c r="L17">
        <v>240</v>
      </c>
      <c r="M17" s="8">
        <f t="shared" si="0"/>
        <v>-1.0694800216226596E-4</v>
      </c>
      <c r="N17" s="8" t="str">
        <f t="shared" si="1"/>
        <v>NA</v>
      </c>
      <c r="O17" s="8">
        <f t="shared" si="2"/>
        <v>-9.4909332337734029E-5</v>
      </c>
      <c r="P17">
        <v>10.820916560000001</v>
      </c>
      <c r="Q17" s="1">
        <v>-1.3492999999999999E-6</v>
      </c>
      <c r="R17">
        <v>240</v>
      </c>
      <c r="S17" s="10">
        <f t="shared" si="3"/>
        <v>-4.8053591283903074E-5</v>
      </c>
      <c r="T17" s="10" t="str">
        <f t="shared" si="4"/>
        <v>NA</v>
      </c>
      <c r="U17" s="8">
        <f t="shared" si="5"/>
        <v>4.6704291283903077E-5</v>
      </c>
      <c r="V17">
        <v>10.427595800000001</v>
      </c>
      <c r="W17">
        <v>-3.0482736700000002E-4</v>
      </c>
      <c r="X17">
        <v>240</v>
      </c>
      <c r="Y17" s="8">
        <f t="shared" si="6"/>
        <v>-1.0694800216226596E-4</v>
      </c>
      <c r="Z17" s="8" t="str">
        <f t="shared" si="7"/>
        <v>NA</v>
      </c>
      <c r="AA17" s="8">
        <f t="shared" si="8"/>
        <v>-1.9787936483773406E-4</v>
      </c>
      <c r="AB17">
        <v>10.33048337</v>
      </c>
      <c r="AC17">
        <v>-3.508007252E-4</v>
      </c>
      <c r="AD17">
        <v>240</v>
      </c>
      <c r="AE17" s="8">
        <f t="shared" si="9"/>
        <v>-5.5384820477066832E-5</v>
      </c>
      <c r="AF17" s="8" t="str">
        <f t="shared" si="10"/>
        <v>NA</v>
      </c>
      <c r="AG17" s="8">
        <f t="shared" si="11"/>
        <v>-2.9541590472293317E-4</v>
      </c>
      <c r="AH17">
        <v>10.423154139999999</v>
      </c>
      <c r="AI17">
        <v>-2.965805526E-4</v>
      </c>
      <c r="AJ17">
        <v>240</v>
      </c>
      <c r="AK17" s="8">
        <f t="shared" si="12"/>
        <v>-5.5384820477066832E-5</v>
      </c>
      <c r="AL17" s="8" t="str">
        <f t="shared" si="13"/>
        <v>NA</v>
      </c>
      <c r="AM17" s="8">
        <f t="shared" si="14"/>
        <v>-2.4119573212293317E-4</v>
      </c>
      <c r="AN17">
        <v>10.237002909999999</v>
      </c>
      <c r="AO17">
        <v>-4.9960970769999998E-4</v>
      </c>
      <c r="AP17">
        <v>240</v>
      </c>
      <c r="AQ17" s="8">
        <f t="shared" si="15"/>
        <v>-5.5384820477066832E-5</v>
      </c>
      <c r="AR17" s="8" t="str">
        <f t="shared" si="16"/>
        <v>NA</v>
      </c>
      <c r="AS17" s="8">
        <f t="shared" si="17"/>
        <v>-4.4422488722293315E-4</v>
      </c>
      <c r="AT17" s="2">
        <v>10.50343998</v>
      </c>
      <c r="AU17" s="2">
        <v>-1.0034090350000001E-3</v>
      </c>
      <c r="AV17" s="2">
        <v>50</v>
      </c>
      <c r="AW17" s="8">
        <f t="shared" si="18"/>
        <v>-5.5384820477066832E-5</v>
      </c>
      <c r="AX17" s="8" t="str">
        <f t="shared" si="19"/>
        <v>NA</v>
      </c>
      <c r="AY17" s="8">
        <f t="shared" si="20"/>
        <v>-9.4802421452293327E-4</v>
      </c>
      <c r="AZ17">
        <v>10.425920789999999</v>
      </c>
      <c r="BA17">
        <v>-2.9415306219999999E-4</v>
      </c>
      <c r="BB17">
        <v>240</v>
      </c>
      <c r="BC17" s="8">
        <f t="shared" si="21"/>
        <v>-1.0694800216226596E-4</v>
      </c>
      <c r="BD17" s="8" t="str">
        <f t="shared" si="22"/>
        <v>NA</v>
      </c>
      <c r="BE17" s="8">
        <f t="shared" si="23"/>
        <v>-1.8720506003773403E-4</v>
      </c>
      <c r="BF17">
        <v>9.7013879099999993</v>
      </c>
      <c r="BG17" s="1">
        <v>-4.8662999999999998E-5</v>
      </c>
      <c r="BH17">
        <v>240</v>
      </c>
      <c r="BI17" s="10">
        <f t="shared" si="24"/>
        <v>-4.8053591283903074E-5</v>
      </c>
      <c r="BJ17" s="10" t="str">
        <f t="shared" si="25"/>
        <v>NA</v>
      </c>
      <c r="BK17" s="8">
        <f t="shared" si="26"/>
        <v>-6.0940871609692376E-7</v>
      </c>
      <c r="BL17">
        <v>9.5502133090000001</v>
      </c>
      <c r="BM17">
        <v>-2.6060533519999999E-4</v>
      </c>
      <c r="BN17">
        <v>240</v>
      </c>
      <c r="BO17" s="8">
        <f t="shared" si="27"/>
        <v>-5.5384820477066832E-5</v>
      </c>
      <c r="BP17" s="8" t="str">
        <f t="shared" si="28"/>
        <v>NA</v>
      </c>
      <c r="BQ17" s="8">
        <f t="shared" si="29"/>
        <v>-2.0522051472293316E-4</v>
      </c>
      <c r="BR17">
        <v>9.5878229220000009</v>
      </c>
      <c r="BS17">
        <v>-2.124946931E-4</v>
      </c>
      <c r="BT17">
        <v>240</v>
      </c>
      <c r="BU17" s="8">
        <f t="shared" si="30"/>
        <v>-1.0694800216226596E-4</v>
      </c>
      <c r="BV17" s="8" t="str">
        <f t="shared" si="31"/>
        <v>NA</v>
      </c>
      <c r="BW17" s="8">
        <f t="shared" si="32"/>
        <v>-1.0554669093773404E-4</v>
      </c>
      <c r="BX17">
        <v>9.5753591660000001</v>
      </c>
      <c r="BY17">
        <v>-2.287994962E-4</v>
      </c>
      <c r="BZ17">
        <v>240</v>
      </c>
      <c r="CA17" s="8">
        <f t="shared" si="33"/>
        <v>-5.5384820477066832E-5</v>
      </c>
      <c r="CB17" s="8" t="str">
        <f t="shared" si="34"/>
        <v>NA</v>
      </c>
      <c r="CC17" s="8">
        <f t="shared" si="35"/>
        <v>-1.7341467572293316E-4</v>
      </c>
      <c r="CD17">
        <v>9.687029592</v>
      </c>
      <c r="CE17" s="1">
        <v>-1.3942E-5</v>
      </c>
      <c r="CF17">
        <v>240</v>
      </c>
      <c r="CG17" s="8">
        <f t="shared" si="36"/>
        <v>-4.8053591283903074E-5</v>
      </c>
      <c r="CH17" s="8" t="str">
        <f t="shared" si="37"/>
        <v>NA</v>
      </c>
      <c r="CI17" s="8">
        <f t="shared" si="38"/>
        <v>3.4111591283903078E-5</v>
      </c>
      <c r="CJ17">
        <v>9.3711174929999999</v>
      </c>
      <c r="CK17">
        <v>-3.01684064E-4</v>
      </c>
      <c r="CL17">
        <v>240</v>
      </c>
      <c r="CM17" s="8">
        <f t="shared" si="39"/>
        <v>-1.0694800216226596E-4</v>
      </c>
      <c r="CN17" s="8" t="str">
        <f t="shared" si="40"/>
        <v>NA</v>
      </c>
      <c r="CO17" s="8">
        <f t="shared" si="41"/>
        <v>-1.9473606183773403E-4</v>
      </c>
      <c r="CP17">
        <v>9.5187683379999992</v>
      </c>
      <c r="CQ17">
        <v>-2.5261405740000003E-4</v>
      </c>
      <c r="CR17">
        <v>240</v>
      </c>
      <c r="CS17" s="8">
        <f t="shared" si="42"/>
        <v>-5.5384820477066832E-5</v>
      </c>
      <c r="CT17" s="8" t="str">
        <f t="shared" si="43"/>
        <v>NA</v>
      </c>
      <c r="CU17" s="8">
        <f t="shared" si="44"/>
        <v>-1.972292369229332E-4</v>
      </c>
      <c r="CV17">
        <v>9.6644283410000007</v>
      </c>
      <c r="CW17" s="1">
        <v>-3.7239E-5</v>
      </c>
      <c r="CX17">
        <v>240</v>
      </c>
      <c r="CY17" s="10">
        <f t="shared" si="45"/>
        <v>-4.8053591283903074E-5</v>
      </c>
      <c r="CZ17" s="10" t="str">
        <f t="shared" si="46"/>
        <v>NA</v>
      </c>
      <c r="DA17" s="8">
        <f t="shared" si="47"/>
        <v>1.0814591283903074E-5</v>
      </c>
      <c r="DB17" t="s">
        <v>1</v>
      </c>
      <c r="DC17" s="5" t="s">
        <v>7</v>
      </c>
    </row>
    <row r="18" spans="1:107" x14ac:dyDescent="0.45">
      <c r="A18" s="9">
        <v>45621.058333333334</v>
      </c>
      <c r="B18">
        <v>16</v>
      </c>
      <c r="C18">
        <v>17</v>
      </c>
      <c r="D18" s="7">
        <v>45621</v>
      </c>
      <c r="E18">
        <v>1.2458333319999999</v>
      </c>
      <c r="F18">
        <v>14.03357922</v>
      </c>
      <c r="G18">
        <v>13.92991248</v>
      </c>
      <c r="H18">
        <v>13.958604169999999</v>
      </c>
      <c r="I18">
        <v>14.08250415</v>
      </c>
      <c r="J18">
        <v>10.427262519999999</v>
      </c>
      <c r="K18">
        <v>-2.4243132660000001E-4</v>
      </c>
      <c r="L18">
        <v>240</v>
      </c>
      <c r="M18" s="8">
        <f t="shared" si="0"/>
        <v>-1.0772244393697505E-4</v>
      </c>
      <c r="N18" s="8" t="str">
        <f t="shared" si="1"/>
        <v>NA</v>
      </c>
      <c r="O18" s="8">
        <f t="shared" si="2"/>
        <v>-1.3470888266302496E-4</v>
      </c>
      <c r="P18">
        <v>10.815983299999999</v>
      </c>
      <c r="Q18" s="1">
        <v>2.1787999999999998E-6</v>
      </c>
      <c r="R18">
        <v>240</v>
      </c>
      <c r="S18" s="10">
        <f t="shared" si="3"/>
        <v>-4.8142773228343483E-5</v>
      </c>
      <c r="T18" s="10" t="str">
        <f t="shared" si="4"/>
        <v>NA</v>
      </c>
      <c r="U18" s="8">
        <f t="shared" si="5"/>
        <v>5.0321573228343483E-5</v>
      </c>
      <c r="V18">
        <v>10.43155</v>
      </c>
      <c r="W18">
        <v>-2.6233097160000002E-4</v>
      </c>
      <c r="X18">
        <v>240</v>
      </c>
      <c r="Y18" s="8">
        <f t="shared" si="6"/>
        <v>-1.0772244393697505E-4</v>
      </c>
      <c r="Z18" s="8" t="str">
        <f t="shared" si="7"/>
        <v>NA</v>
      </c>
      <c r="AA18" s="8">
        <f t="shared" si="8"/>
        <v>-1.5460852766302496E-4</v>
      </c>
      <c r="AB18">
        <v>10.25734168</v>
      </c>
      <c r="AC18">
        <v>-3.5228636559999998E-4</v>
      </c>
      <c r="AD18">
        <v>240</v>
      </c>
      <c r="AE18" s="8">
        <f t="shared" si="9"/>
        <v>-5.5660690855718897E-5</v>
      </c>
      <c r="AF18" s="8" t="str">
        <f t="shared" si="10"/>
        <v>NA</v>
      </c>
      <c r="AG18" s="8">
        <f t="shared" si="11"/>
        <v>-2.9662567474428108E-4</v>
      </c>
      <c r="AH18">
        <v>10.43478747</v>
      </c>
      <c r="AI18">
        <v>-2.8512722720000001E-4</v>
      </c>
      <c r="AJ18">
        <v>240</v>
      </c>
      <c r="AK18" s="8">
        <f t="shared" si="12"/>
        <v>-5.5660690855718897E-5</v>
      </c>
      <c r="AL18" s="8" t="str">
        <f t="shared" si="13"/>
        <v>NA</v>
      </c>
      <c r="AM18" s="8">
        <f t="shared" si="14"/>
        <v>-2.2946653634428111E-4</v>
      </c>
      <c r="AN18">
        <v>10.21889125</v>
      </c>
      <c r="AO18">
        <v>-5.2388153249999995E-4</v>
      </c>
      <c r="AP18">
        <v>240</v>
      </c>
      <c r="AQ18" s="8">
        <f t="shared" si="15"/>
        <v>-5.5660690855718897E-5</v>
      </c>
      <c r="AR18" s="8" t="str">
        <f t="shared" si="16"/>
        <v>NA</v>
      </c>
      <c r="AS18" s="8">
        <f t="shared" si="17"/>
        <v>-4.6822084164428106E-4</v>
      </c>
      <c r="AT18" s="2">
        <v>10.51853972</v>
      </c>
      <c r="AU18" s="2">
        <v>-4.9465221629999999E-4</v>
      </c>
      <c r="AV18" s="2">
        <v>63</v>
      </c>
      <c r="AW18" s="8">
        <f t="shared" si="18"/>
        <v>-5.5660690855718897E-5</v>
      </c>
      <c r="AX18" s="8" t="str">
        <f t="shared" si="19"/>
        <v>NA</v>
      </c>
      <c r="AY18" s="8">
        <f t="shared" si="20"/>
        <v>-4.3899152544428109E-4</v>
      </c>
      <c r="AZ18">
        <v>10.38753751</v>
      </c>
      <c r="BA18">
        <v>-2.7602675869999998E-4</v>
      </c>
      <c r="BB18">
        <v>240</v>
      </c>
      <c r="BC18" s="8">
        <f t="shared" si="21"/>
        <v>-1.0772244393697505E-4</v>
      </c>
      <c r="BD18" s="8" t="str">
        <f t="shared" si="22"/>
        <v>NA</v>
      </c>
      <c r="BE18" s="8">
        <f t="shared" si="23"/>
        <v>-1.6830431476302492E-4</v>
      </c>
      <c r="BF18">
        <v>9.6945987539999994</v>
      </c>
      <c r="BG18" s="1">
        <v>-4.5886000000000001E-5</v>
      </c>
      <c r="BH18">
        <v>240</v>
      </c>
      <c r="BI18" s="10">
        <f t="shared" si="24"/>
        <v>-4.8142773228343483E-5</v>
      </c>
      <c r="BJ18" s="10" t="str">
        <f t="shared" si="25"/>
        <v>NA</v>
      </c>
      <c r="BK18" s="8">
        <f t="shared" si="26"/>
        <v>2.256773228343482E-6</v>
      </c>
      <c r="BL18">
        <v>9.5418233239999992</v>
      </c>
      <c r="BM18">
        <v>-2.7097431390000001E-4</v>
      </c>
      <c r="BN18">
        <v>240</v>
      </c>
      <c r="BO18" s="8">
        <f t="shared" si="27"/>
        <v>-5.5660690855718897E-5</v>
      </c>
      <c r="BP18" s="8" t="str">
        <f t="shared" si="28"/>
        <v>NA</v>
      </c>
      <c r="BQ18" s="8">
        <f t="shared" si="29"/>
        <v>-2.1531362304428111E-4</v>
      </c>
      <c r="BR18">
        <v>9.5616870760000001</v>
      </c>
      <c r="BS18">
        <v>-2.5329021529999998E-4</v>
      </c>
      <c r="BT18">
        <v>240</v>
      </c>
      <c r="BU18" s="8">
        <f t="shared" si="30"/>
        <v>-1.0772244393697505E-4</v>
      </c>
      <c r="BV18" s="8" t="str">
        <f t="shared" si="31"/>
        <v>NA</v>
      </c>
      <c r="BW18" s="8">
        <f t="shared" si="32"/>
        <v>-1.4556777136302492E-4</v>
      </c>
      <c r="BX18">
        <v>9.585520013</v>
      </c>
      <c r="BY18">
        <v>-1.6483355309999999E-4</v>
      </c>
      <c r="BZ18">
        <v>240</v>
      </c>
      <c r="CA18" s="8">
        <f t="shared" si="33"/>
        <v>-5.5660690855718897E-5</v>
      </c>
      <c r="CB18" s="8" t="str">
        <f t="shared" si="34"/>
        <v>NA</v>
      </c>
      <c r="CC18" s="8">
        <f t="shared" si="35"/>
        <v>-1.0917286224428109E-4</v>
      </c>
      <c r="CD18">
        <v>9.6882075029999992</v>
      </c>
      <c r="CE18" s="1">
        <v>6.4045000000000003E-6</v>
      </c>
      <c r="CF18">
        <v>240</v>
      </c>
      <c r="CG18" s="8">
        <f t="shared" si="36"/>
        <v>-4.8142773228343483E-5</v>
      </c>
      <c r="CH18" s="8" t="str">
        <f t="shared" si="37"/>
        <v>NA</v>
      </c>
      <c r="CI18" s="8">
        <f t="shared" si="38"/>
        <v>5.4547273228343486E-5</v>
      </c>
      <c r="CJ18">
        <v>9.4499012469999997</v>
      </c>
      <c r="CK18">
        <v>-2.8357928910000002E-4</v>
      </c>
      <c r="CL18">
        <v>240</v>
      </c>
      <c r="CM18" s="8">
        <f t="shared" si="39"/>
        <v>-1.0772244393697505E-4</v>
      </c>
      <c r="CN18" s="8" t="str">
        <f t="shared" si="40"/>
        <v>NA</v>
      </c>
      <c r="CO18" s="8">
        <f t="shared" si="41"/>
        <v>-1.7585684516302496E-4</v>
      </c>
      <c r="CP18">
        <v>9.4929525100000003</v>
      </c>
      <c r="CQ18">
        <v>-2.1259769220000001E-4</v>
      </c>
      <c r="CR18">
        <v>240</v>
      </c>
      <c r="CS18" s="8">
        <f t="shared" si="42"/>
        <v>-5.5660690855718897E-5</v>
      </c>
      <c r="CT18" s="8" t="str">
        <f t="shared" si="43"/>
        <v>NA</v>
      </c>
      <c r="CU18" s="8">
        <f t="shared" si="44"/>
        <v>-1.5693700134428111E-4</v>
      </c>
      <c r="CV18">
        <v>9.6555916709999998</v>
      </c>
      <c r="CW18" s="1">
        <v>-2.4091E-5</v>
      </c>
      <c r="CX18">
        <v>240</v>
      </c>
      <c r="CY18" s="10">
        <f t="shared" si="45"/>
        <v>-4.8142773228343483E-5</v>
      </c>
      <c r="CZ18" s="10" t="str">
        <f t="shared" si="46"/>
        <v>NA</v>
      </c>
      <c r="DA18" s="8">
        <f t="shared" si="47"/>
        <v>2.4051773228343483E-5</v>
      </c>
      <c r="DB18" t="s">
        <v>1</v>
      </c>
      <c r="DC18" s="5" t="s">
        <v>7</v>
      </c>
    </row>
    <row r="19" spans="1:107" x14ac:dyDescent="0.45">
      <c r="A19" s="9">
        <v>45621.086111111108</v>
      </c>
      <c r="B19">
        <v>17</v>
      </c>
      <c r="C19">
        <v>18</v>
      </c>
      <c r="D19" s="7">
        <v>45621</v>
      </c>
      <c r="E19">
        <v>1.947499976</v>
      </c>
      <c r="F19">
        <v>14.07703748</v>
      </c>
      <c r="G19">
        <v>13.962245830000001</v>
      </c>
      <c r="H19">
        <v>13.992758350000001</v>
      </c>
      <c r="I19">
        <v>14.085249989999999</v>
      </c>
      <c r="J19">
        <v>10.427208390000001</v>
      </c>
      <c r="K19">
        <v>-2.6735701840000002E-4</v>
      </c>
      <c r="L19">
        <v>240</v>
      </c>
      <c r="M19" s="8">
        <f t="shared" si="0"/>
        <v>-1.0849688571168414E-4</v>
      </c>
      <c r="N19" s="8" t="str">
        <f t="shared" si="1"/>
        <v>NA</v>
      </c>
      <c r="O19" s="8">
        <f t="shared" si="2"/>
        <v>-1.5886013268831588E-4</v>
      </c>
      <c r="P19">
        <v>10.802695809999999</v>
      </c>
      <c r="Q19" s="1">
        <v>1.3906999999999999E-5</v>
      </c>
      <c r="R19">
        <v>240</v>
      </c>
      <c r="S19" s="10">
        <f t="shared" si="3"/>
        <v>-4.8231955172783891E-5</v>
      </c>
      <c r="T19" s="10" t="str">
        <f t="shared" si="4"/>
        <v>NA</v>
      </c>
      <c r="U19" s="8">
        <f t="shared" si="5"/>
        <v>6.2138955172783892E-5</v>
      </c>
      <c r="V19">
        <v>10.4279458</v>
      </c>
      <c r="W19">
        <v>-2.9275328029999999E-4</v>
      </c>
      <c r="X19">
        <v>240</v>
      </c>
      <c r="Y19" s="8">
        <f t="shared" si="6"/>
        <v>-1.0849688571168414E-4</v>
      </c>
      <c r="Z19" s="8" t="str">
        <f t="shared" si="7"/>
        <v>NA</v>
      </c>
      <c r="AA19" s="8">
        <f t="shared" si="8"/>
        <v>-1.8425639458831584E-4</v>
      </c>
      <c r="AB19">
        <v>10.429979210000001</v>
      </c>
      <c r="AC19">
        <v>-2.8017431270000001E-4</v>
      </c>
      <c r="AD19">
        <v>240</v>
      </c>
      <c r="AE19" s="8">
        <f t="shared" si="9"/>
        <v>-5.5936561234315452E-5</v>
      </c>
      <c r="AF19" s="8" t="str">
        <f t="shared" si="10"/>
        <v>NA</v>
      </c>
      <c r="AG19" s="8">
        <f t="shared" si="11"/>
        <v>-2.2423775146568456E-4</v>
      </c>
      <c r="AH19">
        <v>10.42644582</v>
      </c>
      <c r="AI19">
        <v>-3.0632156109999998E-4</v>
      </c>
      <c r="AJ19">
        <v>240</v>
      </c>
      <c r="AK19" s="8">
        <f t="shared" si="12"/>
        <v>-5.5936561234315452E-5</v>
      </c>
      <c r="AL19" s="8" t="str">
        <f t="shared" si="13"/>
        <v>NA</v>
      </c>
      <c r="AM19" s="8">
        <f t="shared" si="14"/>
        <v>-2.5038499986568453E-4</v>
      </c>
      <c r="AN19">
        <v>10.25264376</v>
      </c>
      <c r="AO19">
        <v>-5.1376089639999995E-4</v>
      </c>
      <c r="AP19">
        <v>240</v>
      </c>
      <c r="AQ19" s="8">
        <f t="shared" si="15"/>
        <v>-5.5936561234315452E-5</v>
      </c>
      <c r="AR19" s="8" t="str">
        <f t="shared" si="16"/>
        <v>NA</v>
      </c>
      <c r="AS19" s="8">
        <f t="shared" si="17"/>
        <v>-4.578243351656845E-4</v>
      </c>
      <c r="AT19">
        <v>10.39763745</v>
      </c>
      <c r="AU19">
        <v>-3.3184518269999998E-4</v>
      </c>
      <c r="AV19">
        <v>240</v>
      </c>
      <c r="AW19" s="8">
        <f t="shared" si="18"/>
        <v>-5.5936561234315452E-5</v>
      </c>
      <c r="AX19" s="8" t="str">
        <f t="shared" si="19"/>
        <v>NA</v>
      </c>
      <c r="AY19" s="8">
        <f t="shared" si="20"/>
        <v>-2.7590862146568453E-4</v>
      </c>
      <c r="AZ19">
        <v>10.39683335</v>
      </c>
      <c r="BA19">
        <v>-2.7985625390000002E-4</v>
      </c>
      <c r="BB19">
        <v>240</v>
      </c>
      <c r="BC19" s="8">
        <f t="shared" si="21"/>
        <v>-1.0849688571168414E-4</v>
      </c>
      <c r="BD19" s="8" t="str">
        <f t="shared" si="22"/>
        <v>NA</v>
      </c>
      <c r="BE19" s="8">
        <f t="shared" si="23"/>
        <v>-1.7135936818831588E-4</v>
      </c>
      <c r="BF19">
        <v>9.7063600139999995</v>
      </c>
      <c r="BG19" s="1">
        <v>-3.1402999999999997E-5</v>
      </c>
      <c r="BH19">
        <v>240</v>
      </c>
      <c r="BI19" s="10">
        <f t="shared" si="24"/>
        <v>-4.8231955172783891E-5</v>
      </c>
      <c r="BJ19" s="10" t="str">
        <f t="shared" si="25"/>
        <v>NA</v>
      </c>
      <c r="BK19" s="8">
        <f t="shared" si="26"/>
        <v>1.6828955172783894E-5</v>
      </c>
      <c r="BL19">
        <v>9.5305654010000005</v>
      </c>
      <c r="BM19">
        <v>-2.7347726990000002E-4</v>
      </c>
      <c r="BN19">
        <v>240</v>
      </c>
      <c r="BO19" s="8">
        <f t="shared" si="27"/>
        <v>-5.5936561234315452E-5</v>
      </c>
      <c r="BP19" s="8" t="str">
        <f t="shared" si="28"/>
        <v>NA</v>
      </c>
      <c r="BQ19" s="8">
        <f t="shared" si="29"/>
        <v>-2.1754070866568457E-4</v>
      </c>
      <c r="BR19">
        <v>9.507497935</v>
      </c>
      <c r="BS19">
        <v>-2.2530061249999999E-4</v>
      </c>
      <c r="BT19">
        <v>240</v>
      </c>
      <c r="BU19" s="8">
        <f t="shared" si="30"/>
        <v>-1.0849688571168414E-4</v>
      </c>
      <c r="BV19" s="8" t="str">
        <f t="shared" si="31"/>
        <v>NA</v>
      </c>
      <c r="BW19" s="8">
        <f t="shared" si="32"/>
        <v>-1.1680372678831585E-4</v>
      </c>
      <c r="BX19">
        <v>9.6088287710000007</v>
      </c>
      <c r="BY19">
        <v>-2.2571886290000001E-4</v>
      </c>
      <c r="BZ19">
        <v>240</v>
      </c>
      <c r="CA19" s="8">
        <f t="shared" si="33"/>
        <v>-5.5936561234315452E-5</v>
      </c>
      <c r="CB19" s="8" t="str">
        <f t="shared" si="34"/>
        <v>NA</v>
      </c>
      <c r="CC19" s="8">
        <f t="shared" si="35"/>
        <v>-1.6978230166568456E-4</v>
      </c>
      <c r="CD19">
        <v>9.6922079130000007</v>
      </c>
      <c r="CE19" s="1">
        <v>-4.6275E-5</v>
      </c>
      <c r="CF19">
        <v>240</v>
      </c>
      <c r="CG19" s="8">
        <f t="shared" si="36"/>
        <v>-4.8231955172783891E-5</v>
      </c>
      <c r="CH19" s="8" t="str">
        <f t="shared" si="37"/>
        <v>NA</v>
      </c>
      <c r="CI19" s="8">
        <f t="shared" si="38"/>
        <v>1.9569551727838914E-6</v>
      </c>
      <c r="CJ19">
        <v>9.4174612999999994</v>
      </c>
      <c r="CK19">
        <v>-3.6140355879999997E-4</v>
      </c>
      <c r="CL19">
        <v>240</v>
      </c>
      <c r="CM19" s="8">
        <f t="shared" si="39"/>
        <v>-1.0849688571168414E-4</v>
      </c>
      <c r="CN19" s="8" t="str">
        <f t="shared" si="40"/>
        <v>NA</v>
      </c>
      <c r="CO19" s="8">
        <f t="shared" si="41"/>
        <v>-2.5290667308831583E-4</v>
      </c>
      <c r="CP19">
        <v>9.5219091569999996</v>
      </c>
      <c r="CQ19">
        <v>-2.5884648610000001E-4</v>
      </c>
      <c r="CR19">
        <v>240</v>
      </c>
      <c r="CS19" s="8">
        <f t="shared" si="42"/>
        <v>-5.5936561234315452E-5</v>
      </c>
      <c r="CT19" s="8" t="str">
        <f t="shared" si="43"/>
        <v>NA</v>
      </c>
      <c r="CU19" s="8">
        <f t="shared" si="44"/>
        <v>-2.0290992486568456E-4</v>
      </c>
      <c r="CV19">
        <v>9.6603804350000004</v>
      </c>
      <c r="CW19" s="1">
        <v>-6.5977999999999997E-5</v>
      </c>
      <c r="CX19">
        <v>240</v>
      </c>
      <c r="CY19" s="10">
        <f t="shared" si="45"/>
        <v>-4.8231955172783891E-5</v>
      </c>
      <c r="CZ19" s="10" t="str">
        <f t="shared" si="46"/>
        <v>NA</v>
      </c>
      <c r="DA19" s="8">
        <f t="shared" si="47"/>
        <v>-1.7746044827216106E-5</v>
      </c>
      <c r="DB19" t="s">
        <v>1</v>
      </c>
      <c r="DC19" s="5" t="s">
        <v>7</v>
      </c>
    </row>
    <row r="20" spans="1:107" x14ac:dyDescent="0.45">
      <c r="A20" s="9">
        <v>45621.113888888889</v>
      </c>
      <c r="B20">
        <v>18</v>
      </c>
      <c r="C20">
        <v>19</v>
      </c>
      <c r="D20" s="7">
        <v>45621</v>
      </c>
      <c r="E20">
        <v>2.44583335</v>
      </c>
      <c r="F20">
        <v>14.03277918</v>
      </c>
      <c r="G20">
        <v>13.935183329999999</v>
      </c>
      <c r="H20">
        <v>14.02396255</v>
      </c>
      <c r="I20">
        <v>14.124762499999999</v>
      </c>
      <c r="J20">
        <v>10.412850069999999</v>
      </c>
      <c r="K20">
        <v>-2.8996940359999999E-4</v>
      </c>
      <c r="L20">
        <v>240</v>
      </c>
      <c r="M20" s="8">
        <f t="shared" si="0"/>
        <v>-1.0927132748639323E-4</v>
      </c>
      <c r="N20" s="8" t="str">
        <f t="shared" si="1"/>
        <v>NA</v>
      </c>
      <c r="O20" s="8">
        <f t="shared" si="2"/>
        <v>-1.8069807611360676E-4</v>
      </c>
      <c r="P20">
        <v>10.806358319999999</v>
      </c>
      <c r="Q20" s="1">
        <v>4.5801000000000004E-6</v>
      </c>
      <c r="R20">
        <v>240</v>
      </c>
      <c r="S20" s="10">
        <f t="shared" si="3"/>
        <v>-4.8321137117252055E-5</v>
      </c>
      <c r="T20" s="10" t="str">
        <f t="shared" si="4"/>
        <v>NA</v>
      </c>
      <c r="U20" s="8">
        <f t="shared" si="5"/>
        <v>5.2901237117252056E-5</v>
      </c>
      <c r="V20">
        <v>10.42367088</v>
      </c>
      <c r="W20">
        <v>-2.4987561110000002E-4</v>
      </c>
      <c r="X20">
        <v>240</v>
      </c>
      <c r="Y20" s="8">
        <f t="shared" si="6"/>
        <v>-1.0927132748639323E-4</v>
      </c>
      <c r="Z20" s="8" t="str">
        <f t="shared" si="7"/>
        <v>NA</v>
      </c>
      <c r="AA20" s="8">
        <f t="shared" si="8"/>
        <v>-1.4060428361360679E-4</v>
      </c>
      <c r="AB20">
        <v>10.428354199999999</v>
      </c>
      <c r="AC20">
        <v>-2.7697050770000001E-4</v>
      </c>
      <c r="AD20">
        <v>240</v>
      </c>
      <c r="AE20" s="8">
        <f t="shared" si="9"/>
        <v>-5.6212431612967517E-5</v>
      </c>
      <c r="AF20" s="8" t="str">
        <f t="shared" si="10"/>
        <v>NA</v>
      </c>
      <c r="AG20" s="8">
        <f t="shared" si="11"/>
        <v>-2.207580760870325E-4</v>
      </c>
      <c r="AH20">
        <v>10.4226417</v>
      </c>
      <c r="AI20">
        <v>-2.7032296939999997E-4</v>
      </c>
      <c r="AJ20">
        <v>240</v>
      </c>
      <c r="AK20" s="8">
        <f t="shared" si="12"/>
        <v>-5.6212431612967517E-5</v>
      </c>
      <c r="AL20" s="8" t="str">
        <f t="shared" si="13"/>
        <v>NA</v>
      </c>
      <c r="AM20" s="8">
        <f t="shared" si="14"/>
        <v>-2.1411053778703246E-4</v>
      </c>
      <c r="AN20">
        <v>10.236975859999999</v>
      </c>
      <c r="AO20">
        <v>-4.8129843990000001E-4</v>
      </c>
      <c r="AP20">
        <v>240</v>
      </c>
      <c r="AQ20" s="8">
        <f t="shared" si="15"/>
        <v>-5.6212431612967517E-5</v>
      </c>
      <c r="AR20" s="8" t="str">
        <f t="shared" si="16"/>
        <v>NA</v>
      </c>
      <c r="AS20" s="8">
        <f t="shared" si="17"/>
        <v>-4.2508600828703249E-4</v>
      </c>
      <c r="AT20">
        <v>10.37794162</v>
      </c>
      <c r="AU20">
        <v>-3.7571294840000002E-4</v>
      </c>
      <c r="AV20">
        <v>240</v>
      </c>
      <c r="AW20" s="8">
        <f t="shared" si="18"/>
        <v>-5.6212431612967517E-5</v>
      </c>
      <c r="AX20" s="8" t="str">
        <f t="shared" si="19"/>
        <v>NA</v>
      </c>
      <c r="AY20" s="8">
        <f t="shared" si="20"/>
        <v>-3.1950051678703251E-4</v>
      </c>
      <c r="AZ20">
        <v>10.406100049999999</v>
      </c>
      <c r="BA20">
        <v>-2.7493354510000001E-4</v>
      </c>
      <c r="BB20">
        <v>240</v>
      </c>
      <c r="BC20" s="8">
        <f t="shared" si="21"/>
        <v>-1.0927132748639323E-4</v>
      </c>
      <c r="BD20" s="8" t="str">
        <f t="shared" si="22"/>
        <v>NA</v>
      </c>
      <c r="BE20" s="8">
        <f t="shared" si="23"/>
        <v>-1.6566221761360678E-4</v>
      </c>
      <c r="BF20">
        <v>9.6989858509999998</v>
      </c>
      <c r="BG20" s="1">
        <v>1.2663000000000001E-5</v>
      </c>
      <c r="BH20">
        <v>240</v>
      </c>
      <c r="BI20" s="10">
        <f t="shared" si="24"/>
        <v>-4.8321137117252055E-5</v>
      </c>
      <c r="BJ20" s="10" t="str">
        <f t="shared" si="25"/>
        <v>NA</v>
      </c>
      <c r="BK20" s="8">
        <f t="shared" si="26"/>
        <v>6.0984137117252053E-5</v>
      </c>
      <c r="BL20">
        <v>9.540639981</v>
      </c>
      <c r="BM20">
        <v>-2.437685419E-4</v>
      </c>
      <c r="BN20">
        <v>240</v>
      </c>
      <c r="BO20" s="8">
        <f t="shared" si="27"/>
        <v>-5.6212431612967517E-5</v>
      </c>
      <c r="BP20" s="8" t="str">
        <f t="shared" si="28"/>
        <v>NA</v>
      </c>
      <c r="BQ20" s="8">
        <f t="shared" si="29"/>
        <v>-1.8755611028703248E-4</v>
      </c>
      <c r="BR20" s="2">
        <v>9.5523979780000001</v>
      </c>
      <c r="BS20" s="2">
        <v>-2.5136278329999999E-4</v>
      </c>
      <c r="BT20" s="2">
        <v>198</v>
      </c>
      <c r="BU20" s="8">
        <f t="shared" si="30"/>
        <v>-1.0927132748639323E-4</v>
      </c>
      <c r="BV20" s="8" t="str">
        <f t="shared" si="31"/>
        <v>NA</v>
      </c>
      <c r="BW20" s="8">
        <f t="shared" si="32"/>
        <v>-1.4209145581360675E-4</v>
      </c>
      <c r="BX20">
        <v>9.5881716889999993</v>
      </c>
      <c r="BY20">
        <v>-2.5350653100000001E-4</v>
      </c>
      <c r="BZ20">
        <v>240</v>
      </c>
      <c r="CA20" s="8">
        <f t="shared" si="33"/>
        <v>-5.6212431612967517E-5</v>
      </c>
      <c r="CB20" s="8" t="str">
        <f t="shared" si="34"/>
        <v>NA</v>
      </c>
      <c r="CC20" s="8">
        <f t="shared" si="35"/>
        <v>-1.972940993870325E-4</v>
      </c>
      <c r="CD20">
        <v>9.6848195710000002</v>
      </c>
      <c r="CE20" s="1">
        <v>2.5707999999999998E-5</v>
      </c>
      <c r="CF20">
        <v>240</v>
      </c>
      <c r="CG20" s="8">
        <f t="shared" si="36"/>
        <v>-4.8321137117252055E-5</v>
      </c>
      <c r="CH20" s="8" t="str">
        <f t="shared" si="37"/>
        <v>NA</v>
      </c>
      <c r="CI20" s="8">
        <f t="shared" si="38"/>
        <v>7.4029137117252047E-5</v>
      </c>
      <c r="CJ20">
        <v>9.4361592049999992</v>
      </c>
      <c r="CK20">
        <v>-3.1845240359999998E-4</v>
      </c>
      <c r="CL20">
        <v>240</v>
      </c>
      <c r="CM20" s="8">
        <f t="shared" si="39"/>
        <v>-1.0927132748639323E-4</v>
      </c>
      <c r="CN20" s="8" t="str">
        <f t="shared" si="40"/>
        <v>NA</v>
      </c>
      <c r="CO20" s="8">
        <f t="shared" si="41"/>
        <v>-2.0918107611360675E-4</v>
      </c>
      <c r="CP20">
        <v>9.5195758619999999</v>
      </c>
      <c r="CQ20">
        <v>-2.1099300500000001E-4</v>
      </c>
      <c r="CR20">
        <v>240</v>
      </c>
      <c r="CS20" s="8">
        <f t="shared" si="42"/>
        <v>-5.6212431612967517E-5</v>
      </c>
      <c r="CT20" s="8" t="str">
        <f t="shared" si="43"/>
        <v>NA</v>
      </c>
      <c r="CU20" s="8">
        <f t="shared" si="44"/>
        <v>-1.5478057338703249E-4</v>
      </c>
      <c r="CV20">
        <v>9.6539783119999996</v>
      </c>
      <c r="CW20" s="1">
        <v>1.6759999999999999E-5</v>
      </c>
      <c r="CX20">
        <v>240</v>
      </c>
      <c r="CY20" s="10">
        <f t="shared" si="45"/>
        <v>-4.8321137117252055E-5</v>
      </c>
      <c r="CZ20" s="10" t="str">
        <f t="shared" si="46"/>
        <v>NA</v>
      </c>
      <c r="DA20" s="8">
        <f t="shared" si="47"/>
        <v>6.5081137117252051E-5</v>
      </c>
      <c r="DB20" t="s">
        <v>1</v>
      </c>
      <c r="DC20" s="5" t="s">
        <v>7</v>
      </c>
    </row>
    <row r="21" spans="1:107" x14ac:dyDescent="0.45">
      <c r="A21" s="9">
        <v>45621.14166666667</v>
      </c>
      <c r="B21">
        <v>19</v>
      </c>
      <c r="C21">
        <v>20</v>
      </c>
      <c r="D21" s="7">
        <v>45621</v>
      </c>
      <c r="E21">
        <v>3.2458333370000001</v>
      </c>
      <c r="F21">
        <v>14.039925050000001</v>
      </c>
      <c r="G21">
        <v>13.94075832</v>
      </c>
      <c r="H21">
        <v>14.066945820000001</v>
      </c>
      <c r="I21">
        <v>14.18173751</v>
      </c>
      <c r="J21">
        <v>10.428383289999999</v>
      </c>
      <c r="K21">
        <v>-2.9568793640000001E-4</v>
      </c>
      <c r="L21">
        <v>240</v>
      </c>
      <c r="M21" s="8">
        <f t="shared" si="0"/>
        <v>-1.1004576926132437E-4</v>
      </c>
      <c r="N21" s="8" t="str">
        <f t="shared" si="1"/>
        <v>NA</v>
      </c>
      <c r="O21" s="8">
        <f t="shared" si="2"/>
        <v>-1.8564216713867564E-4</v>
      </c>
      <c r="P21">
        <v>10.79906255</v>
      </c>
      <c r="Q21" s="1">
        <v>5.6218000000000001E-6</v>
      </c>
      <c r="R21">
        <v>240</v>
      </c>
      <c r="S21" s="10">
        <f t="shared" si="3"/>
        <v>-4.8410319061692464E-5</v>
      </c>
      <c r="T21" s="10" t="str">
        <f t="shared" si="4"/>
        <v>NA</v>
      </c>
      <c r="U21" s="8">
        <f t="shared" si="5"/>
        <v>5.4032119061692465E-5</v>
      </c>
      <c r="V21">
        <v>10.421383430000001</v>
      </c>
      <c r="W21">
        <v>-2.73847291E-4</v>
      </c>
      <c r="X21">
        <v>240</v>
      </c>
      <c r="Y21" s="8">
        <f t="shared" si="6"/>
        <v>-1.1004576926132437E-4</v>
      </c>
      <c r="Z21" s="8" t="str">
        <f t="shared" si="7"/>
        <v>NA</v>
      </c>
      <c r="AA21" s="8">
        <f t="shared" si="8"/>
        <v>-1.6380152173867563E-4</v>
      </c>
      <c r="AB21">
        <v>10.430845830000001</v>
      </c>
      <c r="AC21">
        <v>-3.049907752E-4</v>
      </c>
      <c r="AD21">
        <v>240</v>
      </c>
      <c r="AE21" s="8">
        <f t="shared" si="9"/>
        <v>-5.6488301991675094E-5</v>
      </c>
      <c r="AF21" s="8" t="str">
        <f t="shared" si="10"/>
        <v>NA</v>
      </c>
      <c r="AG21" s="8">
        <f t="shared" si="11"/>
        <v>-2.485024732083249E-4</v>
      </c>
      <c r="AH21">
        <v>10.403020789999999</v>
      </c>
      <c r="AI21">
        <v>-3.2217022990000001E-4</v>
      </c>
      <c r="AJ21">
        <v>240</v>
      </c>
      <c r="AK21" s="8">
        <f t="shared" si="12"/>
        <v>-5.6488301991675094E-5</v>
      </c>
      <c r="AL21" s="8" t="str">
        <f t="shared" si="13"/>
        <v>NA</v>
      </c>
      <c r="AM21" s="8">
        <f t="shared" si="14"/>
        <v>-2.6568192790832492E-4</v>
      </c>
      <c r="AN21">
        <v>10.245831689999999</v>
      </c>
      <c r="AO21">
        <v>-5.3284083689999996E-4</v>
      </c>
      <c r="AP21">
        <v>240</v>
      </c>
      <c r="AQ21" s="8">
        <f t="shared" si="15"/>
        <v>-5.6488301991675094E-5</v>
      </c>
      <c r="AR21" s="8" t="str">
        <f t="shared" si="16"/>
        <v>NA</v>
      </c>
      <c r="AS21" s="8">
        <f t="shared" si="17"/>
        <v>-4.7635253490832486E-4</v>
      </c>
      <c r="AT21">
        <v>10.330245850000001</v>
      </c>
      <c r="AU21">
        <v>-3.819642118E-4</v>
      </c>
      <c r="AV21">
        <v>240</v>
      </c>
      <c r="AW21" s="8">
        <f t="shared" si="18"/>
        <v>-5.6488301991675094E-5</v>
      </c>
      <c r="AX21" s="8" t="str">
        <f t="shared" si="19"/>
        <v>NA</v>
      </c>
      <c r="AY21" s="8">
        <f t="shared" si="20"/>
        <v>-3.2547590980832491E-4</v>
      </c>
      <c r="AZ21">
        <v>10.37944173</v>
      </c>
      <c r="BA21">
        <v>-3.0368161289999999E-4</v>
      </c>
      <c r="BB21">
        <v>240</v>
      </c>
      <c r="BC21" s="8">
        <f t="shared" si="21"/>
        <v>-1.1004576926132437E-4</v>
      </c>
      <c r="BD21" s="8" t="str">
        <f t="shared" si="22"/>
        <v>NA</v>
      </c>
      <c r="BE21" s="8">
        <f t="shared" si="23"/>
        <v>-1.9363584363867563E-4</v>
      </c>
      <c r="BF21">
        <v>9.6794412300000001</v>
      </c>
      <c r="BG21" s="1">
        <v>-1.0434999999999999E-5</v>
      </c>
      <c r="BH21">
        <v>240</v>
      </c>
      <c r="BI21" s="10">
        <f t="shared" si="24"/>
        <v>-4.8410319061692464E-5</v>
      </c>
      <c r="BJ21" s="10" t="str">
        <f t="shared" si="25"/>
        <v>NA</v>
      </c>
      <c r="BK21" s="8">
        <f t="shared" si="26"/>
        <v>3.7975319061692466E-5</v>
      </c>
      <c r="BL21">
        <v>9.5128720999999992</v>
      </c>
      <c r="BM21">
        <v>-2.5532196530000001E-4</v>
      </c>
      <c r="BN21">
        <v>240</v>
      </c>
      <c r="BO21" s="8">
        <f t="shared" si="27"/>
        <v>-5.6488301991675094E-5</v>
      </c>
      <c r="BP21" s="8" t="str">
        <f t="shared" si="28"/>
        <v>NA</v>
      </c>
      <c r="BQ21" s="8">
        <f t="shared" si="29"/>
        <v>-1.9883366330832492E-4</v>
      </c>
      <c r="BR21">
        <v>9.5146962439999996</v>
      </c>
      <c r="BS21">
        <v>-3.2254047019999999E-4</v>
      </c>
      <c r="BT21">
        <v>240</v>
      </c>
      <c r="BU21" s="8">
        <f t="shared" si="30"/>
        <v>-1.1004576926132437E-4</v>
      </c>
      <c r="BV21" s="8" t="str">
        <f t="shared" si="31"/>
        <v>NA</v>
      </c>
      <c r="BW21" s="8">
        <f t="shared" si="32"/>
        <v>-2.1249470093867562E-4</v>
      </c>
      <c r="BX21">
        <v>9.5450875039999996</v>
      </c>
      <c r="BY21">
        <v>-2.0421771129999999E-4</v>
      </c>
      <c r="BZ21">
        <v>240</v>
      </c>
      <c r="CA21" s="8">
        <f t="shared" si="33"/>
        <v>-5.6488301991675094E-5</v>
      </c>
      <c r="CB21" s="8" t="str">
        <f t="shared" si="34"/>
        <v>NA</v>
      </c>
      <c r="CC21" s="8">
        <f t="shared" si="35"/>
        <v>-1.477294093083249E-4</v>
      </c>
      <c r="CD21">
        <v>9.6766695780000003</v>
      </c>
      <c r="CE21" s="1">
        <v>2.9346E-5</v>
      </c>
      <c r="CF21">
        <v>240</v>
      </c>
      <c r="CG21" s="8">
        <f t="shared" si="36"/>
        <v>-4.8410319061692464E-5</v>
      </c>
      <c r="CH21" s="8" t="str">
        <f t="shared" si="37"/>
        <v>NA</v>
      </c>
      <c r="CI21" s="8">
        <f t="shared" si="38"/>
        <v>7.7756319061692464E-5</v>
      </c>
      <c r="CJ21">
        <v>9.3995987490000008</v>
      </c>
      <c r="CK21">
        <v>-3.2895741060000002E-4</v>
      </c>
      <c r="CL21">
        <v>240</v>
      </c>
      <c r="CM21" s="8">
        <f t="shared" si="39"/>
        <v>-1.1004576926132437E-4</v>
      </c>
      <c r="CN21" s="8" t="str">
        <f t="shared" si="40"/>
        <v>NA</v>
      </c>
      <c r="CO21" s="8">
        <f t="shared" si="41"/>
        <v>-2.1891164133867565E-4</v>
      </c>
      <c r="CP21">
        <v>9.5069162449999993</v>
      </c>
      <c r="CQ21">
        <v>-2.16871263E-4</v>
      </c>
      <c r="CR21">
        <v>240</v>
      </c>
      <c r="CS21" s="8">
        <f t="shared" si="42"/>
        <v>-5.6488301991675094E-5</v>
      </c>
      <c r="CT21" s="8" t="str">
        <f t="shared" si="43"/>
        <v>NA</v>
      </c>
      <c r="CU21" s="8">
        <f t="shared" si="44"/>
        <v>-1.603829610083249E-4</v>
      </c>
      <c r="CV21">
        <v>9.6409541690000005</v>
      </c>
      <c r="CW21" s="1">
        <v>-6.5564999999999998E-6</v>
      </c>
      <c r="CX21">
        <v>240</v>
      </c>
      <c r="CY21" s="10">
        <f t="shared" si="45"/>
        <v>-4.8410319061692464E-5</v>
      </c>
      <c r="CZ21" s="10" t="str">
        <f t="shared" si="46"/>
        <v>NA</v>
      </c>
      <c r="DA21" s="8">
        <f t="shared" si="47"/>
        <v>4.1853819061692467E-5</v>
      </c>
      <c r="DB21" t="s">
        <v>1</v>
      </c>
      <c r="DC21" s="5" t="s">
        <v>7</v>
      </c>
    </row>
    <row r="22" spans="1:107" x14ac:dyDescent="0.45">
      <c r="A22" s="9">
        <v>45621.169444444444</v>
      </c>
      <c r="B22">
        <v>20</v>
      </c>
      <c r="C22">
        <v>21</v>
      </c>
      <c r="D22" s="7">
        <v>45621</v>
      </c>
      <c r="E22">
        <v>3.9475000169999999</v>
      </c>
      <c r="F22">
        <v>14.03385832</v>
      </c>
      <c r="G22">
        <v>13.926058400000001</v>
      </c>
      <c r="H22">
        <v>14.021995820000001</v>
      </c>
      <c r="I22">
        <v>14.1448625</v>
      </c>
      <c r="J22" s="2">
        <v>10.45149821</v>
      </c>
      <c r="K22" s="2">
        <v>-2.9116198919999997E-4</v>
      </c>
      <c r="L22" s="2">
        <v>275</v>
      </c>
      <c r="M22" s="8">
        <f t="shared" si="0"/>
        <v>-1.1082021103581141E-4</v>
      </c>
      <c r="N22" s="8" t="str">
        <f t="shared" si="1"/>
        <v>NA</v>
      </c>
      <c r="O22" s="8">
        <f t="shared" si="2"/>
        <v>-1.8034177816418856E-4</v>
      </c>
      <c r="P22">
        <v>10.7966625</v>
      </c>
      <c r="Q22" s="1">
        <v>7.5264999999999999E-6</v>
      </c>
      <c r="R22">
        <v>240</v>
      </c>
      <c r="S22" s="10">
        <f t="shared" si="3"/>
        <v>-4.8499501006132872E-5</v>
      </c>
      <c r="T22" s="10" t="str">
        <f t="shared" si="4"/>
        <v>NA</v>
      </c>
      <c r="U22" s="8">
        <f t="shared" si="5"/>
        <v>5.6026001006132876E-5</v>
      </c>
      <c r="V22" s="2">
        <v>10.439368379999999</v>
      </c>
      <c r="W22" s="2">
        <v>-2.7944521040000001E-4</v>
      </c>
      <c r="X22" s="2">
        <v>304</v>
      </c>
      <c r="Y22" s="8">
        <f t="shared" si="6"/>
        <v>-1.1082021103581141E-4</v>
      </c>
      <c r="Z22" s="8" t="str">
        <f t="shared" si="7"/>
        <v>NA</v>
      </c>
      <c r="AA22" s="8">
        <f t="shared" si="8"/>
        <v>-1.686249993641886E-4</v>
      </c>
      <c r="AB22" s="2">
        <v>10.43787976</v>
      </c>
      <c r="AC22" s="2">
        <v>-2.9973548549999999E-4</v>
      </c>
      <c r="AD22" s="2">
        <v>291</v>
      </c>
      <c r="AE22" s="8">
        <f t="shared" si="9"/>
        <v>-5.6764172370271648E-5</v>
      </c>
      <c r="AF22" s="8" t="str">
        <f t="shared" si="10"/>
        <v>NA</v>
      </c>
      <c r="AG22" s="8">
        <f t="shared" si="11"/>
        <v>-2.4297131312972834E-4</v>
      </c>
      <c r="AH22">
        <v>10.45056248</v>
      </c>
      <c r="AI22">
        <v>-3.2082862170000002E-4</v>
      </c>
      <c r="AJ22">
        <v>240</v>
      </c>
      <c r="AK22" s="8">
        <f t="shared" si="12"/>
        <v>-5.6764172370271648E-5</v>
      </c>
      <c r="AL22" s="8" t="str">
        <f t="shared" si="13"/>
        <v>NA</v>
      </c>
      <c r="AM22" s="8">
        <f t="shared" si="14"/>
        <v>-2.6406444932972837E-4</v>
      </c>
      <c r="AN22">
        <v>10.22457715</v>
      </c>
      <c r="AO22">
        <v>-5.3465378620000002E-4</v>
      </c>
      <c r="AP22">
        <v>240</v>
      </c>
      <c r="AQ22" s="8">
        <f t="shared" si="15"/>
        <v>-5.6764172370271648E-5</v>
      </c>
      <c r="AR22" s="8" t="str">
        <f t="shared" si="16"/>
        <v>NA</v>
      </c>
      <c r="AS22" s="8">
        <f t="shared" si="17"/>
        <v>-4.7788961382972837E-4</v>
      </c>
      <c r="AT22">
        <v>10.35910829</v>
      </c>
      <c r="AU22">
        <v>-3.7959919870000003E-4</v>
      </c>
      <c r="AV22">
        <v>240</v>
      </c>
      <c r="AW22" s="8">
        <f t="shared" si="18"/>
        <v>-5.6764172370271648E-5</v>
      </c>
      <c r="AX22" s="8" t="str">
        <f t="shared" si="19"/>
        <v>NA</v>
      </c>
      <c r="AY22" s="8">
        <f t="shared" si="20"/>
        <v>-3.2283502632972838E-4</v>
      </c>
      <c r="AZ22">
        <v>10.41780419</v>
      </c>
      <c r="BA22">
        <v>-2.933908824E-4</v>
      </c>
      <c r="BB22">
        <v>240</v>
      </c>
      <c r="BC22" s="8">
        <f t="shared" si="21"/>
        <v>-1.1082021103581141E-4</v>
      </c>
      <c r="BD22" s="8" t="str">
        <f t="shared" si="22"/>
        <v>NA</v>
      </c>
      <c r="BE22" s="8">
        <f t="shared" si="23"/>
        <v>-1.8257067136418859E-4</v>
      </c>
      <c r="BF22">
        <v>9.6769962589999992</v>
      </c>
      <c r="BG22" s="1">
        <v>-5.0485000000000002E-5</v>
      </c>
      <c r="BH22">
        <v>240</v>
      </c>
      <c r="BI22" s="10">
        <f t="shared" si="24"/>
        <v>-4.8499501006132872E-5</v>
      </c>
      <c r="BJ22" s="10" t="str">
        <f t="shared" si="25"/>
        <v>NA</v>
      </c>
      <c r="BK22" s="8">
        <f t="shared" si="26"/>
        <v>-1.9854989938671296E-6</v>
      </c>
      <c r="BL22">
        <v>9.5409349960000007</v>
      </c>
      <c r="BM22">
        <v>-2.6418381219999999E-4</v>
      </c>
      <c r="BN22">
        <v>240</v>
      </c>
      <c r="BO22" s="8">
        <f t="shared" si="27"/>
        <v>-5.6764172370271648E-5</v>
      </c>
      <c r="BP22" s="8" t="str">
        <f t="shared" si="28"/>
        <v>NA</v>
      </c>
      <c r="BQ22" s="8">
        <f t="shared" si="29"/>
        <v>-2.0741963982972834E-4</v>
      </c>
      <c r="BR22">
        <v>9.5286858520000006</v>
      </c>
      <c r="BS22">
        <v>-2.18477812E-4</v>
      </c>
      <c r="BT22">
        <v>240</v>
      </c>
      <c r="BU22" s="8">
        <f t="shared" si="30"/>
        <v>-1.1082021103581141E-4</v>
      </c>
      <c r="BV22" s="8" t="str">
        <f t="shared" si="31"/>
        <v>NA</v>
      </c>
      <c r="BW22" s="8">
        <f t="shared" si="32"/>
        <v>-1.0765760096418859E-4</v>
      </c>
      <c r="BX22">
        <v>9.5646804490000008</v>
      </c>
      <c r="BY22">
        <v>-2.2106614400000001E-4</v>
      </c>
      <c r="BZ22">
        <v>240</v>
      </c>
      <c r="CA22" s="8">
        <f t="shared" si="33"/>
        <v>-5.6764172370271648E-5</v>
      </c>
      <c r="CB22" s="8" t="str">
        <f t="shared" si="34"/>
        <v>NA</v>
      </c>
      <c r="CC22" s="8">
        <f t="shared" si="35"/>
        <v>-1.6430197162972836E-4</v>
      </c>
      <c r="CD22">
        <v>9.6696441610000008</v>
      </c>
      <c r="CE22" s="1">
        <v>-2.4255000000000001E-5</v>
      </c>
      <c r="CF22">
        <v>240</v>
      </c>
      <c r="CG22" s="8">
        <f t="shared" si="36"/>
        <v>-4.8499501006132872E-5</v>
      </c>
      <c r="CH22" s="8" t="str">
        <f t="shared" si="37"/>
        <v>NA</v>
      </c>
      <c r="CI22" s="8">
        <f t="shared" si="38"/>
        <v>2.4244501006132872E-5</v>
      </c>
      <c r="CJ22">
        <v>9.4071962560000006</v>
      </c>
      <c r="CK22">
        <v>-3.0161125340000001E-4</v>
      </c>
      <c r="CL22">
        <v>240</v>
      </c>
      <c r="CM22" s="8">
        <f t="shared" si="39"/>
        <v>-1.1082021103581141E-4</v>
      </c>
      <c r="CN22" s="8" t="str">
        <f t="shared" si="40"/>
        <v>NA</v>
      </c>
      <c r="CO22" s="8">
        <f t="shared" si="41"/>
        <v>-1.907910423641886E-4</v>
      </c>
      <c r="CP22">
        <v>9.4947083590000005</v>
      </c>
      <c r="CQ22">
        <v>-2.4145514780000001E-4</v>
      </c>
      <c r="CR22">
        <v>240</v>
      </c>
      <c r="CS22" s="8">
        <f t="shared" si="42"/>
        <v>-5.6764172370271648E-5</v>
      </c>
      <c r="CT22" s="8" t="str">
        <f t="shared" si="43"/>
        <v>NA</v>
      </c>
      <c r="CU22" s="8">
        <f t="shared" si="44"/>
        <v>-1.8469097542972836E-4</v>
      </c>
      <c r="CV22">
        <v>9.6412325340000002</v>
      </c>
      <c r="CW22" s="1">
        <v>-3.4604000000000003E-5</v>
      </c>
      <c r="CX22">
        <v>240</v>
      </c>
      <c r="CY22" s="10">
        <f t="shared" si="45"/>
        <v>-4.8499501006132872E-5</v>
      </c>
      <c r="CZ22" s="10" t="str">
        <f t="shared" si="46"/>
        <v>NA</v>
      </c>
      <c r="DA22" s="8">
        <f t="shared" si="47"/>
        <v>1.389550100613287E-5</v>
      </c>
      <c r="DB22" t="s">
        <v>1</v>
      </c>
      <c r="DC22" s="5" t="s">
        <v>7</v>
      </c>
    </row>
    <row r="23" spans="1:107" x14ac:dyDescent="0.45">
      <c r="A23" s="9">
        <v>45621.197222222225</v>
      </c>
      <c r="B23">
        <v>21</v>
      </c>
      <c r="C23">
        <v>22</v>
      </c>
      <c r="D23" s="7">
        <v>45621</v>
      </c>
      <c r="E23">
        <v>4.4458333149999998</v>
      </c>
      <c r="F23">
        <v>14.05365415</v>
      </c>
      <c r="G23">
        <v>13.94522924</v>
      </c>
      <c r="H23">
        <v>13.97132918</v>
      </c>
      <c r="I23">
        <v>14.08847082</v>
      </c>
      <c r="J23">
        <v>10.42210414</v>
      </c>
      <c r="K23">
        <v>-2.8232761659999998E-4</v>
      </c>
      <c r="L23">
        <v>240</v>
      </c>
      <c r="M23" s="8">
        <f t="shared" si="0"/>
        <v>-1.1159465281074255E-4</v>
      </c>
      <c r="N23" s="8" t="str">
        <f t="shared" si="1"/>
        <v>NA</v>
      </c>
      <c r="O23" s="8">
        <f t="shared" si="2"/>
        <v>-1.7073296378925743E-4</v>
      </c>
      <c r="P23">
        <v>10.78758337</v>
      </c>
      <c r="Q23" s="1">
        <v>1.5194000000000001E-5</v>
      </c>
      <c r="R23">
        <v>240</v>
      </c>
      <c r="S23" s="10">
        <f t="shared" si="3"/>
        <v>-4.8588682950573281E-5</v>
      </c>
      <c r="T23" s="10" t="str">
        <f t="shared" si="4"/>
        <v>NA</v>
      </c>
      <c r="U23" s="8">
        <f t="shared" si="5"/>
        <v>6.3782682950573285E-5</v>
      </c>
      <c r="V23">
        <v>10.32342918</v>
      </c>
      <c r="W23">
        <v>-2.7550599E-4</v>
      </c>
      <c r="X23">
        <v>240</v>
      </c>
      <c r="Y23" s="8">
        <f t="shared" si="6"/>
        <v>-1.1159465281074255E-4</v>
      </c>
      <c r="Z23" s="8" t="str">
        <f t="shared" si="7"/>
        <v>NA</v>
      </c>
      <c r="AA23" s="8">
        <f t="shared" si="8"/>
        <v>-1.6391133718925746E-4</v>
      </c>
      <c r="AB23">
        <v>10.380212520000001</v>
      </c>
      <c r="AC23">
        <v>-3.2242179899999999E-4</v>
      </c>
      <c r="AD23">
        <v>240</v>
      </c>
      <c r="AE23" s="8">
        <f t="shared" si="9"/>
        <v>-5.7040042748923714E-5</v>
      </c>
      <c r="AF23" s="8" t="str">
        <f t="shared" si="10"/>
        <v>NA</v>
      </c>
      <c r="AG23" s="8">
        <f t="shared" si="11"/>
        <v>-2.6538175625107627E-4</v>
      </c>
      <c r="AH23">
        <v>10.424820800000001</v>
      </c>
      <c r="AI23">
        <v>-2.9220984110000001E-4</v>
      </c>
      <c r="AJ23">
        <v>240</v>
      </c>
      <c r="AK23" s="8">
        <f t="shared" si="12"/>
        <v>-5.7040042748923714E-5</v>
      </c>
      <c r="AL23" s="8" t="str">
        <f t="shared" si="13"/>
        <v>NA</v>
      </c>
      <c r="AM23" s="8">
        <f t="shared" si="14"/>
        <v>-2.351697983510763E-4</v>
      </c>
      <c r="AN23">
        <v>10.238168740000001</v>
      </c>
      <c r="AO23">
        <v>-5.4101553499999997E-4</v>
      </c>
      <c r="AP23">
        <v>240</v>
      </c>
      <c r="AQ23" s="8">
        <f t="shared" si="15"/>
        <v>-5.7040042748923714E-5</v>
      </c>
      <c r="AR23" s="8" t="str">
        <f t="shared" si="16"/>
        <v>NA</v>
      </c>
      <c r="AS23" s="8">
        <f t="shared" si="17"/>
        <v>-4.8397549225107626E-4</v>
      </c>
      <c r="AT23">
        <v>10.383441700000001</v>
      </c>
      <c r="AU23">
        <v>-3.6087670159999999E-4</v>
      </c>
      <c r="AV23">
        <v>240</v>
      </c>
      <c r="AW23" s="8">
        <f t="shared" si="18"/>
        <v>-5.7040042748923714E-5</v>
      </c>
      <c r="AX23" s="8" t="str">
        <f t="shared" si="19"/>
        <v>NA</v>
      </c>
      <c r="AY23" s="8">
        <f t="shared" si="20"/>
        <v>-3.0383665885107627E-4</v>
      </c>
      <c r="AZ23">
        <v>10.416429170000001</v>
      </c>
      <c r="BA23">
        <v>-2.6442961290000001E-4</v>
      </c>
      <c r="BB23">
        <v>240</v>
      </c>
      <c r="BC23" s="8">
        <f t="shared" si="21"/>
        <v>-1.1159465281074255E-4</v>
      </c>
      <c r="BD23" s="8" t="str">
        <f t="shared" si="22"/>
        <v>NA</v>
      </c>
      <c r="BE23" s="8">
        <f t="shared" si="23"/>
        <v>-1.5283496008925747E-4</v>
      </c>
      <c r="BF23">
        <v>9.6730433340000008</v>
      </c>
      <c r="BG23" s="1">
        <v>-4.7216999999999999E-5</v>
      </c>
      <c r="BH23">
        <v>240</v>
      </c>
      <c r="BI23" s="10">
        <f t="shared" si="24"/>
        <v>-4.8588682950573281E-5</v>
      </c>
      <c r="BJ23" s="10" t="str">
        <f t="shared" si="25"/>
        <v>NA</v>
      </c>
      <c r="BK23" s="8">
        <f t="shared" si="26"/>
        <v>1.3716829505732822E-6</v>
      </c>
      <c r="BL23">
        <v>9.5349658290000008</v>
      </c>
      <c r="BM23">
        <v>-2.4720376659999999E-4</v>
      </c>
      <c r="BN23">
        <v>240</v>
      </c>
      <c r="BO23" s="8">
        <f t="shared" si="27"/>
        <v>-5.7040042748923714E-5</v>
      </c>
      <c r="BP23" s="8" t="str">
        <f t="shared" si="28"/>
        <v>NA</v>
      </c>
      <c r="BQ23" s="8">
        <f t="shared" si="29"/>
        <v>-1.9016372385107628E-4</v>
      </c>
      <c r="BR23">
        <v>9.5259099999999997</v>
      </c>
      <c r="BS23">
        <v>-2.1932884359999999E-4</v>
      </c>
      <c r="BT23">
        <v>240</v>
      </c>
      <c r="BU23" s="8">
        <f t="shared" si="30"/>
        <v>-1.1159465281074255E-4</v>
      </c>
      <c r="BV23" s="8" t="str">
        <f t="shared" si="31"/>
        <v>NA</v>
      </c>
      <c r="BW23" s="8">
        <f t="shared" si="32"/>
        <v>-1.0773419078925745E-4</v>
      </c>
      <c r="BX23">
        <v>9.548274159</v>
      </c>
      <c r="BY23">
        <v>-2.188470466E-4</v>
      </c>
      <c r="BZ23">
        <v>240</v>
      </c>
      <c r="CA23" s="8">
        <f t="shared" si="33"/>
        <v>-5.7040042748923714E-5</v>
      </c>
      <c r="CB23" s="8" t="str">
        <f t="shared" si="34"/>
        <v>NA</v>
      </c>
      <c r="CC23" s="8">
        <f t="shared" si="35"/>
        <v>-1.6180700385107628E-4</v>
      </c>
      <c r="CD23">
        <v>9.673739994</v>
      </c>
      <c r="CE23" s="1">
        <v>-1.7923E-6</v>
      </c>
      <c r="CF23">
        <v>240</v>
      </c>
      <c r="CG23" s="8">
        <f t="shared" si="36"/>
        <v>-4.8588682950573281E-5</v>
      </c>
      <c r="CH23" s="8" t="str">
        <f t="shared" si="37"/>
        <v>NA</v>
      </c>
      <c r="CI23" s="8">
        <f t="shared" si="38"/>
        <v>4.6796382950573281E-5</v>
      </c>
      <c r="CJ23">
        <v>9.4044129129999998</v>
      </c>
      <c r="CK23">
        <v>-3.4041378669999998E-4</v>
      </c>
      <c r="CL23">
        <v>240</v>
      </c>
      <c r="CM23" s="8">
        <f t="shared" si="39"/>
        <v>-1.1159465281074255E-4</v>
      </c>
      <c r="CN23" s="8" t="str">
        <f t="shared" si="40"/>
        <v>NA</v>
      </c>
      <c r="CO23" s="8">
        <f t="shared" si="41"/>
        <v>-2.2881913388925743E-4</v>
      </c>
      <c r="CP23">
        <v>9.5180108269999995</v>
      </c>
      <c r="CQ23">
        <v>-2.66416423E-4</v>
      </c>
      <c r="CR23">
        <v>240</v>
      </c>
      <c r="CS23" s="8">
        <f t="shared" si="42"/>
        <v>-5.7040042748923714E-5</v>
      </c>
      <c r="CT23" s="8" t="str">
        <f t="shared" si="43"/>
        <v>NA</v>
      </c>
      <c r="CU23" s="8">
        <f t="shared" si="44"/>
        <v>-2.0937638025107628E-4</v>
      </c>
      <c r="CV23">
        <v>9.6352495749999996</v>
      </c>
      <c r="CW23" s="1">
        <v>-1.8090000000000001E-5</v>
      </c>
      <c r="CX23">
        <v>240</v>
      </c>
      <c r="CY23" s="10">
        <f t="shared" si="45"/>
        <v>-4.8588682950573281E-5</v>
      </c>
      <c r="CZ23" s="10" t="str">
        <f t="shared" si="46"/>
        <v>NA</v>
      </c>
      <c r="DA23" s="8">
        <f t="shared" si="47"/>
        <v>3.049868295057328E-5</v>
      </c>
      <c r="DB23" t="s">
        <v>1</v>
      </c>
      <c r="DC23" s="5" t="s">
        <v>7</v>
      </c>
    </row>
    <row r="24" spans="1:107" x14ac:dyDescent="0.45">
      <c r="A24" s="9">
        <v>45621.224999999999</v>
      </c>
      <c r="B24">
        <v>22</v>
      </c>
      <c r="C24">
        <v>23</v>
      </c>
      <c r="D24" s="7">
        <v>45621</v>
      </c>
      <c r="E24">
        <v>5.2458333369999997</v>
      </c>
      <c r="F24">
        <v>14.05585417</v>
      </c>
      <c r="G24">
        <v>13.9526667</v>
      </c>
      <c r="H24">
        <v>13.94588749</v>
      </c>
      <c r="I24">
        <v>14.028104170000001</v>
      </c>
      <c r="J24">
        <v>10.40515836</v>
      </c>
      <c r="K24">
        <v>-2.886414368E-4</v>
      </c>
      <c r="L24">
        <v>240</v>
      </c>
      <c r="M24" s="8">
        <f t="shared" si="0"/>
        <v>-1.1236909458522959E-4</v>
      </c>
      <c r="N24" s="8" t="str">
        <f t="shared" si="1"/>
        <v>NA</v>
      </c>
      <c r="O24" s="8">
        <f t="shared" si="2"/>
        <v>-1.7627234221477041E-4</v>
      </c>
      <c r="P24">
        <v>10.7874458</v>
      </c>
      <c r="Q24" s="1">
        <v>7.4321000000000004E-6</v>
      </c>
      <c r="R24">
        <v>240</v>
      </c>
      <c r="S24" s="10">
        <f t="shared" si="3"/>
        <v>-4.8677864895013689E-5</v>
      </c>
      <c r="T24" s="10" t="str">
        <f t="shared" si="4"/>
        <v>NA</v>
      </c>
      <c r="U24" s="8">
        <f t="shared" si="5"/>
        <v>5.6109964895013689E-5</v>
      </c>
      <c r="V24">
        <v>10.42349583</v>
      </c>
      <c r="W24">
        <v>-2.4915425399999998E-4</v>
      </c>
      <c r="X24">
        <v>240</v>
      </c>
      <c r="Y24" s="8">
        <f t="shared" si="6"/>
        <v>-1.1236909458522959E-4</v>
      </c>
      <c r="Z24" s="8" t="str">
        <f t="shared" si="7"/>
        <v>NA</v>
      </c>
      <c r="AA24" s="8">
        <f t="shared" si="8"/>
        <v>-1.3678515941477039E-4</v>
      </c>
      <c r="AB24">
        <v>10.30088333</v>
      </c>
      <c r="AC24">
        <v>-3.8213644879999997E-4</v>
      </c>
      <c r="AD24">
        <v>240</v>
      </c>
      <c r="AE24" s="8">
        <f t="shared" si="9"/>
        <v>-5.7315913127520268E-5</v>
      </c>
      <c r="AF24" s="8" t="str">
        <f t="shared" si="10"/>
        <v>NA</v>
      </c>
      <c r="AG24" s="8">
        <f t="shared" si="11"/>
        <v>-3.248205356724797E-4</v>
      </c>
      <c r="AH24">
        <v>10.38337087</v>
      </c>
      <c r="AI24">
        <v>-3.0494520919999998E-4</v>
      </c>
      <c r="AJ24">
        <v>240</v>
      </c>
      <c r="AK24" s="8">
        <f t="shared" si="12"/>
        <v>-5.7315913127520268E-5</v>
      </c>
      <c r="AL24" s="8" t="str">
        <f t="shared" si="13"/>
        <v>NA</v>
      </c>
      <c r="AM24" s="8">
        <f t="shared" si="14"/>
        <v>-2.4762929607247971E-4</v>
      </c>
      <c r="AN24">
        <v>10.226414159999999</v>
      </c>
      <c r="AO24">
        <v>-5.1464119490000004E-4</v>
      </c>
      <c r="AP24">
        <v>240</v>
      </c>
      <c r="AQ24" s="8">
        <f t="shared" si="15"/>
        <v>-5.7315913127520268E-5</v>
      </c>
      <c r="AR24" s="8" t="str">
        <f t="shared" si="16"/>
        <v>NA</v>
      </c>
      <c r="AS24" s="8">
        <f t="shared" si="17"/>
        <v>-4.5732528177247977E-4</v>
      </c>
      <c r="AT24">
        <v>10.369983360000001</v>
      </c>
      <c r="AU24">
        <v>-3.2946780710000001E-4</v>
      </c>
      <c r="AV24">
        <v>240</v>
      </c>
      <c r="AW24" s="8">
        <f t="shared" si="18"/>
        <v>-5.7315913127520268E-5</v>
      </c>
      <c r="AX24" s="8" t="str">
        <f t="shared" si="19"/>
        <v>NA</v>
      </c>
      <c r="AY24" s="8">
        <f t="shared" si="20"/>
        <v>-2.7215189397247975E-4</v>
      </c>
      <c r="AZ24">
        <v>10.395491659999999</v>
      </c>
      <c r="BA24">
        <v>-3.1297876850000002E-4</v>
      </c>
      <c r="BB24">
        <v>240</v>
      </c>
      <c r="BC24" s="8">
        <f t="shared" si="21"/>
        <v>-1.1236909458522959E-4</v>
      </c>
      <c r="BD24" s="8" t="str">
        <f t="shared" si="22"/>
        <v>NA</v>
      </c>
      <c r="BE24" s="8">
        <f t="shared" si="23"/>
        <v>-2.0060967391477043E-4</v>
      </c>
      <c r="BF24">
        <v>9.6802349890000006</v>
      </c>
      <c r="BG24" s="1">
        <v>-2.7704000000000001E-5</v>
      </c>
      <c r="BH24">
        <v>240</v>
      </c>
      <c r="BI24" s="10">
        <f t="shared" si="24"/>
        <v>-4.8677864895013689E-5</v>
      </c>
      <c r="BJ24" s="10" t="str">
        <f t="shared" si="25"/>
        <v>NA</v>
      </c>
      <c r="BK24" s="8">
        <f t="shared" si="26"/>
        <v>2.0973864895013688E-5</v>
      </c>
      <c r="BL24">
        <v>9.5175508260000008</v>
      </c>
      <c r="BM24">
        <v>-2.5369548549999997E-4</v>
      </c>
      <c r="BN24">
        <v>240</v>
      </c>
      <c r="BO24" s="8">
        <f t="shared" si="27"/>
        <v>-5.7315913127520268E-5</v>
      </c>
      <c r="BP24" s="8" t="str">
        <f t="shared" si="28"/>
        <v>NA</v>
      </c>
      <c r="BQ24" s="8">
        <f t="shared" si="29"/>
        <v>-1.9637957237247971E-4</v>
      </c>
      <c r="BR24">
        <v>9.5020720720000007</v>
      </c>
      <c r="BS24">
        <v>-2.4163246289999999E-4</v>
      </c>
      <c r="BT24">
        <v>240</v>
      </c>
      <c r="BU24" s="8">
        <f t="shared" si="30"/>
        <v>-1.1236909458522959E-4</v>
      </c>
      <c r="BV24" s="8" t="str">
        <f t="shared" si="31"/>
        <v>NA</v>
      </c>
      <c r="BW24" s="8">
        <f t="shared" si="32"/>
        <v>-1.2926336831477041E-4</v>
      </c>
      <c r="BX24">
        <v>9.5492799959999992</v>
      </c>
      <c r="BY24">
        <v>-1.8285628619999999E-4</v>
      </c>
      <c r="BZ24">
        <v>240</v>
      </c>
      <c r="CA24" s="8">
        <f t="shared" si="33"/>
        <v>-5.7315913127520268E-5</v>
      </c>
      <c r="CB24" s="8" t="str">
        <f t="shared" si="34"/>
        <v>NA</v>
      </c>
      <c r="CC24" s="8">
        <f t="shared" si="35"/>
        <v>-1.2554037307247972E-4</v>
      </c>
      <c r="CD24">
        <v>9.6871158400000006</v>
      </c>
      <c r="CE24" s="1">
        <v>-3.3733999999999999E-5</v>
      </c>
      <c r="CF24">
        <v>240</v>
      </c>
      <c r="CG24" s="8">
        <f t="shared" si="36"/>
        <v>-4.8677864895013689E-5</v>
      </c>
      <c r="CH24" s="8" t="str">
        <f t="shared" si="37"/>
        <v>NA</v>
      </c>
      <c r="CI24" s="8">
        <f t="shared" si="38"/>
        <v>1.494386489501369E-5</v>
      </c>
      <c r="CJ24">
        <v>9.3948195820000002</v>
      </c>
      <c r="CK24">
        <v>-3.13938282E-4</v>
      </c>
      <c r="CL24">
        <v>240</v>
      </c>
      <c r="CM24" s="8">
        <f t="shared" si="39"/>
        <v>-1.1236909458522959E-4</v>
      </c>
      <c r="CN24" s="8" t="str">
        <f t="shared" si="40"/>
        <v>NA</v>
      </c>
      <c r="CO24" s="8">
        <f t="shared" si="41"/>
        <v>-2.0156918741477041E-4</v>
      </c>
      <c r="CP24">
        <v>9.4905100149999999</v>
      </c>
      <c r="CQ24">
        <v>-2.5074405200000002E-4</v>
      </c>
      <c r="CR24">
        <v>240</v>
      </c>
      <c r="CS24" s="8">
        <f t="shared" si="42"/>
        <v>-5.7315913127520268E-5</v>
      </c>
      <c r="CT24" s="8" t="str">
        <f t="shared" si="43"/>
        <v>NA</v>
      </c>
      <c r="CU24" s="8">
        <f t="shared" si="44"/>
        <v>-1.9342813887247975E-4</v>
      </c>
      <c r="CV24">
        <v>9.6490087189999993</v>
      </c>
      <c r="CW24" s="1">
        <v>-6.0671000000000002E-5</v>
      </c>
      <c r="CX24">
        <v>240</v>
      </c>
      <c r="CY24" s="10">
        <f t="shared" si="45"/>
        <v>-4.8677864895013689E-5</v>
      </c>
      <c r="CZ24" s="10" t="str">
        <f t="shared" si="46"/>
        <v>NA</v>
      </c>
      <c r="DA24" s="8">
        <f t="shared" si="47"/>
        <v>-1.1993135104986313E-5</v>
      </c>
      <c r="DB24" t="s">
        <v>1</v>
      </c>
      <c r="DC24" s="5" t="s">
        <v>7</v>
      </c>
    </row>
    <row r="25" spans="1:107" x14ac:dyDescent="0.45">
      <c r="A25" s="9">
        <v>45621.25277777778</v>
      </c>
      <c r="B25">
        <v>23</v>
      </c>
      <c r="C25">
        <v>24</v>
      </c>
      <c r="D25" s="7">
        <v>45621</v>
      </c>
      <c r="E25">
        <v>5.9475000519999996</v>
      </c>
      <c r="F25">
        <v>14.03984586</v>
      </c>
      <c r="G25">
        <v>13.944758309999999</v>
      </c>
      <c r="H25">
        <v>14.03245836</v>
      </c>
      <c r="I25">
        <v>14.11267088</v>
      </c>
      <c r="J25">
        <v>10.31177083</v>
      </c>
      <c r="K25">
        <v>-4.9354263870000003E-4</v>
      </c>
      <c r="L25">
        <v>240</v>
      </c>
      <c r="M25" s="8">
        <f t="shared" si="0"/>
        <v>-1.1314353636016072E-4</v>
      </c>
      <c r="N25" s="8" t="str">
        <f t="shared" si="1"/>
        <v>NA</v>
      </c>
      <c r="O25" s="8">
        <f t="shared" si="2"/>
        <v>-3.8039910233983931E-4</v>
      </c>
      <c r="P25">
        <v>10.79482499</v>
      </c>
      <c r="Q25" s="1">
        <v>1.1063999999999999E-5</v>
      </c>
      <c r="R25">
        <v>240</v>
      </c>
      <c r="S25" s="10">
        <f t="shared" si="3"/>
        <v>-4.8767046839454098E-5</v>
      </c>
      <c r="T25" s="10" t="str">
        <f t="shared" si="4"/>
        <v>NA</v>
      </c>
      <c r="U25" s="8">
        <f t="shared" si="5"/>
        <v>5.9831046839454099E-5</v>
      </c>
      <c r="V25">
        <v>10.434025030000001</v>
      </c>
      <c r="W25">
        <v>-2.8309635680000001E-4</v>
      </c>
      <c r="X25">
        <v>240</v>
      </c>
      <c r="Y25" s="8">
        <f t="shared" si="6"/>
        <v>-1.1314353636016072E-4</v>
      </c>
      <c r="Z25" s="8" t="str">
        <f t="shared" si="7"/>
        <v>NA</v>
      </c>
      <c r="AA25" s="8">
        <f t="shared" si="8"/>
        <v>-1.6995282043983929E-4</v>
      </c>
      <c r="AB25">
        <v>10.21222624</v>
      </c>
      <c r="AC25">
        <v>-4.9893727629999999E-4</v>
      </c>
      <c r="AD25">
        <v>240</v>
      </c>
      <c r="AE25" s="8">
        <f t="shared" si="9"/>
        <v>-5.7591783506172334E-5</v>
      </c>
      <c r="AF25" s="8" t="str">
        <f t="shared" si="10"/>
        <v>NA</v>
      </c>
      <c r="AG25" s="8">
        <f t="shared" si="11"/>
        <v>-4.4134549279382766E-4</v>
      </c>
      <c r="AH25">
        <v>10.40285001</v>
      </c>
      <c r="AI25">
        <v>-3.5947312990000001E-4</v>
      </c>
      <c r="AJ25">
        <v>240</v>
      </c>
      <c r="AK25" s="8">
        <f t="shared" si="12"/>
        <v>-5.7591783506172334E-5</v>
      </c>
      <c r="AL25" s="8" t="str">
        <f t="shared" si="13"/>
        <v>NA</v>
      </c>
      <c r="AM25" s="8">
        <f t="shared" si="14"/>
        <v>-3.0188134639382768E-4</v>
      </c>
      <c r="AN25">
        <v>10.185899149999999</v>
      </c>
      <c r="AO25">
        <v>-6.7596526710000005E-4</v>
      </c>
      <c r="AP25">
        <v>240</v>
      </c>
      <c r="AQ25" s="8">
        <f t="shared" si="15"/>
        <v>-5.7591783506172334E-5</v>
      </c>
      <c r="AR25" s="8" t="str">
        <f t="shared" si="16"/>
        <v>NA</v>
      </c>
      <c r="AS25" s="8">
        <f t="shared" si="17"/>
        <v>-6.1837348359382771E-4</v>
      </c>
      <c r="AT25">
        <v>10.367025010000001</v>
      </c>
      <c r="AU25">
        <v>-4.4584820619999999E-4</v>
      </c>
      <c r="AV25">
        <v>240</v>
      </c>
      <c r="AW25" s="8">
        <f t="shared" si="18"/>
        <v>-5.7591783506172334E-5</v>
      </c>
      <c r="AX25" s="8" t="str">
        <f t="shared" si="19"/>
        <v>NA</v>
      </c>
      <c r="AY25" s="8">
        <f t="shared" si="20"/>
        <v>-3.8825642269382766E-4</v>
      </c>
      <c r="AZ25">
        <v>10.369245790000001</v>
      </c>
      <c r="BA25">
        <v>-3.5252644429999998E-4</v>
      </c>
      <c r="BB25">
        <v>240</v>
      </c>
      <c r="BC25" s="8">
        <f t="shared" si="21"/>
        <v>-1.1314353636016072E-4</v>
      </c>
      <c r="BD25" s="8" t="str">
        <f t="shared" si="22"/>
        <v>NA</v>
      </c>
      <c r="BE25" s="8">
        <f t="shared" si="23"/>
        <v>-2.3938290793983926E-4</v>
      </c>
      <c r="BF25">
        <v>9.682195449</v>
      </c>
      <c r="BG25" s="1">
        <v>1.6628000000000001E-5</v>
      </c>
      <c r="BH25">
        <v>240</v>
      </c>
      <c r="BI25" s="10">
        <f t="shared" si="24"/>
        <v>-4.8767046839454098E-5</v>
      </c>
      <c r="BJ25" s="10" t="str">
        <f t="shared" si="25"/>
        <v>NA</v>
      </c>
      <c r="BK25" s="8">
        <f t="shared" si="26"/>
        <v>6.5395046839454102E-5</v>
      </c>
      <c r="BL25">
        <v>9.5384112400000003</v>
      </c>
      <c r="BM25">
        <v>-2.2845628629999999E-4</v>
      </c>
      <c r="BN25">
        <v>240</v>
      </c>
      <c r="BO25" s="8">
        <f t="shared" si="27"/>
        <v>-5.7591783506172334E-5</v>
      </c>
      <c r="BP25" s="8" t="str">
        <f t="shared" si="28"/>
        <v>NA</v>
      </c>
      <c r="BQ25" s="8">
        <f t="shared" si="29"/>
        <v>-1.7086450279382766E-4</v>
      </c>
      <c r="BR25">
        <v>9.4721695659999998</v>
      </c>
      <c r="BS25">
        <v>-2.9319209339999998E-4</v>
      </c>
      <c r="BT25">
        <v>240</v>
      </c>
      <c r="BU25" s="8">
        <f t="shared" si="30"/>
        <v>-1.1314353636016072E-4</v>
      </c>
      <c r="BV25" s="8" t="str">
        <f t="shared" si="31"/>
        <v>NA</v>
      </c>
      <c r="BW25" s="8">
        <f t="shared" si="32"/>
        <v>-1.8004855703983926E-4</v>
      </c>
      <c r="BX25">
        <v>9.5462191660000002</v>
      </c>
      <c r="BY25">
        <v>-2.1699322120000001E-4</v>
      </c>
      <c r="BZ25">
        <v>240</v>
      </c>
      <c r="CA25" s="8">
        <f t="shared" si="33"/>
        <v>-5.7591783506172334E-5</v>
      </c>
      <c r="CB25" s="8" t="str">
        <f t="shared" si="34"/>
        <v>NA</v>
      </c>
      <c r="CC25" s="8">
        <f t="shared" si="35"/>
        <v>-1.5940143769382767E-4</v>
      </c>
      <c r="CD25">
        <v>9.6909816939999995</v>
      </c>
      <c r="CE25" s="1">
        <v>5.5664000000000001E-5</v>
      </c>
      <c r="CF25">
        <v>240</v>
      </c>
      <c r="CG25" s="8">
        <f t="shared" si="36"/>
        <v>-4.8767046839454098E-5</v>
      </c>
      <c r="CH25" s="8" t="str">
        <f t="shared" si="37"/>
        <v>NA</v>
      </c>
      <c r="CI25" s="8">
        <f t="shared" si="38"/>
        <v>1.044310468394541E-4</v>
      </c>
      <c r="CJ25" s="2">
        <v>9.5305527399999992</v>
      </c>
      <c r="CK25" s="2">
        <v>-3.3745382009999999E-4</v>
      </c>
      <c r="CL25" s="2">
        <v>108</v>
      </c>
      <c r="CM25" s="8">
        <f t="shared" si="39"/>
        <v>-1.1314353636016072E-4</v>
      </c>
      <c r="CN25" s="8" t="str">
        <f t="shared" si="40"/>
        <v>NA</v>
      </c>
      <c r="CO25" s="8">
        <f t="shared" si="41"/>
        <v>-2.2431028373983927E-4</v>
      </c>
      <c r="CP25">
        <v>9.494945006</v>
      </c>
      <c r="CQ25">
        <v>-2.293695567E-4</v>
      </c>
      <c r="CR25">
        <v>240</v>
      </c>
      <c r="CS25" s="8">
        <f t="shared" si="42"/>
        <v>-5.7591783506172334E-5</v>
      </c>
      <c r="CT25" s="8" t="str">
        <f t="shared" si="43"/>
        <v>NA</v>
      </c>
      <c r="CU25" s="8">
        <f t="shared" si="44"/>
        <v>-1.7177777319382767E-4</v>
      </c>
      <c r="CV25">
        <v>9.6524308320000003</v>
      </c>
      <c r="CW25" s="1">
        <v>4.5843000000000001E-5</v>
      </c>
      <c r="CX25">
        <v>240</v>
      </c>
      <c r="CY25" s="10">
        <f t="shared" si="45"/>
        <v>-4.8767046839454098E-5</v>
      </c>
      <c r="CZ25" s="10" t="str">
        <f t="shared" si="46"/>
        <v>NA</v>
      </c>
      <c r="DA25" s="8">
        <f t="shared" si="47"/>
        <v>9.4610046839454099E-5</v>
      </c>
      <c r="DB25" t="s">
        <v>1</v>
      </c>
      <c r="DC25" s="5" t="s">
        <v>7</v>
      </c>
    </row>
    <row r="26" spans="1:107" x14ac:dyDescent="0.45">
      <c r="A26" s="9">
        <v>45621.280555555553</v>
      </c>
      <c r="B26">
        <v>24</v>
      </c>
      <c r="C26">
        <v>25</v>
      </c>
      <c r="D26" s="7">
        <v>45621</v>
      </c>
      <c r="E26">
        <v>6.4458333149999998</v>
      </c>
      <c r="F26">
        <v>14.07126669</v>
      </c>
      <c r="G26">
        <v>13.96188334</v>
      </c>
      <c r="H26">
        <v>14.07352083</v>
      </c>
      <c r="I26">
        <v>14.204558329999999</v>
      </c>
      <c r="J26" s="2">
        <v>10.29108439</v>
      </c>
      <c r="K26" s="2">
        <v>-7.8765127E-4</v>
      </c>
      <c r="L26" s="2">
        <v>269</v>
      </c>
      <c r="M26" s="8">
        <f t="shared" si="0"/>
        <v>-1.1391797813464777E-4</v>
      </c>
      <c r="N26" s="8" t="str">
        <f t="shared" si="1"/>
        <v>NA</v>
      </c>
      <c r="O26" s="8">
        <f t="shared" si="2"/>
        <v>-6.7373329186535223E-4</v>
      </c>
      <c r="P26">
        <v>10.78754586</v>
      </c>
      <c r="Q26" s="1">
        <v>1.3697E-6</v>
      </c>
      <c r="R26">
        <v>240</v>
      </c>
      <c r="S26" s="10">
        <f t="shared" si="3"/>
        <v>-4.8856228783894506E-5</v>
      </c>
      <c r="T26" s="10" t="str">
        <f t="shared" si="4"/>
        <v>NA</v>
      </c>
      <c r="U26" s="8">
        <f t="shared" si="5"/>
        <v>5.0225928783894508E-5</v>
      </c>
      <c r="V26">
        <v>10.315429200000001</v>
      </c>
      <c r="W26">
        <v>-3.5780124179999998E-4</v>
      </c>
      <c r="X26">
        <v>240</v>
      </c>
      <c r="Y26" s="8">
        <f t="shared" si="6"/>
        <v>-1.1391797813464777E-4</v>
      </c>
      <c r="Z26" s="8" t="str">
        <f t="shared" si="7"/>
        <v>NA</v>
      </c>
      <c r="AA26" s="8">
        <f t="shared" si="8"/>
        <v>-2.4388326366535222E-4</v>
      </c>
      <c r="AB26">
        <v>9.9478637459999995</v>
      </c>
      <c r="AC26">
        <v>-7.887155781E-4</v>
      </c>
      <c r="AD26">
        <v>240</v>
      </c>
      <c r="AE26" s="8">
        <f t="shared" si="9"/>
        <v>-5.7867653884768888E-5</v>
      </c>
      <c r="AF26" s="8" t="str">
        <f t="shared" si="10"/>
        <v>NA</v>
      </c>
      <c r="AG26" s="8">
        <f t="shared" si="11"/>
        <v>-7.3084792421523111E-4</v>
      </c>
      <c r="AH26">
        <v>10.36165001</v>
      </c>
      <c r="AI26">
        <v>-3.73839718E-4</v>
      </c>
      <c r="AJ26">
        <v>240</v>
      </c>
      <c r="AK26" s="8">
        <f t="shared" si="12"/>
        <v>-5.7867653884768888E-5</v>
      </c>
      <c r="AL26" s="8" t="str">
        <f t="shared" si="13"/>
        <v>NA</v>
      </c>
      <c r="AM26" s="8">
        <f t="shared" si="14"/>
        <v>-3.1597206411523111E-4</v>
      </c>
      <c r="AN26">
        <v>10.204297070000001</v>
      </c>
      <c r="AO26">
        <v>-5.4902805010000001E-4</v>
      </c>
      <c r="AP26">
        <v>240</v>
      </c>
      <c r="AQ26" s="8">
        <f t="shared" si="15"/>
        <v>-5.7867653884768888E-5</v>
      </c>
      <c r="AR26" s="8" t="str">
        <f t="shared" si="16"/>
        <v>NA</v>
      </c>
      <c r="AS26" s="8">
        <f t="shared" si="17"/>
        <v>-4.9116039621523112E-4</v>
      </c>
      <c r="AT26">
        <v>10.339745840000001</v>
      </c>
      <c r="AU26">
        <v>-4.044457709E-4</v>
      </c>
      <c r="AV26">
        <v>240</v>
      </c>
      <c r="AW26" s="8">
        <f t="shared" si="18"/>
        <v>-5.7867653884768888E-5</v>
      </c>
      <c r="AX26" s="8" t="str">
        <f t="shared" si="19"/>
        <v>NA</v>
      </c>
      <c r="AY26" s="8">
        <f t="shared" si="20"/>
        <v>-3.4657811701523111E-4</v>
      </c>
      <c r="AZ26">
        <v>10.180727539999999</v>
      </c>
      <c r="BA26">
        <v>-5.753487455E-4</v>
      </c>
      <c r="BB26">
        <v>240</v>
      </c>
      <c r="BC26" s="8">
        <f t="shared" si="21"/>
        <v>-1.1391797813464777E-4</v>
      </c>
      <c r="BD26" s="8" t="str">
        <f t="shared" si="22"/>
        <v>NA</v>
      </c>
      <c r="BE26" s="8">
        <f t="shared" si="23"/>
        <v>-4.6143076736535223E-4</v>
      </c>
      <c r="BF26">
        <v>9.6740541540000002</v>
      </c>
      <c r="BG26" s="1">
        <v>-4.0111999999999998E-5</v>
      </c>
      <c r="BH26">
        <v>240</v>
      </c>
      <c r="BI26" s="10">
        <f t="shared" si="24"/>
        <v>-4.8856228783894506E-5</v>
      </c>
      <c r="BJ26" s="10" t="str">
        <f t="shared" si="25"/>
        <v>NA</v>
      </c>
      <c r="BK26" s="8">
        <f t="shared" si="26"/>
        <v>8.7442287838945083E-6</v>
      </c>
      <c r="BL26">
        <v>9.5236112399999993</v>
      </c>
      <c r="BM26">
        <v>-2.517362657E-4</v>
      </c>
      <c r="BN26">
        <v>240</v>
      </c>
      <c r="BO26" s="8">
        <f t="shared" si="27"/>
        <v>-5.7867653884768888E-5</v>
      </c>
      <c r="BP26" s="8" t="str">
        <f t="shared" si="28"/>
        <v>NA</v>
      </c>
      <c r="BQ26" s="8">
        <f t="shared" si="29"/>
        <v>-1.9386861181523111E-4</v>
      </c>
      <c r="BR26">
        <v>9.5066825270000006</v>
      </c>
      <c r="BS26">
        <v>-2.5262849159999999E-4</v>
      </c>
      <c r="BT26">
        <v>240</v>
      </c>
      <c r="BU26" s="8">
        <f t="shared" si="30"/>
        <v>-1.1391797813464777E-4</v>
      </c>
      <c r="BV26" s="8" t="str">
        <f t="shared" si="31"/>
        <v>NA</v>
      </c>
      <c r="BW26" s="8">
        <f t="shared" si="32"/>
        <v>-1.3871051346535222E-4</v>
      </c>
      <c r="BX26">
        <v>9.4772037509999993</v>
      </c>
      <c r="BY26">
        <v>-2.9503539530000001E-4</v>
      </c>
      <c r="BZ26">
        <v>240</v>
      </c>
      <c r="CA26" s="8">
        <f t="shared" si="33"/>
        <v>-5.7867653884768888E-5</v>
      </c>
      <c r="CB26" s="8" t="str">
        <f t="shared" si="34"/>
        <v>NA</v>
      </c>
      <c r="CC26" s="8">
        <f t="shared" si="35"/>
        <v>-2.3716774141523112E-4</v>
      </c>
      <c r="CD26">
        <v>9.6602745809999995</v>
      </c>
      <c r="CE26" s="1">
        <v>1.3591000000000001E-5</v>
      </c>
      <c r="CF26">
        <v>240</v>
      </c>
      <c r="CG26" s="8">
        <f t="shared" si="36"/>
        <v>-4.8856228783894506E-5</v>
      </c>
      <c r="CH26" s="8" t="str">
        <f t="shared" si="37"/>
        <v>NA</v>
      </c>
      <c r="CI26" s="8">
        <f t="shared" si="38"/>
        <v>6.2447228783894506E-5</v>
      </c>
      <c r="CJ26" s="2">
        <v>9.244791245</v>
      </c>
      <c r="CK26" s="2">
        <v>-2.2377998349999999E-4</v>
      </c>
      <c r="CL26" s="2">
        <v>160</v>
      </c>
      <c r="CM26" s="8">
        <f t="shared" si="39"/>
        <v>-1.1391797813464777E-4</v>
      </c>
      <c r="CN26" s="8" t="str">
        <f t="shared" si="40"/>
        <v>NA</v>
      </c>
      <c r="CO26" s="8">
        <f t="shared" si="41"/>
        <v>-1.0986200536535222E-4</v>
      </c>
      <c r="CP26">
        <v>9.4888916850000005</v>
      </c>
      <c r="CQ26">
        <v>-2.1897410819999999E-4</v>
      </c>
      <c r="CR26">
        <v>240</v>
      </c>
      <c r="CS26" s="8">
        <f t="shared" si="42"/>
        <v>-5.7867653884768888E-5</v>
      </c>
      <c r="CT26" s="8" t="str">
        <f t="shared" si="43"/>
        <v>NA</v>
      </c>
      <c r="CU26" s="8">
        <f t="shared" si="44"/>
        <v>-1.611064543152311E-4</v>
      </c>
      <c r="CV26">
        <v>9.6342754480000004</v>
      </c>
      <c r="CW26" s="1">
        <v>-2.2347000000000001E-5</v>
      </c>
      <c r="CX26">
        <v>240</v>
      </c>
      <c r="CY26" s="10">
        <f t="shared" si="45"/>
        <v>-4.8856228783894506E-5</v>
      </c>
      <c r="CZ26" s="10" t="str">
        <f t="shared" si="46"/>
        <v>NA</v>
      </c>
      <c r="DA26" s="8">
        <f t="shared" si="47"/>
        <v>2.6509228783894505E-5</v>
      </c>
      <c r="DB26" t="s">
        <v>1</v>
      </c>
      <c r="DC26" s="5" t="s">
        <v>7</v>
      </c>
    </row>
    <row r="27" spans="1:107" x14ac:dyDescent="0.45">
      <c r="A27" s="9">
        <v>45621.308333333334</v>
      </c>
      <c r="B27">
        <v>25</v>
      </c>
      <c r="C27">
        <v>26</v>
      </c>
      <c r="D27" s="7">
        <v>45621</v>
      </c>
      <c r="E27">
        <v>7.2458333369999997</v>
      </c>
      <c r="F27">
        <v>14.04871662</v>
      </c>
      <c r="G27">
        <v>13.94903328</v>
      </c>
      <c r="H27">
        <v>14.011012450000001</v>
      </c>
      <c r="I27">
        <v>14.115920839999999</v>
      </c>
      <c r="J27">
        <v>10.22482503</v>
      </c>
      <c r="K27">
        <v>-3.635171453E-4</v>
      </c>
      <c r="L27">
        <v>240</v>
      </c>
      <c r="M27" s="8">
        <f t="shared" si="0"/>
        <v>-1.146924199095789E-4</v>
      </c>
      <c r="N27" s="8" t="str">
        <f t="shared" si="1"/>
        <v>NA</v>
      </c>
      <c r="O27" s="8">
        <f t="shared" si="2"/>
        <v>-2.488247253904211E-4</v>
      </c>
      <c r="P27">
        <v>10.792095809999999</v>
      </c>
      <c r="Q27" s="1">
        <v>9.6545000000000005E-6</v>
      </c>
      <c r="R27">
        <v>240</v>
      </c>
      <c r="S27" s="10">
        <f t="shared" si="3"/>
        <v>-4.894541072836267E-5</v>
      </c>
      <c r="T27" s="10" t="str">
        <f t="shared" si="4"/>
        <v>NA</v>
      </c>
      <c r="U27" s="8">
        <f t="shared" si="5"/>
        <v>5.8599910728362671E-5</v>
      </c>
      <c r="V27">
        <v>10.3409</v>
      </c>
      <c r="W27">
        <v>-3.582417324E-4</v>
      </c>
      <c r="X27">
        <v>240</v>
      </c>
      <c r="Y27" s="8">
        <f t="shared" si="6"/>
        <v>-1.146924199095789E-4</v>
      </c>
      <c r="Z27" s="8" t="str">
        <f t="shared" si="7"/>
        <v>NA</v>
      </c>
      <c r="AA27" s="8">
        <f t="shared" si="8"/>
        <v>-2.4354931249042109E-4</v>
      </c>
      <c r="AB27">
        <v>9.8571612319999993</v>
      </c>
      <c r="AC27">
        <v>-8.8850764390000002E-4</v>
      </c>
      <c r="AD27">
        <v>240</v>
      </c>
      <c r="AE27" s="8">
        <f t="shared" si="9"/>
        <v>-5.8143524263476465E-5</v>
      </c>
      <c r="AF27" s="8" t="str">
        <f t="shared" si="10"/>
        <v>NA</v>
      </c>
      <c r="AG27" s="8">
        <f t="shared" si="11"/>
        <v>-8.3036411963652355E-4</v>
      </c>
      <c r="AH27">
        <v>10.285866670000001</v>
      </c>
      <c r="AI27">
        <v>-3.203769357E-4</v>
      </c>
      <c r="AJ27">
        <v>240</v>
      </c>
      <c r="AK27" s="8">
        <f t="shared" si="12"/>
        <v>-5.8143524263476465E-5</v>
      </c>
      <c r="AL27" s="8" t="str">
        <f t="shared" si="13"/>
        <v>NA</v>
      </c>
      <c r="AM27" s="8">
        <f t="shared" si="14"/>
        <v>-2.6223341143652353E-4</v>
      </c>
      <c r="AN27">
        <v>10.053418349999999</v>
      </c>
      <c r="AO27">
        <v>-6.5346184039999995E-4</v>
      </c>
      <c r="AP27">
        <v>240</v>
      </c>
      <c r="AQ27" s="8">
        <f t="shared" si="15"/>
        <v>-5.8143524263476465E-5</v>
      </c>
      <c r="AR27" s="8" t="str">
        <f t="shared" si="16"/>
        <v>NA</v>
      </c>
      <c r="AS27" s="8">
        <f t="shared" si="17"/>
        <v>-5.9531831613652349E-4</v>
      </c>
      <c r="AT27">
        <v>10.348825079999999</v>
      </c>
      <c r="AU27">
        <v>-3.4101217419999999E-4</v>
      </c>
      <c r="AV27">
        <v>240</v>
      </c>
      <c r="AW27" s="8">
        <f t="shared" si="18"/>
        <v>-5.8143524263476465E-5</v>
      </c>
      <c r="AX27" s="8" t="str">
        <f t="shared" si="19"/>
        <v>NA</v>
      </c>
      <c r="AY27" s="8">
        <f t="shared" si="20"/>
        <v>-2.8286864993652352E-4</v>
      </c>
      <c r="AZ27">
        <v>10.20345459</v>
      </c>
      <c r="BA27">
        <v>-4.8924719619999999E-4</v>
      </c>
      <c r="BB27">
        <v>240</v>
      </c>
      <c r="BC27" s="8">
        <f t="shared" si="21"/>
        <v>-1.146924199095789E-4</v>
      </c>
      <c r="BD27" s="8" t="str">
        <f t="shared" si="22"/>
        <v>NA</v>
      </c>
      <c r="BE27" s="8">
        <f t="shared" si="23"/>
        <v>-3.7455477629042108E-4</v>
      </c>
      <c r="BF27">
        <v>9.6802487450000001</v>
      </c>
      <c r="BG27" s="1">
        <v>-4.3795000000000003E-5</v>
      </c>
      <c r="BH27">
        <v>240</v>
      </c>
      <c r="BI27" s="10">
        <f t="shared" si="24"/>
        <v>-4.894541072836267E-5</v>
      </c>
      <c r="BJ27" s="10" t="str">
        <f t="shared" si="25"/>
        <v>NA</v>
      </c>
      <c r="BK27" s="8">
        <f t="shared" si="26"/>
        <v>5.1504107283626671E-6</v>
      </c>
      <c r="BL27">
        <v>9.5259216630000001</v>
      </c>
      <c r="BM27">
        <v>-2.5394484260000001E-4</v>
      </c>
      <c r="BN27">
        <v>240</v>
      </c>
      <c r="BO27" s="8">
        <f t="shared" si="27"/>
        <v>-5.8143524263476465E-5</v>
      </c>
      <c r="BP27" s="8" t="str">
        <f t="shared" si="28"/>
        <v>NA</v>
      </c>
      <c r="BQ27" s="8">
        <f t="shared" si="29"/>
        <v>-1.9580131833652354E-4</v>
      </c>
      <c r="BR27">
        <v>9.5383566819999999</v>
      </c>
      <c r="BS27">
        <v>-2.336086418E-4</v>
      </c>
      <c r="BT27">
        <v>240</v>
      </c>
      <c r="BU27" s="8">
        <f t="shared" si="30"/>
        <v>-1.146924199095789E-4</v>
      </c>
      <c r="BV27" s="8" t="str">
        <f t="shared" si="31"/>
        <v>NA</v>
      </c>
      <c r="BW27" s="8">
        <f t="shared" si="32"/>
        <v>-1.189162218904211E-4</v>
      </c>
      <c r="BX27">
        <v>9.5289008059999993</v>
      </c>
      <c r="BY27">
        <v>-2.474094182E-4</v>
      </c>
      <c r="BZ27">
        <v>240</v>
      </c>
      <c r="CA27" s="8">
        <f t="shared" si="33"/>
        <v>-5.8143524263476465E-5</v>
      </c>
      <c r="CB27" s="8" t="str">
        <f t="shared" si="34"/>
        <v>NA</v>
      </c>
      <c r="CC27" s="8">
        <f t="shared" si="35"/>
        <v>-1.8926589393652353E-4</v>
      </c>
      <c r="CD27">
        <v>9.6847995880000006</v>
      </c>
      <c r="CE27" s="1">
        <v>-1.2183E-5</v>
      </c>
      <c r="CF27">
        <v>240</v>
      </c>
      <c r="CG27" s="8">
        <f t="shared" si="36"/>
        <v>-4.894541072836267E-5</v>
      </c>
      <c r="CH27" s="8" t="str">
        <f t="shared" si="37"/>
        <v>NA</v>
      </c>
      <c r="CI27" s="8">
        <f t="shared" si="38"/>
        <v>3.6762410728362669E-5</v>
      </c>
      <c r="CJ27" s="2">
        <v>9.1589600440000005</v>
      </c>
      <c r="CK27" s="2">
        <v>-3.2213863869999998E-4</v>
      </c>
      <c r="CL27" s="2">
        <v>80</v>
      </c>
      <c r="CM27" s="8">
        <f t="shared" si="39"/>
        <v>-1.146924199095789E-4</v>
      </c>
      <c r="CN27" s="8" t="str">
        <f t="shared" si="40"/>
        <v>NA</v>
      </c>
      <c r="CO27" s="8">
        <f t="shared" si="41"/>
        <v>-2.0744621879042108E-4</v>
      </c>
      <c r="CP27" s="2">
        <v>9.4230306210000006</v>
      </c>
      <c r="CQ27" s="2">
        <v>-2.7014892590000001E-4</v>
      </c>
      <c r="CR27" s="2">
        <v>160</v>
      </c>
      <c r="CS27" s="8">
        <f t="shared" si="42"/>
        <v>-5.8143524263476465E-5</v>
      </c>
      <c r="CT27" s="8" t="str">
        <f t="shared" si="43"/>
        <v>NA</v>
      </c>
      <c r="CU27" s="8">
        <f t="shared" si="44"/>
        <v>-2.1200540163652355E-4</v>
      </c>
      <c r="CV27">
        <v>9.6544737260000009</v>
      </c>
      <c r="CW27" s="1">
        <v>-2.6069000000000001E-5</v>
      </c>
      <c r="CX27">
        <v>240</v>
      </c>
      <c r="CY27" s="10">
        <f t="shared" si="45"/>
        <v>-4.894541072836267E-5</v>
      </c>
      <c r="CZ27" s="10" t="str">
        <f t="shared" si="46"/>
        <v>NA</v>
      </c>
      <c r="DA27" s="8">
        <f t="shared" si="47"/>
        <v>2.287641072836267E-5</v>
      </c>
      <c r="DB27" t="s">
        <v>1</v>
      </c>
      <c r="DC27" s="5" t="s">
        <v>7</v>
      </c>
    </row>
    <row r="28" spans="1:107" x14ac:dyDescent="0.45">
      <c r="A28" s="9">
        <v>45621.336111111108</v>
      </c>
      <c r="B28">
        <v>26</v>
      </c>
      <c r="C28">
        <v>27</v>
      </c>
      <c r="D28" s="7">
        <v>45621</v>
      </c>
      <c r="E28">
        <v>7.9475000739999997</v>
      </c>
      <c r="F28">
        <v>14.04079166</v>
      </c>
      <c r="G28">
        <v>13.94203751</v>
      </c>
      <c r="H28">
        <v>13.921641660000001</v>
      </c>
      <c r="I28">
        <v>14.025779200000001</v>
      </c>
      <c r="J28">
        <v>10.38580425</v>
      </c>
      <c r="K28">
        <v>-3.4464041369999999E-4</v>
      </c>
      <c r="L28">
        <v>240</v>
      </c>
      <c r="M28" s="8">
        <f t="shared" si="0"/>
        <v>-1.1546686168406595E-4</v>
      </c>
      <c r="N28" s="8" t="str">
        <f t="shared" si="1"/>
        <v>NA</v>
      </c>
      <c r="O28" s="8">
        <f t="shared" si="2"/>
        <v>-2.2917355201593404E-4</v>
      </c>
      <c r="P28">
        <v>10.79510836</v>
      </c>
      <c r="Q28" s="1">
        <v>1.8482E-5</v>
      </c>
      <c r="R28">
        <v>240</v>
      </c>
      <c r="S28" s="10">
        <f t="shared" si="3"/>
        <v>-4.9034592672775323E-5</v>
      </c>
      <c r="T28" s="10" t="str">
        <f t="shared" si="4"/>
        <v>NA</v>
      </c>
      <c r="U28" s="8">
        <f t="shared" si="5"/>
        <v>6.7516592672775327E-5</v>
      </c>
      <c r="V28">
        <v>10.04197415</v>
      </c>
      <c r="W28">
        <v>-6.6858649130000002E-4</v>
      </c>
      <c r="X28">
        <v>240</v>
      </c>
      <c r="Y28" s="8">
        <f t="shared" si="6"/>
        <v>-1.1546686168406595E-4</v>
      </c>
      <c r="Z28" s="8" t="str">
        <f t="shared" si="7"/>
        <v>NA</v>
      </c>
      <c r="AA28" s="8">
        <f t="shared" si="8"/>
        <v>-5.5311962961593407E-4</v>
      </c>
      <c r="AB28">
        <v>9.9886799970000002</v>
      </c>
      <c r="AC28">
        <v>-8.0661620549999995E-4</v>
      </c>
      <c r="AD28">
        <v>240</v>
      </c>
      <c r="AE28" s="8">
        <f t="shared" si="9"/>
        <v>-5.8419394642073019E-5</v>
      </c>
      <c r="AF28" s="8" t="str">
        <f t="shared" si="10"/>
        <v>NA</v>
      </c>
      <c r="AG28" s="8">
        <f t="shared" si="11"/>
        <v>-7.4819681085792694E-4</v>
      </c>
      <c r="AH28">
        <v>10.29473672</v>
      </c>
      <c r="AI28">
        <v>-5.5904985849999998E-4</v>
      </c>
      <c r="AJ28">
        <v>240</v>
      </c>
      <c r="AK28" s="8">
        <f t="shared" si="12"/>
        <v>-5.8419394642073019E-5</v>
      </c>
      <c r="AL28" s="8" t="str">
        <f t="shared" si="13"/>
        <v>NA</v>
      </c>
      <c r="AM28" s="8">
        <f t="shared" si="14"/>
        <v>-5.0063046385792696E-4</v>
      </c>
      <c r="AN28">
        <v>10.200289209999999</v>
      </c>
      <c r="AO28">
        <v>-5.4220875140000002E-4</v>
      </c>
      <c r="AP28">
        <v>240</v>
      </c>
      <c r="AQ28" s="8">
        <f t="shared" si="15"/>
        <v>-5.8419394642073019E-5</v>
      </c>
      <c r="AR28" s="8" t="str">
        <f t="shared" si="16"/>
        <v>NA</v>
      </c>
      <c r="AS28" s="8">
        <f t="shared" si="17"/>
        <v>-4.8378935675792701E-4</v>
      </c>
      <c r="AT28">
        <v>10.35649583</v>
      </c>
      <c r="AU28">
        <v>-3.9468817560000001E-4</v>
      </c>
      <c r="AV28">
        <v>240</v>
      </c>
      <c r="AW28" s="8">
        <f t="shared" si="18"/>
        <v>-5.8419394642073019E-5</v>
      </c>
      <c r="AX28" s="8" t="str">
        <f t="shared" si="19"/>
        <v>NA</v>
      </c>
      <c r="AY28" s="8">
        <f t="shared" si="20"/>
        <v>-3.3626878095792699E-4</v>
      </c>
      <c r="AZ28">
        <v>10.240473720000001</v>
      </c>
      <c r="BA28">
        <v>-4.6951826470000002E-4</v>
      </c>
      <c r="BB28">
        <v>240</v>
      </c>
      <c r="BC28" s="8">
        <f t="shared" si="21"/>
        <v>-1.1546686168406595E-4</v>
      </c>
      <c r="BD28" s="8" t="str">
        <f t="shared" si="22"/>
        <v>NA</v>
      </c>
      <c r="BE28" s="8">
        <f t="shared" si="23"/>
        <v>-3.5405140301593408E-4</v>
      </c>
      <c r="BF28">
        <v>9.6791037319999997</v>
      </c>
      <c r="BG28" s="1">
        <v>-3.6857999999999998E-5</v>
      </c>
      <c r="BH28">
        <v>240</v>
      </c>
      <c r="BI28" s="10">
        <f t="shared" si="24"/>
        <v>-4.9034592672775323E-5</v>
      </c>
      <c r="BJ28" s="10" t="str">
        <f t="shared" si="25"/>
        <v>NA</v>
      </c>
      <c r="BK28" s="8">
        <f t="shared" si="26"/>
        <v>1.2176592672775325E-5</v>
      </c>
      <c r="BL28">
        <v>9.5295245850000008</v>
      </c>
      <c r="BM28">
        <v>-2.3713330210000001E-4</v>
      </c>
      <c r="BN28">
        <v>240</v>
      </c>
      <c r="BO28" s="8">
        <f t="shared" si="27"/>
        <v>-5.8419394642073019E-5</v>
      </c>
      <c r="BP28" s="8" t="str">
        <f t="shared" si="28"/>
        <v>NA</v>
      </c>
      <c r="BQ28" s="8">
        <f t="shared" si="29"/>
        <v>-1.7871390745792699E-4</v>
      </c>
      <c r="BR28">
        <v>9.5440504389999994</v>
      </c>
      <c r="BS28">
        <v>-2.1935305400000001E-4</v>
      </c>
      <c r="BT28">
        <v>240</v>
      </c>
      <c r="BU28" s="8">
        <f t="shared" si="30"/>
        <v>-1.1546686168406595E-4</v>
      </c>
      <c r="BV28" s="8" t="str">
        <f t="shared" si="31"/>
        <v>NA</v>
      </c>
      <c r="BW28" s="8">
        <f t="shared" si="32"/>
        <v>-1.0388619231593407E-4</v>
      </c>
      <c r="BX28">
        <v>9.5122208399999995</v>
      </c>
      <c r="BY28">
        <v>-2.7147564610000002E-4</v>
      </c>
      <c r="BZ28">
        <v>240</v>
      </c>
      <c r="CA28" s="8">
        <f t="shared" si="33"/>
        <v>-5.8419394642073019E-5</v>
      </c>
      <c r="CB28" s="8" t="str">
        <f t="shared" si="34"/>
        <v>NA</v>
      </c>
      <c r="CC28" s="8">
        <f t="shared" si="35"/>
        <v>-2.1305625145792701E-4</v>
      </c>
      <c r="CD28">
        <v>9.6912379190000006</v>
      </c>
      <c r="CE28" s="1">
        <v>-1.5860000000000001E-5</v>
      </c>
      <c r="CF28">
        <v>240</v>
      </c>
      <c r="CG28" s="8">
        <f t="shared" si="36"/>
        <v>-4.9034592672775323E-5</v>
      </c>
      <c r="CH28" s="8" t="str">
        <f t="shared" si="37"/>
        <v>NA</v>
      </c>
      <c r="CI28" s="8">
        <f t="shared" si="38"/>
        <v>3.3174592672775323E-5</v>
      </c>
      <c r="CJ28">
        <v>9.3944925189999999</v>
      </c>
      <c r="CK28">
        <v>-3.0034513240000002E-4</v>
      </c>
      <c r="CL28">
        <v>240</v>
      </c>
      <c r="CM28" s="8">
        <f t="shared" si="39"/>
        <v>-1.1546686168406595E-4</v>
      </c>
      <c r="CN28" s="8" t="str">
        <f t="shared" si="40"/>
        <v>NA</v>
      </c>
      <c r="CO28" s="8">
        <f t="shared" si="41"/>
        <v>-1.8487827071593407E-4</v>
      </c>
      <c r="CP28">
        <v>9.5078266819999993</v>
      </c>
      <c r="CQ28">
        <v>-2.399315322E-4</v>
      </c>
      <c r="CR28">
        <v>240</v>
      </c>
      <c r="CS28" s="8">
        <f t="shared" si="42"/>
        <v>-5.8419394642073019E-5</v>
      </c>
      <c r="CT28" s="8" t="str">
        <f t="shared" si="43"/>
        <v>NA</v>
      </c>
      <c r="CU28" s="8">
        <f t="shared" si="44"/>
        <v>-1.8151213755792698E-4</v>
      </c>
      <c r="CV28">
        <v>9.6486587440000005</v>
      </c>
      <c r="CW28" s="1">
        <v>-3.4214000000000001E-5</v>
      </c>
      <c r="CX28">
        <v>240</v>
      </c>
      <c r="CY28" s="10">
        <f t="shared" si="45"/>
        <v>-4.9034592672775323E-5</v>
      </c>
      <c r="CZ28" s="10" t="str">
        <f t="shared" si="46"/>
        <v>NA</v>
      </c>
      <c r="DA28" s="8">
        <f t="shared" si="47"/>
        <v>1.4820592672775322E-5</v>
      </c>
      <c r="DB28" t="s">
        <v>1</v>
      </c>
      <c r="DC28" s="5" t="s">
        <v>7</v>
      </c>
    </row>
    <row r="29" spans="1:107" x14ac:dyDescent="0.45">
      <c r="A29" s="9">
        <v>45621.363888888889</v>
      </c>
      <c r="B29">
        <v>27</v>
      </c>
      <c r="C29">
        <v>28</v>
      </c>
      <c r="D29" s="7">
        <v>45621</v>
      </c>
      <c r="E29">
        <v>8.4458333129999996</v>
      </c>
      <c r="F29">
        <v>14.074316639999999</v>
      </c>
      <c r="G29">
        <v>13.96989168</v>
      </c>
      <c r="H29">
        <v>14.01115001</v>
      </c>
      <c r="I29">
        <v>14.057945869999999</v>
      </c>
      <c r="J29">
        <v>10.34566667</v>
      </c>
      <c r="K29">
        <v>-3.8012944749999999E-4</v>
      </c>
      <c r="L29">
        <v>240</v>
      </c>
      <c r="M29" s="8">
        <f t="shared" si="0"/>
        <v>-1.1624130345899708E-4</v>
      </c>
      <c r="N29" s="8" t="str">
        <f t="shared" si="1"/>
        <v>NA</v>
      </c>
      <c r="O29" s="8">
        <f t="shared" si="2"/>
        <v>-2.6388814404100291E-4</v>
      </c>
      <c r="P29">
        <v>10.79333334</v>
      </c>
      <c r="Q29" s="1">
        <v>6.0591000000000001E-6</v>
      </c>
      <c r="R29">
        <v>240</v>
      </c>
      <c r="S29" s="10">
        <f t="shared" si="3"/>
        <v>-4.9123774617243487E-5</v>
      </c>
      <c r="T29" s="10" t="str">
        <f t="shared" si="4"/>
        <v>NA</v>
      </c>
      <c r="U29" s="8">
        <f t="shared" si="5"/>
        <v>5.5182874617243485E-5</v>
      </c>
      <c r="V29">
        <v>10.00308083</v>
      </c>
      <c r="W29">
        <v>-7.4067940520000002E-4</v>
      </c>
      <c r="X29">
        <v>240</v>
      </c>
      <c r="Y29" s="8">
        <f t="shared" si="6"/>
        <v>-1.1624130345899708E-4</v>
      </c>
      <c r="Z29" s="8" t="str">
        <f t="shared" si="7"/>
        <v>NA</v>
      </c>
      <c r="AA29" s="8">
        <f t="shared" si="8"/>
        <v>-6.2443810174100294E-4</v>
      </c>
      <c r="AB29">
        <v>9.9334725259999992</v>
      </c>
      <c r="AC29">
        <v>-8.4009345029999996E-4</v>
      </c>
      <c r="AD29">
        <v>240</v>
      </c>
      <c r="AE29" s="8">
        <f t="shared" si="9"/>
        <v>-5.8695265020725085E-5</v>
      </c>
      <c r="AF29" s="8" t="str">
        <f t="shared" si="10"/>
        <v>NA</v>
      </c>
      <c r="AG29" s="8">
        <f t="shared" si="11"/>
        <v>-7.8139818527927488E-4</v>
      </c>
      <c r="AH29">
        <v>10.074243790000001</v>
      </c>
      <c r="AI29">
        <v>-6.1346969509999997E-4</v>
      </c>
      <c r="AJ29">
        <v>240</v>
      </c>
      <c r="AK29" s="8">
        <f t="shared" si="12"/>
        <v>-5.8695265020725085E-5</v>
      </c>
      <c r="AL29" s="8" t="str">
        <f t="shared" si="13"/>
        <v>NA</v>
      </c>
      <c r="AM29" s="8">
        <f t="shared" si="14"/>
        <v>-5.5477443007927489E-4</v>
      </c>
      <c r="AN29">
        <v>10.23942124</v>
      </c>
      <c r="AO29">
        <v>-5.2693300460000001E-4</v>
      </c>
      <c r="AP29">
        <v>240</v>
      </c>
      <c r="AQ29" s="8">
        <f t="shared" si="15"/>
        <v>-5.8695265020725085E-5</v>
      </c>
      <c r="AR29" s="8" t="str">
        <f t="shared" si="16"/>
        <v>NA</v>
      </c>
      <c r="AS29" s="8">
        <f t="shared" si="17"/>
        <v>-4.6823773957927492E-4</v>
      </c>
      <c r="AT29">
        <v>10.35529159</v>
      </c>
      <c r="AU29">
        <v>-3.7221659710000001E-4</v>
      </c>
      <c r="AV29">
        <v>240</v>
      </c>
      <c r="AW29" s="8">
        <f t="shared" si="18"/>
        <v>-5.8695265020725085E-5</v>
      </c>
      <c r="AX29" s="8" t="str">
        <f t="shared" si="19"/>
        <v>NA</v>
      </c>
      <c r="AY29" s="8">
        <f t="shared" si="20"/>
        <v>-3.1352133207927492E-4</v>
      </c>
      <c r="AZ29">
        <v>10.04634585</v>
      </c>
      <c r="BA29">
        <v>-7.2059154600000001E-4</v>
      </c>
      <c r="BB29">
        <v>240</v>
      </c>
      <c r="BC29" s="8">
        <f t="shared" si="21"/>
        <v>-1.1624130345899708E-4</v>
      </c>
      <c r="BD29" s="8" t="str">
        <f t="shared" si="22"/>
        <v>NA</v>
      </c>
      <c r="BE29" s="8">
        <f t="shared" si="23"/>
        <v>-6.0435024254100293E-4</v>
      </c>
      <c r="BF29">
        <v>9.6973400119999997</v>
      </c>
      <c r="BG29" s="1">
        <v>-1.0341E-5</v>
      </c>
      <c r="BH29">
        <v>240</v>
      </c>
      <c r="BI29" s="10">
        <f t="shared" si="24"/>
        <v>-4.9123774617243487E-5</v>
      </c>
      <c r="BJ29" s="10" t="str">
        <f t="shared" si="25"/>
        <v>NA</v>
      </c>
      <c r="BK29" s="8">
        <f t="shared" si="26"/>
        <v>3.8782774617243486E-5</v>
      </c>
      <c r="BL29">
        <v>9.5390179079999999</v>
      </c>
      <c r="BM29">
        <v>-2.448557641E-4</v>
      </c>
      <c r="BN29">
        <v>240</v>
      </c>
      <c r="BO29" s="8">
        <f t="shared" si="27"/>
        <v>-5.8695265020725085E-5</v>
      </c>
      <c r="BP29" s="8" t="str">
        <f t="shared" si="28"/>
        <v>NA</v>
      </c>
      <c r="BQ29" s="8">
        <f t="shared" si="29"/>
        <v>-1.8616049907927492E-4</v>
      </c>
      <c r="BR29" s="2">
        <v>9.5469260929999997</v>
      </c>
      <c r="BS29" s="2">
        <v>-2.17943151E-4</v>
      </c>
      <c r="BT29" s="2">
        <v>226</v>
      </c>
      <c r="BU29" s="8">
        <f t="shared" si="30"/>
        <v>-1.1624130345899708E-4</v>
      </c>
      <c r="BV29" s="8" t="str">
        <f t="shared" si="31"/>
        <v>NA</v>
      </c>
      <c r="BW29" s="8">
        <f t="shared" si="32"/>
        <v>-1.0170184754100292E-4</v>
      </c>
      <c r="BX29">
        <v>9.462330862</v>
      </c>
      <c r="BY29">
        <v>-3.0684399090000002E-4</v>
      </c>
      <c r="BZ29">
        <v>240</v>
      </c>
      <c r="CA29" s="8">
        <f t="shared" si="33"/>
        <v>-5.8695265020725085E-5</v>
      </c>
      <c r="CB29" s="8" t="str">
        <f t="shared" si="34"/>
        <v>NA</v>
      </c>
      <c r="CC29" s="8">
        <f t="shared" si="35"/>
        <v>-2.4814872587927494E-4</v>
      </c>
      <c r="CD29">
        <v>9.7012279069999998</v>
      </c>
      <c r="CE29" s="1">
        <v>-1.3923999999999999E-5</v>
      </c>
      <c r="CF29">
        <v>240</v>
      </c>
      <c r="CG29" s="8">
        <f t="shared" si="36"/>
        <v>-4.9123774617243487E-5</v>
      </c>
      <c r="CH29" s="8" t="str">
        <f t="shared" si="37"/>
        <v>NA</v>
      </c>
      <c r="CI29" s="8">
        <f t="shared" si="38"/>
        <v>3.519977461724349E-5</v>
      </c>
      <c r="CJ29">
        <v>9.3826258219999996</v>
      </c>
      <c r="CK29">
        <v>-3.6771557590000001E-4</v>
      </c>
      <c r="CL29">
        <v>240</v>
      </c>
      <c r="CM29" s="8">
        <f t="shared" si="39"/>
        <v>-1.1624130345899708E-4</v>
      </c>
      <c r="CN29" s="8" t="str">
        <f t="shared" si="40"/>
        <v>NA</v>
      </c>
      <c r="CO29" s="8">
        <f t="shared" si="41"/>
        <v>-2.5147427244100293E-4</v>
      </c>
      <c r="CP29">
        <v>9.5212278920000006</v>
      </c>
      <c r="CQ29">
        <v>-2.8654867249999999E-4</v>
      </c>
      <c r="CR29">
        <v>240</v>
      </c>
      <c r="CS29" s="8">
        <f t="shared" si="42"/>
        <v>-5.8695265020725085E-5</v>
      </c>
      <c r="CT29" s="8" t="str">
        <f t="shared" si="43"/>
        <v>NA</v>
      </c>
      <c r="CU29" s="8">
        <f t="shared" si="44"/>
        <v>-2.2785340747927491E-4</v>
      </c>
      <c r="CV29">
        <v>9.6755337440000009</v>
      </c>
      <c r="CW29" s="1">
        <v>-2.8941999999999998E-5</v>
      </c>
      <c r="CX29">
        <v>240</v>
      </c>
      <c r="CY29" s="10">
        <f t="shared" si="45"/>
        <v>-4.9123774617243487E-5</v>
      </c>
      <c r="CZ29" s="10" t="str">
        <f t="shared" si="46"/>
        <v>NA</v>
      </c>
      <c r="DA29" s="8">
        <f t="shared" si="47"/>
        <v>2.0181774617243489E-5</v>
      </c>
      <c r="DB29" t="s">
        <v>1</v>
      </c>
      <c r="DC29" s="5" t="s">
        <v>7</v>
      </c>
    </row>
    <row r="30" spans="1:107" x14ac:dyDescent="0.45">
      <c r="A30" s="9">
        <v>45621.39166666667</v>
      </c>
      <c r="B30" t="s">
        <v>0</v>
      </c>
      <c r="C30">
        <v>29</v>
      </c>
      <c r="D30" s="7">
        <v>45621</v>
      </c>
      <c r="E30">
        <v>9.5989815259999993</v>
      </c>
      <c r="F30">
        <v>14.05688432</v>
      </c>
      <c r="G30">
        <v>13.925837899999999</v>
      </c>
      <c r="H30">
        <v>14.041921260000001</v>
      </c>
      <c r="I30">
        <v>14.201930580000001</v>
      </c>
      <c r="J30">
        <v>7.528901394</v>
      </c>
      <c r="K30">
        <v>-2.8432314129999998E-4</v>
      </c>
      <c r="L30">
        <v>216</v>
      </c>
      <c r="M30" s="8">
        <f t="shared" si="0"/>
        <v>-1.1701574523370617E-4</v>
      </c>
      <c r="N30" s="8" t="str">
        <f t="shared" si="1"/>
        <v>NA</v>
      </c>
      <c r="O30" s="8">
        <f t="shared" si="2"/>
        <v>-1.6730739606629381E-4</v>
      </c>
      <c r="P30">
        <v>8.1345203589999997</v>
      </c>
      <c r="Q30">
        <v>-3.8448753130000001E-4</v>
      </c>
      <c r="R30">
        <v>216</v>
      </c>
      <c r="S30" s="10">
        <f t="shared" si="3"/>
        <v>-4.9212956561683896E-5</v>
      </c>
      <c r="T30" s="10" t="str">
        <f t="shared" si="4"/>
        <v>NA</v>
      </c>
      <c r="U30" s="8">
        <f t="shared" si="5"/>
        <v>-3.3527457473831612E-4</v>
      </c>
      <c r="V30">
        <v>7.5535379540000003</v>
      </c>
      <c r="W30">
        <v>-2.40710229E-4</v>
      </c>
      <c r="X30">
        <v>216</v>
      </c>
      <c r="Y30" s="8">
        <f t="shared" si="6"/>
        <v>-1.1701574523370617E-4</v>
      </c>
      <c r="Z30" s="8" t="str">
        <f t="shared" si="7"/>
        <v>NA</v>
      </c>
      <c r="AA30" s="8">
        <f t="shared" si="8"/>
        <v>-1.2369448376629383E-4</v>
      </c>
      <c r="AB30">
        <v>7.3250476630000003</v>
      </c>
      <c r="AC30">
        <v>-6.1365524360000004E-4</v>
      </c>
      <c r="AD30">
        <v>216</v>
      </c>
      <c r="AE30" s="8">
        <f t="shared" si="9"/>
        <v>-5.897113539937715E-5</v>
      </c>
      <c r="AF30" s="8" t="str">
        <f t="shared" si="10"/>
        <v>NA</v>
      </c>
      <c r="AG30" s="8">
        <f t="shared" si="11"/>
        <v>-5.5468410820062289E-4</v>
      </c>
      <c r="AH30">
        <v>7.5783222209999996</v>
      </c>
      <c r="AI30">
        <v>-4.094586958E-4</v>
      </c>
      <c r="AJ30">
        <v>216</v>
      </c>
      <c r="AK30" s="8">
        <f t="shared" si="12"/>
        <v>-5.897113539937715E-5</v>
      </c>
      <c r="AL30" s="8" t="str">
        <f t="shared" si="13"/>
        <v>NA</v>
      </c>
      <c r="AM30" s="8">
        <f t="shared" si="14"/>
        <v>-3.5048756040062285E-4</v>
      </c>
      <c r="AN30">
        <v>7.3872828950000002</v>
      </c>
      <c r="AO30">
        <v>-4.9930247340000005E-4</v>
      </c>
      <c r="AP30">
        <v>216</v>
      </c>
      <c r="AQ30" s="8">
        <f t="shared" si="15"/>
        <v>-5.897113539937715E-5</v>
      </c>
      <c r="AR30" s="8" t="str">
        <f t="shared" si="16"/>
        <v>NA</v>
      </c>
      <c r="AS30" s="8">
        <f t="shared" si="17"/>
        <v>-4.403313380006229E-4</v>
      </c>
      <c r="AT30">
        <v>7.5715509299999999</v>
      </c>
      <c r="AU30">
        <v>-3.0777206250000001E-4</v>
      </c>
      <c r="AV30">
        <v>216</v>
      </c>
      <c r="AW30" s="8">
        <f t="shared" si="18"/>
        <v>-5.897113539937715E-5</v>
      </c>
      <c r="AX30" s="8" t="str">
        <f t="shared" si="19"/>
        <v>NA</v>
      </c>
      <c r="AY30" s="8">
        <f t="shared" si="20"/>
        <v>-2.4880092710062286E-4</v>
      </c>
      <c r="AZ30">
        <v>7.6291541770000002</v>
      </c>
      <c r="BA30">
        <v>-2.9306302869999999E-4</v>
      </c>
      <c r="BB30">
        <v>216</v>
      </c>
      <c r="BC30" s="8">
        <f t="shared" si="21"/>
        <v>-1.1701574523370617E-4</v>
      </c>
      <c r="BD30" s="8" t="str">
        <f t="shared" si="22"/>
        <v>NA</v>
      </c>
      <c r="BE30" s="8">
        <f t="shared" si="23"/>
        <v>-1.7604728346629382E-4</v>
      </c>
      <c r="BF30">
        <v>6.5915365929999998</v>
      </c>
      <c r="BG30" s="1">
        <v>6.2512999999999998E-6</v>
      </c>
      <c r="BH30">
        <v>216</v>
      </c>
      <c r="BI30" s="10">
        <f t="shared" si="24"/>
        <v>-4.9212956561683896E-5</v>
      </c>
      <c r="BJ30" s="10" t="str">
        <f t="shared" si="25"/>
        <v>NA</v>
      </c>
      <c r="BK30" s="8">
        <f t="shared" si="26"/>
        <v>5.5464256561683895E-5</v>
      </c>
      <c r="BL30">
        <v>6.3940990849999997</v>
      </c>
      <c r="BM30">
        <v>-2.2831312210000001E-4</v>
      </c>
      <c r="BN30">
        <v>216</v>
      </c>
      <c r="BO30" s="8">
        <f t="shared" si="27"/>
        <v>-5.897113539937715E-5</v>
      </c>
      <c r="BP30" s="8" t="str">
        <f t="shared" si="28"/>
        <v>NA</v>
      </c>
      <c r="BQ30" s="8">
        <f t="shared" si="29"/>
        <v>-1.6934198670062286E-4</v>
      </c>
      <c r="BR30">
        <v>6.5039518669999996</v>
      </c>
      <c r="BS30">
        <v>-1.3263894009999999E-4</v>
      </c>
      <c r="BT30">
        <v>216</v>
      </c>
      <c r="BU30" s="8">
        <f t="shared" si="30"/>
        <v>-1.1701574523370617E-4</v>
      </c>
      <c r="BV30" s="8" t="str">
        <f t="shared" si="31"/>
        <v>NA</v>
      </c>
      <c r="BW30" s="8">
        <f t="shared" si="32"/>
        <v>-1.5623194866293819E-5</v>
      </c>
      <c r="BX30">
        <v>6.5072291489999996</v>
      </c>
      <c r="BY30">
        <v>-2.236953057E-4</v>
      </c>
      <c r="BZ30">
        <v>216</v>
      </c>
      <c r="CA30" s="8">
        <f t="shared" si="33"/>
        <v>-5.897113539937715E-5</v>
      </c>
      <c r="CB30" s="8" t="str">
        <f t="shared" si="34"/>
        <v>NA</v>
      </c>
      <c r="CC30" s="8">
        <f t="shared" si="35"/>
        <v>-1.6472417030062285E-4</v>
      </c>
      <c r="CD30">
        <v>6.6942032239999998</v>
      </c>
      <c r="CE30" s="1">
        <v>-8.9426999999999996E-5</v>
      </c>
      <c r="CF30">
        <v>216</v>
      </c>
      <c r="CG30" s="8">
        <f t="shared" si="36"/>
        <v>-4.9212956561683896E-5</v>
      </c>
      <c r="CH30" s="8" t="str">
        <f t="shared" si="37"/>
        <v>NA</v>
      </c>
      <c r="CI30" s="8">
        <f t="shared" si="38"/>
        <v>-4.02140434383161E-5</v>
      </c>
      <c r="CJ30">
        <v>6.2858782409999998</v>
      </c>
      <c r="CK30">
        <v>-2.5657025959999999E-4</v>
      </c>
      <c r="CL30">
        <v>216</v>
      </c>
      <c r="CM30" s="8">
        <f t="shared" si="39"/>
        <v>-1.1701574523370617E-4</v>
      </c>
      <c r="CN30" s="8" t="str">
        <f t="shared" si="40"/>
        <v>NA</v>
      </c>
      <c r="CO30" s="8">
        <f t="shared" si="41"/>
        <v>-1.3955451436629382E-4</v>
      </c>
      <c r="CP30">
        <v>6.3820495319999999</v>
      </c>
      <c r="CQ30">
        <v>-2.4531805139999999E-4</v>
      </c>
      <c r="CR30">
        <v>216</v>
      </c>
      <c r="CS30" s="8">
        <f t="shared" si="42"/>
        <v>-5.897113539937715E-5</v>
      </c>
      <c r="CT30" s="8" t="str">
        <f t="shared" si="43"/>
        <v>NA</v>
      </c>
      <c r="CU30" s="8">
        <f t="shared" si="44"/>
        <v>-1.8634691600062284E-4</v>
      </c>
      <c r="CV30">
        <v>6.6985222149999997</v>
      </c>
      <c r="CW30" s="1">
        <v>-4.4231999999999999E-5</v>
      </c>
      <c r="CX30">
        <v>216</v>
      </c>
      <c r="CY30" s="10">
        <f t="shared" si="45"/>
        <v>-4.9212956561683896E-5</v>
      </c>
      <c r="CZ30" s="10" t="str">
        <f t="shared" si="46"/>
        <v>NA</v>
      </c>
      <c r="DA30" s="8">
        <f t="shared" si="47"/>
        <v>4.9809565616838966E-6</v>
      </c>
      <c r="DB30" t="s">
        <v>2</v>
      </c>
      <c r="DC30" s="5" t="s">
        <v>7</v>
      </c>
    </row>
    <row r="31" spans="1:107" x14ac:dyDescent="0.45">
      <c r="A31" s="9">
        <v>45621.424305555556</v>
      </c>
      <c r="B31" t="s">
        <v>0</v>
      </c>
      <c r="C31">
        <v>30</v>
      </c>
      <c r="D31" s="7">
        <v>45621</v>
      </c>
      <c r="E31">
        <v>10.11416665</v>
      </c>
      <c r="F31">
        <v>14.05841204</v>
      </c>
      <c r="G31">
        <v>13.935694509999999</v>
      </c>
      <c r="H31">
        <v>14.077592579999999</v>
      </c>
      <c r="I31">
        <v>14.10783339</v>
      </c>
      <c r="J31">
        <v>7.2448990850000001</v>
      </c>
      <c r="K31">
        <v>-2.5204590260000001E-4</v>
      </c>
      <c r="L31">
        <v>216</v>
      </c>
      <c r="M31" s="8">
        <f t="shared" si="0"/>
        <v>-1.1792571431890053E-4</v>
      </c>
      <c r="N31" s="8" t="str">
        <f t="shared" si="1"/>
        <v>NA</v>
      </c>
      <c r="O31" s="8">
        <f t="shared" si="2"/>
        <v>-1.3412018828109948E-4</v>
      </c>
      <c r="P31">
        <v>7.9383009209999997</v>
      </c>
      <c r="Q31" s="1">
        <v>-4.4440999999999997E-5</v>
      </c>
      <c r="R31">
        <v>216</v>
      </c>
      <c r="S31" s="10">
        <f t="shared" si="3"/>
        <v>-4.9317745346416642E-5</v>
      </c>
      <c r="T31" s="10" t="str">
        <f t="shared" si="4"/>
        <v>NA</v>
      </c>
      <c r="U31" s="8">
        <f t="shared" si="5"/>
        <v>4.8767453464166447E-6</v>
      </c>
      <c r="V31">
        <v>7.3103319359999999</v>
      </c>
      <c r="W31">
        <v>-1.986954446E-4</v>
      </c>
      <c r="X31">
        <v>216</v>
      </c>
      <c r="Y31" s="8">
        <f t="shared" si="6"/>
        <v>-1.1792571431890053E-4</v>
      </c>
      <c r="Z31" s="8" t="str">
        <f t="shared" si="7"/>
        <v>NA</v>
      </c>
      <c r="AA31" s="8">
        <f t="shared" si="8"/>
        <v>-8.0769730281099466E-5</v>
      </c>
      <c r="AB31">
        <v>6.719936132</v>
      </c>
      <c r="AC31">
        <v>-4.6655183099999999E-4</v>
      </c>
      <c r="AD31">
        <v>216</v>
      </c>
      <c r="AE31" s="8">
        <f t="shared" si="9"/>
        <v>-5.9295283094285001E-5</v>
      </c>
      <c r="AF31" s="8" t="str">
        <f t="shared" si="10"/>
        <v>NA</v>
      </c>
      <c r="AG31" s="8">
        <f t="shared" si="11"/>
        <v>-4.0725654790571498E-4</v>
      </c>
      <c r="AH31">
        <v>7.2009713099999999</v>
      </c>
      <c r="AI31">
        <v>-2.8645528210000001E-4</v>
      </c>
      <c r="AJ31">
        <v>216</v>
      </c>
      <c r="AK31" s="8">
        <f t="shared" si="12"/>
        <v>-5.9295283094285001E-5</v>
      </c>
      <c r="AL31" s="8" t="str">
        <f t="shared" si="13"/>
        <v>NA</v>
      </c>
      <c r="AM31" s="8">
        <f t="shared" si="14"/>
        <v>-2.2715999900571501E-4</v>
      </c>
      <c r="AN31">
        <v>6.8620069600000004</v>
      </c>
      <c r="AO31">
        <v>-5.2741340600000002E-4</v>
      </c>
      <c r="AP31">
        <v>216</v>
      </c>
      <c r="AQ31" s="8">
        <f t="shared" si="15"/>
        <v>-5.9295283094285001E-5</v>
      </c>
      <c r="AR31" s="8" t="str">
        <f t="shared" si="16"/>
        <v>NA</v>
      </c>
      <c r="AS31" s="8">
        <f t="shared" si="17"/>
        <v>-4.6811812290571502E-4</v>
      </c>
      <c r="AT31">
        <v>7.2307990809999998</v>
      </c>
      <c r="AU31">
        <v>-3.3252138540000001E-4</v>
      </c>
      <c r="AV31">
        <v>216</v>
      </c>
      <c r="AW31" s="8">
        <f t="shared" si="18"/>
        <v>-5.9295283094285001E-5</v>
      </c>
      <c r="AX31" s="8" t="str">
        <f t="shared" si="19"/>
        <v>NA</v>
      </c>
      <c r="AY31" s="8">
        <f t="shared" si="20"/>
        <v>-2.7322610230571501E-4</v>
      </c>
      <c r="AZ31">
        <v>7.295109729</v>
      </c>
      <c r="BA31">
        <v>-3.2201319710000001E-4</v>
      </c>
      <c r="BB31">
        <v>216</v>
      </c>
      <c r="BC31" s="8">
        <f t="shared" si="21"/>
        <v>-1.1792571431890053E-4</v>
      </c>
      <c r="BD31" s="8" t="str">
        <f t="shared" si="22"/>
        <v>NA</v>
      </c>
      <c r="BE31" s="8">
        <f t="shared" si="23"/>
        <v>-2.0408748278109948E-4</v>
      </c>
      <c r="BF31">
        <v>6.6177615809999999</v>
      </c>
      <c r="BG31" s="1">
        <v>4.6291000000000001E-5</v>
      </c>
      <c r="BH31">
        <v>216</v>
      </c>
      <c r="BI31" s="10">
        <f t="shared" si="24"/>
        <v>-4.9317745346416642E-5</v>
      </c>
      <c r="BJ31" s="10" t="str">
        <f t="shared" si="25"/>
        <v>NA</v>
      </c>
      <c r="BK31" s="8">
        <f t="shared" si="26"/>
        <v>9.5608745346416649E-5</v>
      </c>
      <c r="BL31">
        <v>6.178495378</v>
      </c>
      <c r="BM31">
        <v>-1.5482258660000001E-4</v>
      </c>
      <c r="BN31">
        <v>216</v>
      </c>
      <c r="BO31" s="8">
        <f t="shared" si="27"/>
        <v>-5.9295283094285001E-5</v>
      </c>
      <c r="BP31" s="8" t="str">
        <f t="shared" si="28"/>
        <v>NA</v>
      </c>
      <c r="BQ31" s="8">
        <f t="shared" si="29"/>
        <v>-9.5527303505715008E-5</v>
      </c>
      <c r="BR31">
        <v>6.3845101709999996</v>
      </c>
      <c r="BS31" s="1">
        <v>-8.0199999999999998E-5</v>
      </c>
      <c r="BT31">
        <v>216</v>
      </c>
      <c r="BU31" s="8">
        <f t="shared" si="30"/>
        <v>-1.1792571431890053E-4</v>
      </c>
      <c r="BV31" s="8" t="str">
        <f t="shared" si="31"/>
        <v>NA</v>
      </c>
      <c r="BW31" s="4" t="s">
        <v>0</v>
      </c>
      <c r="BX31">
        <v>6.2977231280000003</v>
      </c>
      <c r="BY31">
        <v>-1.523285966E-4</v>
      </c>
      <c r="BZ31">
        <v>216</v>
      </c>
      <c r="CA31" s="8">
        <f t="shared" si="33"/>
        <v>-5.9295283094285001E-5</v>
      </c>
      <c r="CB31" s="8" t="str">
        <f t="shared" si="34"/>
        <v>NA</v>
      </c>
      <c r="CC31" s="8">
        <f t="shared" si="35"/>
        <v>-9.3033313505715002E-5</v>
      </c>
      <c r="CD31">
        <v>6.6801050770000003</v>
      </c>
      <c r="CE31" s="1">
        <v>9.9989000000000001E-6</v>
      </c>
      <c r="CF31">
        <v>216</v>
      </c>
      <c r="CG31" s="8">
        <f t="shared" si="36"/>
        <v>-4.9317745346416642E-5</v>
      </c>
      <c r="CH31" s="8" t="str">
        <f t="shared" si="37"/>
        <v>NA</v>
      </c>
      <c r="CI31" s="8">
        <f t="shared" si="38"/>
        <v>5.9316645346416645E-5</v>
      </c>
      <c r="CJ31">
        <v>6.0494546180000004</v>
      </c>
      <c r="CK31">
        <v>-2.0091071700000001E-4</v>
      </c>
      <c r="CL31">
        <v>216</v>
      </c>
      <c r="CM31" s="8">
        <f t="shared" si="39"/>
        <v>-1.1792571431890053E-4</v>
      </c>
      <c r="CN31" s="8" t="str">
        <f t="shared" si="40"/>
        <v>NA</v>
      </c>
      <c r="CO31" s="8">
        <f t="shared" si="41"/>
        <v>-8.2985002681099475E-5</v>
      </c>
      <c r="CP31">
        <v>6.1168440249999998</v>
      </c>
      <c r="CQ31">
        <v>-2.4961279560000002E-4</v>
      </c>
      <c r="CR31">
        <v>216</v>
      </c>
      <c r="CS31" s="8">
        <f t="shared" si="42"/>
        <v>-5.9295283094285001E-5</v>
      </c>
      <c r="CT31" s="8" t="str">
        <f t="shared" si="43"/>
        <v>NA</v>
      </c>
      <c r="CU31" s="8">
        <f t="shared" si="44"/>
        <v>-1.9031751250571502E-4</v>
      </c>
      <c r="CV31">
        <v>6.717204154</v>
      </c>
      <c r="CW31" s="1">
        <v>-4.4173999999999998E-7</v>
      </c>
      <c r="CX31">
        <v>216</v>
      </c>
      <c r="CY31" s="10">
        <f t="shared" si="45"/>
        <v>-4.9317745346416642E-5</v>
      </c>
      <c r="CZ31" s="10" t="str">
        <f t="shared" si="46"/>
        <v>NA</v>
      </c>
      <c r="DA31" s="8">
        <f t="shared" si="47"/>
        <v>4.8876005346416639E-5</v>
      </c>
      <c r="DB31" t="s">
        <v>2</v>
      </c>
      <c r="DC31" s="5" t="s">
        <v>7</v>
      </c>
    </row>
    <row r="32" spans="1:107" x14ac:dyDescent="0.45">
      <c r="A32" s="9">
        <v>45621.436805555553</v>
      </c>
      <c r="B32" t="s">
        <v>0</v>
      </c>
      <c r="C32">
        <v>31</v>
      </c>
      <c r="D32" s="7">
        <v>45621</v>
      </c>
      <c r="E32">
        <v>10.294166690000001</v>
      </c>
      <c r="F32">
        <v>14.08682868</v>
      </c>
      <c r="G32">
        <v>13.966435199999999</v>
      </c>
      <c r="H32">
        <v>14.024791649999999</v>
      </c>
      <c r="I32">
        <v>14.133657449999999</v>
      </c>
      <c r="J32">
        <v>6.9814564700000004</v>
      </c>
      <c r="K32">
        <v>-2.2353484719999999E-4</v>
      </c>
      <c r="L32">
        <v>216</v>
      </c>
      <c r="M32" s="8">
        <f t="shared" si="0"/>
        <v>-1.1827421311760844E-4</v>
      </c>
      <c r="N32" s="8" t="str">
        <f t="shared" si="1"/>
        <v>NA</v>
      </c>
      <c r="O32" s="8">
        <f t="shared" si="2"/>
        <v>-1.0526063408239155E-4</v>
      </c>
      <c r="P32">
        <v>7.8676092620000002</v>
      </c>
      <c r="Q32" s="1">
        <v>-1.900718536E-4</v>
      </c>
      <c r="R32">
        <v>216</v>
      </c>
      <c r="S32" s="10">
        <f t="shared" si="3"/>
        <v>-4.9357877221406499E-5</v>
      </c>
      <c r="T32" s="10" t="str">
        <f t="shared" si="4"/>
        <v>NA</v>
      </c>
      <c r="U32" s="8">
        <f t="shared" si="5"/>
        <v>-1.407139763785935E-4</v>
      </c>
      <c r="V32">
        <v>7.0900819369999999</v>
      </c>
      <c r="W32">
        <v>-2.1101262200000001E-4</v>
      </c>
      <c r="X32">
        <v>216</v>
      </c>
      <c r="Y32" s="8">
        <f t="shared" si="6"/>
        <v>-1.1827421311760844E-4</v>
      </c>
      <c r="Z32" s="8" t="str">
        <f t="shared" si="7"/>
        <v>NA</v>
      </c>
      <c r="AA32" s="8">
        <f t="shared" si="8"/>
        <v>-9.2738408882391573E-5</v>
      </c>
      <c r="AB32">
        <v>6.3256657450000002</v>
      </c>
      <c r="AC32">
        <v>-3.178326507E-4</v>
      </c>
      <c r="AD32">
        <v>216</v>
      </c>
      <c r="AE32" s="8">
        <f t="shared" si="9"/>
        <v>-5.9419424764617368E-5</v>
      </c>
      <c r="AF32" s="8" t="str">
        <f t="shared" si="10"/>
        <v>NA</v>
      </c>
      <c r="AG32" s="8">
        <f t="shared" si="11"/>
        <v>-2.5841322593538263E-4</v>
      </c>
      <c r="AH32">
        <v>6.9036352059999997</v>
      </c>
      <c r="AI32">
        <v>-2.9345595720000001E-4</v>
      </c>
      <c r="AJ32">
        <v>216</v>
      </c>
      <c r="AK32" s="8">
        <f t="shared" si="12"/>
        <v>-5.9419424764617368E-5</v>
      </c>
      <c r="AL32" s="8" t="str">
        <f t="shared" si="13"/>
        <v>NA</v>
      </c>
      <c r="AM32" s="8">
        <f t="shared" si="14"/>
        <v>-2.3403653243538264E-4</v>
      </c>
      <c r="AN32">
        <v>6.3249472180000001</v>
      </c>
      <c r="AO32">
        <v>-5.5734033899999997E-4</v>
      </c>
      <c r="AP32">
        <v>216</v>
      </c>
      <c r="AQ32" s="8">
        <f t="shared" si="15"/>
        <v>-5.9419424764617368E-5</v>
      </c>
      <c r="AR32" s="8" t="str">
        <f t="shared" si="16"/>
        <v>NA</v>
      </c>
      <c r="AS32" s="8">
        <f t="shared" si="17"/>
        <v>-4.9792091423538261E-4</v>
      </c>
      <c r="AT32">
        <v>6.9131606269999999</v>
      </c>
      <c r="AU32">
        <v>-3.0470898119999999E-4</v>
      </c>
      <c r="AV32">
        <v>216</v>
      </c>
      <c r="AW32" s="8">
        <f t="shared" si="18"/>
        <v>-5.9419424764617368E-5</v>
      </c>
      <c r="AX32" s="8" t="str">
        <f t="shared" si="19"/>
        <v>NA</v>
      </c>
      <c r="AY32" s="8">
        <f t="shared" si="20"/>
        <v>-2.4528955643538262E-4</v>
      </c>
      <c r="AZ32">
        <v>6.9661606310000002</v>
      </c>
      <c r="BA32">
        <v>-2.8717698820000001E-4</v>
      </c>
      <c r="BB32">
        <v>216</v>
      </c>
      <c r="BC32" s="8">
        <f t="shared" si="21"/>
        <v>-1.1827421311760844E-4</v>
      </c>
      <c r="BD32" s="8" t="str">
        <f t="shared" si="22"/>
        <v>NA</v>
      </c>
      <c r="BE32" s="8">
        <f t="shared" si="23"/>
        <v>-1.6890277508239157E-4</v>
      </c>
      <c r="BF32">
        <v>6.6389828739999999</v>
      </c>
      <c r="BG32" s="1">
        <v>-1.1800999999999999E-6</v>
      </c>
      <c r="BH32">
        <v>216</v>
      </c>
      <c r="BI32" s="10">
        <f t="shared" si="24"/>
        <v>-4.9357877221406499E-5</v>
      </c>
      <c r="BJ32" s="10" t="str">
        <f t="shared" si="25"/>
        <v>NA</v>
      </c>
      <c r="BK32" s="8">
        <f t="shared" si="26"/>
        <v>4.81777772214065E-5</v>
      </c>
      <c r="BL32">
        <v>5.9691985980000002</v>
      </c>
      <c r="BM32">
        <v>-2.0852413149999999E-4</v>
      </c>
      <c r="BN32">
        <v>216</v>
      </c>
      <c r="BO32" s="8">
        <f t="shared" si="27"/>
        <v>-5.9419424764617368E-5</v>
      </c>
      <c r="BP32" s="8" t="str">
        <f t="shared" si="28"/>
        <v>NA</v>
      </c>
      <c r="BQ32" s="8">
        <f t="shared" si="29"/>
        <v>-1.4910470673538262E-4</v>
      </c>
      <c r="BR32">
        <v>6.2420134239999996</v>
      </c>
      <c r="BS32">
        <v>-1.124928926E-4</v>
      </c>
      <c r="BT32">
        <v>216</v>
      </c>
      <c r="BU32" s="8">
        <f t="shared" si="30"/>
        <v>-1.1827421311760844E-4</v>
      </c>
      <c r="BV32" s="8" t="str">
        <f t="shared" si="31"/>
        <v>NA</v>
      </c>
      <c r="BW32" s="4" t="s">
        <v>0</v>
      </c>
      <c r="BX32">
        <v>6.1167708410000001</v>
      </c>
      <c r="BY32">
        <v>-1.885292975E-4</v>
      </c>
      <c r="BZ32">
        <v>216</v>
      </c>
      <c r="CA32" s="8">
        <f t="shared" si="33"/>
        <v>-5.9419424764617368E-5</v>
      </c>
      <c r="CB32" s="8" t="str">
        <f t="shared" si="34"/>
        <v>NA</v>
      </c>
      <c r="CC32" s="8">
        <f t="shared" si="35"/>
        <v>-1.2910987273538263E-4</v>
      </c>
      <c r="CD32">
        <v>6.6549361410000003</v>
      </c>
      <c r="CE32" s="1">
        <v>-3.7057000000000001E-5</v>
      </c>
      <c r="CF32">
        <v>216</v>
      </c>
      <c r="CG32" s="8">
        <f t="shared" si="36"/>
        <v>-4.9357877221406499E-5</v>
      </c>
      <c r="CH32" s="8" t="str">
        <f t="shared" si="37"/>
        <v>NA</v>
      </c>
      <c r="CI32" s="8">
        <f t="shared" si="38"/>
        <v>1.2300877221406498E-5</v>
      </c>
      <c r="CJ32">
        <v>5.8186615369999997</v>
      </c>
      <c r="CK32">
        <v>-2.2693003009999999E-4</v>
      </c>
      <c r="CL32">
        <v>216</v>
      </c>
      <c r="CM32" s="8">
        <f t="shared" si="39"/>
        <v>-1.1827421311760844E-4</v>
      </c>
      <c r="CN32" s="8" t="str">
        <f t="shared" si="40"/>
        <v>NA</v>
      </c>
      <c r="CO32" s="8">
        <f t="shared" si="41"/>
        <v>-1.0865581698239155E-4</v>
      </c>
      <c r="CP32">
        <v>5.843660646</v>
      </c>
      <c r="CQ32">
        <v>-2.4288320270000001E-4</v>
      </c>
      <c r="CR32">
        <v>216</v>
      </c>
      <c r="CS32" s="8">
        <f t="shared" si="42"/>
        <v>-5.9419424764617368E-5</v>
      </c>
      <c r="CT32" s="8" t="str">
        <f t="shared" si="43"/>
        <v>NA</v>
      </c>
      <c r="CU32" s="8">
        <f t="shared" si="44"/>
        <v>-1.8346377793538264E-4</v>
      </c>
      <c r="CV32">
        <v>6.6838268679999997</v>
      </c>
      <c r="CW32" s="1">
        <v>-2.9425999999999999E-5</v>
      </c>
      <c r="CX32">
        <v>216</v>
      </c>
      <c r="CY32" s="10">
        <f t="shared" si="45"/>
        <v>-4.9357877221406499E-5</v>
      </c>
      <c r="CZ32" s="10" t="str">
        <f t="shared" si="46"/>
        <v>NA</v>
      </c>
      <c r="DA32" s="8">
        <f t="shared" si="47"/>
        <v>1.99318772214065E-5</v>
      </c>
      <c r="DB32" t="s">
        <v>2</v>
      </c>
      <c r="DC32" s="5" t="s">
        <v>7</v>
      </c>
    </row>
    <row r="33" spans="1:107" x14ac:dyDescent="0.45">
      <c r="A33" s="9">
        <v>45621.46597222222</v>
      </c>
      <c r="B33" t="s">
        <v>0</v>
      </c>
      <c r="C33">
        <v>32</v>
      </c>
      <c r="D33" s="7">
        <v>45621</v>
      </c>
      <c r="E33">
        <v>11.115000009999999</v>
      </c>
      <c r="F33">
        <v>14.10185424</v>
      </c>
      <c r="G33">
        <v>13.96466667</v>
      </c>
      <c r="H33">
        <v>13.99033745</v>
      </c>
      <c r="I33">
        <v>14.082616679999999</v>
      </c>
      <c r="J33">
        <v>5.2173483689999998</v>
      </c>
      <c r="K33">
        <v>-2.9016175640000002E-4</v>
      </c>
      <c r="L33">
        <v>240</v>
      </c>
      <c r="M33" s="8">
        <f t="shared" si="0"/>
        <v>-1.1908737698096417E-4</v>
      </c>
      <c r="N33" s="8" t="str">
        <f t="shared" si="1"/>
        <v>NA</v>
      </c>
      <c r="O33" s="8">
        <f t="shared" si="2"/>
        <v>-1.7107437941903586E-4</v>
      </c>
      <c r="P33">
        <v>5.6892429050000004</v>
      </c>
      <c r="Q33">
        <v>-6.5362719089999996E-4</v>
      </c>
      <c r="R33">
        <v>240</v>
      </c>
      <c r="S33" s="10">
        <f t="shared" si="3"/>
        <v>-4.9451518263077254E-5</v>
      </c>
      <c r="T33" s="10" t="str">
        <f t="shared" si="4"/>
        <v>NA</v>
      </c>
      <c r="U33" s="8">
        <f t="shared" si="5"/>
        <v>-6.041756726369227E-4</v>
      </c>
      <c r="V33">
        <v>5.094222502</v>
      </c>
      <c r="W33">
        <v>-5.0229441319999996E-4</v>
      </c>
      <c r="X33">
        <v>240</v>
      </c>
      <c r="Y33" s="8">
        <f t="shared" si="6"/>
        <v>-1.1908737698096417E-4</v>
      </c>
      <c r="Z33" s="8" t="str">
        <f t="shared" si="7"/>
        <v>NA</v>
      </c>
      <c r="AA33" s="8">
        <f t="shared" si="8"/>
        <v>-3.8320703621903579E-4</v>
      </c>
      <c r="AB33">
        <v>5.2245108250000003</v>
      </c>
      <c r="AC33">
        <v>-2.5141368540000002E-4</v>
      </c>
      <c r="AD33">
        <v>240</v>
      </c>
      <c r="AE33" s="8">
        <f t="shared" si="9"/>
        <v>-5.9709088662207588E-5</v>
      </c>
      <c r="AF33" s="8" t="str">
        <f t="shared" si="10"/>
        <v>NA</v>
      </c>
      <c r="AG33" s="8">
        <f t="shared" si="11"/>
        <v>-1.9170459673779243E-4</v>
      </c>
      <c r="AH33">
        <v>5.5613787309999996</v>
      </c>
      <c r="AI33">
        <v>-4.334116278E-4</v>
      </c>
      <c r="AJ33">
        <v>240</v>
      </c>
      <c r="AK33" s="8">
        <f t="shared" si="12"/>
        <v>-5.9709088662207588E-5</v>
      </c>
      <c r="AL33" s="8" t="str">
        <f t="shared" si="13"/>
        <v>NA</v>
      </c>
      <c r="AM33" s="8">
        <f t="shared" si="14"/>
        <v>-3.7370253913779241E-4</v>
      </c>
      <c r="AN33">
        <v>5.204624162</v>
      </c>
      <c r="AO33">
        <v>-4.927155956E-4</v>
      </c>
      <c r="AP33">
        <v>240</v>
      </c>
      <c r="AQ33" s="8">
        <f t="shared" si="15"/>
        <v>-5.9709088662207588E-5</v>
      </c>
      <c r="AR33" s="8" t="str">
        <f t="shared" si="16"/>
        <v>NA</v>
      </c>
      <c r="AS33" s="8">
        <f t="shared" si="17"/>
        <v>-4.3300650693779241E-4</v>
      </c>
      <c r="AT33">
        <v>5.2557970919999999</v>
      </c>
      <c r="AU33">
        <v>-2.824316546E-4</v>
      </c>
      <c r="AV33">
        <v>240</v>
      </c>
      <c r="AW33" s="8">
        <f t="shared" si="18"/>
        <v>-5.9709088662207588E-5</v>
      </c>
      <c r="AX33" s="8" t="str">
        <f t="shared" si="19"/>
        <v>NA</v>
      </c>
      <c r="AY33" s="8">
        <f t="shared" si="20"/>
        <v>-2.2272256593779241E-4</v>
      </c>
      <c r="AZ33">
        <v>5.3530574800000004</v>
      </c>
      <c r="BA33">
        <v>-2.1401661160000001E-4</v>
      </c>
      <c r="BB33">
        <v>240</v>
      </c>
      <c r="BC33" s="8">
        <f t="shared" si="21"/>
        <v>-1.1908737698096417E-4</v>
      </c>
      <c r="BD33" s="8" t="str">
        <f t="shared" si="22"/>
        <v>NA</v>
      </c>
      <c r="BE33" s="8">
        <f t="shared" si="23"/>
        <v>-9.4929234619035841E-5</v>
      </c>
      <c r="BF33">
        <v>5.0217920879999998</v>
      </c>
      <c r="BG33" s="1">
        <v>5.2040000000000003E-5</v>
      </c>
      <c r="BH33">
        <v>240</v>
      </c>
      <c r="BI33" s="10">
        <f t="shared" si="24"/>
        <v>-4.9451518263077254E-5</v>
      </c>
      <c r="BJ33" s="10" t="str">
        <f t="shared" si="25"/>
        <v>NA</v>
      </c>
      <c r="BK33" s="8">
        <f t="shared" si="26"/>
        <v>1.0149151826307725E-4</v>
      </c>
      <c r="BL33">
        <v>4.7447312650000004</v>
      </c>
      <c r="BM33">
        <v>-1.7977308140000001E-4</v>
      </c>
      <c r="BN33">
        <v>240</v>
      </c>
      <c r="BO33" s="8">
        <f t="shared" si="27"/>
        <v>-5.9709088662207588E-5</v>
      </c>
      <c r="BP33" s="8" t="str">
        <f t="shared" si="28"/>
        <v>NA</v>
      </c>
      <c r="BQ33" s="8">
        <f t="shared" si="29"/>
        <v>-1.2006399273779242E-4</v>
      </c>
      <c r="BR33">
        <v>4.7970174950000004</v>
      </c>
      <c r="BS33">
        <v>-2.0064024859999999E-4</v>
      </c>
      <c r="BT33">
        <v>240</v>
      </c>
      <c r="BU33" s="8">
        <f t="shared" si="30"/>
        <v>-1.1908737698096417E-4</v>
      </c>
      <c r="BV33" s="8" t="str">
        <f t="shared" si="31"/>
        <v>NA</v>
      </c>
      <c r="BW33" s="8">
        <f t="shared" si="32"/>
        <v>-8.1552871619035826E-5</v>
      </c>
      <c r="BX33">
        <v>5.0041566709999996</v>
      </c>
      <c r="BY33">
        <v>-1.3172144320000001E-4</v>
      </c>
      <c r="BZ33">
        <v>240</v>
      </c>
      <c r="CA33" s="8">
        <f t="shared" si="33"/>
        <v>-5.9709088662207588E-5</v>
      </c>
      <c r="CB33" s="8" t="str">
        <f t="shared" si="34"/>
        <v>NA</v>
      </c>
      <c r="CC33" s="8">
        <f t="shared" si="35"/>
        <v>-7.2012354537792422E-5</v>
      </c>
      <c r="CD33">
        <v>4.923233765</v>
      </c>
      <c r="CE33">
        <v>-5.0424819620000004E-4</v>
      </c>
      <c r="CF33">
        <v>240</v>
      </c>
      <c r="CG33" s="8">
        <f t="shared" si="36"/>
        <v>-4.9451518263077254E-5</v>
      </c>
      <c r="CH33" s="8" t="str">
        <f t="shared" si="37"/>
        <v>NA</v>
      </c>
      <c r="CI33" s="8">
        <f t="shared" si="38"/>
        <v>-4.5479667793692279E-4</v>
      </c>
      <c r="CJ33">
        <v>4.7094804249999997</v>
      </c>
      <c r="CK33">
        <v>-2.352829984E-4</v>
      </c>
      <c r="CL33">
        <v>240</v>
      </c>
      <c r="CM33" s="8">
        <f t="shared" si="39"/>
        <v>-1.1908737698096417E-4</v>
      </c>
      <c r="CN33" s="8" t="str">
        <f t="shared" si="40"/>
        <v>NA</v>
      </c>
      <c r="CO33" s="8">
        <f t="shared" si="41"/>
        <v>-1.1619562141903584E-4</v>
      </c>
      <c r="CP33">
        <v>4.7697537560000001</v>
      </c>
      <c r="CQ33">
        <v>-2.0530389960000001E-4</v>
      </c>
      <c r="CR33">
        <v>240</v>
      </c>
      <c r="CS33" s="8">
        <f t="shared" si="42"/>
        <v>-5.9709088662207588E-5</v>
      </c>
      <c r="CT33" s="8" t="str">
        <f t="shared" si="43"/>
        <v>NA</v>
      </c>
      <c r="CU33" s="8">
        <f t="shared" si="44"/>
        <v>-1.4559481093779242E-4</v>
      </c>
      <c r="CV33">
        <v>5.1571475109999998</v>
      </c>
      <c r="CW33" s="1">
        <v>-9.2233999999999998E-5</v>
      </c>
      <c r="CX33">
        <v>240</v>
      </c>
      <c r="CY33" s="10">
        <f t="shared" si="45"/>
        <v>-4.9451518263077254E-5</v>
      </c>
      <c r="CZ33" s="10" t="str">
        <f t="shared" si="46"/>
        <v>NA</v>
      </c>
      <c r="DA33" s="8">
        <f t="shared" si="47"/>
        <v>-4.2782481736922744E-5</v>
      </c>
      <c r="DB33" t="s">
        <v>3</v>
      </c>
      <c r="DC33" s="5" t="s">
        <v>7</v>
      </c>
    </row>
    <row r="34" spans="1:107" x14ac:dyDescent="0.45">
      <c r="A34" s="9">
        <v>45621.479861111111</v>
      </c>
      <c r="B34" t="s">
        <v>0</v>
      </c>
      <c r="C34">
        <v>33</v>
      </c>
      <c r="D34" s="7">
        <v>45621</v>
      </c>
      <c r="E34">
        <v>11.31500001</v>
      </c>
      <c r="F34">
        <v>14.1133708</v>
      </c>
      <c r="G34">
        <v>13.953541619999999</v>
      </c>
      <c r="H34">
        <v>14.077433340000001</v>
      </c>
      <c r="I34">
        <v>14.234633390000001</v>
      </c>
      <c r="J34">
        <v>4.926662501</v>
      </c>
      <c r="K34">
        <v>-2.039749738E-4</v>
      </c>
      <c r="L34">
        <v>240</v>
      </c>
      <c r="M34" s="8">
        <f t="shared" si="0"/>
        <v>-1.1947459786831871E-4</v>
      </c>
      <c r="N34" s="8" t="str">
        <f t="shared" si="1"/>
        <v>NA</v>
      </c>
      <c r="O34" s="8">
        <f t="shared" si="2"/>
        <v>-8.4500375931681286E-5</v>
      </c>
      <c r="P34">
        <v>5.3030000069999996</v>
      </c>
      <c r="Q34" s="1">
        <v>-8.4562999999999997E-5</v>
      </c>
      <c r="R34">
        <v>240</v>
      </c>
      <c r="S34" s="10">
        <f t="shared" si="3"/>
        <v>-4.9496109235297459E-5</v>
      </c>
      <c r="T34" s="10" t="str">
        <f t="shared" si="4"/>
        <v>NA</v>
      </c>
      <c r="U34" s="8">
        <f t="shared" si="5"/>
        <v>-3.5066890764702538E-5</v>
      </c>
      <c r="V34">
        <v>4.5169495900000003</v>
      </c>
      <c r="W34">
        <v>-4.352651959E-4</v>
      </c>
      <c r="X34">
        <v>240</v>
      </c>
      <c r="Y34" s="8">
        <f t="shared" si="6"/>
        <v>-1.1947459786831871E-4</v>
      </c>
      <c r="Z34" s="8" t="str">
        <f t="shared" si="7"/>
        <v>NA</v>
      </c>
      <c r="AA34" s="8">
        <f t="shared" si="8"/>
        <v>-3.1579059803168129E-4</v>
      </c>
      <c r="AB34">
        <v>4.9218520840000002</v>
      </c>
      <c r="AC34">
        <v>-2.5147184250000001E-4</v>
      </c>
      <c r="AD34">
        <v>240</v>
      </c>
      <c r="AE34" s="8">
        <f t="shared" si="9"/>
        <v>-5.9847023851533621E-5</v>
      </c>
      <c r="AF34" s="8" t="str">
        <f t="shared" si="10"/>
        <v>NA</v>
      </c>
      <c r="AG34" s="8">
        <f t="shared" si="11"/>
        <v>-1.9162481864846639E-4</v>
      </c>
      <c r="AH34">
        <v>5.0117216469999999</v>
      </c>
      <c r="AI34">
        <v>-4.7006993240000002E-4</v>
      </c>
      <c r="AJ34">
        <v>240</v>
      </c>
      <c r="AK34" s="8">
        <f t="shared" si="12"/>
        <v>-5.9847023851533621E-5</v>
      </c>
      <c r="AL34" s="8" t="str">
        <f t="shared" si="13"/>
        <v>NA</v>
      </c>
      <c r="AM34" s="8">
        <f t="shared" si="14"/>
        <v>-4.102229085484664E-4</v>
      </c>
      <c r="AN34">
        <v>4.6410891510000001</v>
      </c>
      <c r="AO34">
        <v>-4.048294465E-4</v>
      </c>
      <c r="AP34">
        <v>240</v>
      </c>
      <c r="AQ34" s="8">
        <f t="shared" si="15"/>
        <v>-5.9847023851533621E-5</v>
      </c>
      <c r="AR34" s="8" t="str">
        <f t="shared" si="16"/>
        <v>NA</v>
      </c>
      <c r="AS34" s="8">
        <f t="shared" si="17"/>
        <v>-3.4498242264846638E-4</v>
      </c>
      <c r="AT34">
        <v>4.9203729249999997</v>
      </c>
      <c r="AU34">
        <v>-2.7468002989999998E-4</v>
      </c>
      <c r="AV34">
        <v>240</v>
      </c>
      <c r="AW34" s="8">
        <f t="shared" si="18"/>
        <v>-5.9847023851533621E-5</v>
      </c>
      <c r="AX34" s="8" t="str">
        <f t="shared" si="19"/>
        <v>NA</v>
      </c>
      <c r="AY34" s="8">
        <f t="shared" si="20"/>
        <v>-2.1483300604846636E-4</v>
      </c>
      <c r="AZ34">
        <v>5.0772129159999997</v>
      </c>
      <c r="BA34">
        <v>-2.1677035530000001E-4</v>
      </c>
      <c r="BB34">
        <v>240</v>
      </c>
      <c r="BC34" s="8">
        <f t="shared" si="21"/>
        <v>-1.1947459786831871E-4</v>
      </c>
      <c r="BD34" s="8" t="str">
        <f t="shared" si="22"/>
        <v>NA</v>
      </c>
      <c r="BE34" s="8">
        <f t="shared" si="23"/>
        <v>-9.7295757431681295E-5</v>
      </c>
      <c r="BF34">
        <v>5.0492091659999998</v>
      </c>
      <c r="BG34" s="1">
        <v>8.1897000000000005E-6</v>
      </c>
      <c r="BH34">
        <v>240</v>
      </c>
      <c r="BI34" s="10">
        <f t="shared" si="24"/>
        <v>-4.9496109235297459E-5</v>
      </c>
      <c r="BJ34" s="10" t="str">
        <f t="shared" si="25"/>
        <v>NA</v>
      </c>
      <c r="BK34" s="8">
        <f t="shared" si="26"/>
        <v>5.7685809235297459E-5</v>
      </c>
      <c r="BL34">
        <v>4.5095529320000001</v>
      </c>
      <c r="BM34">
        <v>-2.096820704E-4</v>
      </c>
      <c r="BN34">
        <v>240</v>
      </c>
      <c r="BO34" s="8">
        <f t="shared" si="27"/>
        <v>-5.9847023851533621E-5</v>
      </c>
      <c r="BP34" s="8" t="str">
        <f t="shared" si="28"/>
        <v>NA</v>
      </c>
      <c r="BQ34" s="8">
        <f t="shared" si="29"/>
        <v>-1.4983504654846638E-4</v>
      </c>
      <c r="BR34">
        <v>4.5322483379999996</v>
      </c>
      <c r="BS34">
        <v>-2.3201662290000001E-4</v>
      </c>
      <c r="BT34">
        <v>240</v>
      </c>
      <c r="BU34" s="8">
        <f t="shared" si="30"/>
        <v>-1.1947459786831871E-4</v>
      </c>
      <c r="BV34" s="8" t="str">
        <f t="shared" si="31"/>
        <v>NA</v>
      </c>
      <c r="BW34" s="8">
        <f t="shared" si="32"/>
        <v>-1.125420250316813E-4</v>
      </c>
      <c r="BX34">
        <v>4.8171133519999998</v>
      </c>
      <c r="BY34">
        <v>-1.7890124520000001E-4</v>
      </c>
      <c r="BZ34">
        <v>240</v>
      </c>
      <c r="CA34" s="8">
        <f t="shared" si="33"/>
        <v>-5.9847023851533621E-5</v>
      </c>
      <c r="CB34" s="8" t="str">
        <f t="shared" si="34"/>
        <v>NA</v>
      </c>
      <c r="CC34" s="8">
        <f t="shared" si="35"/>
        <v>-1.1905422134846639E-4</v>
      </c>
      <c r="CD34">
        <v>4.6130866749999999</v>
      </c>
      <c r="CE34" s="1">
        <v>-7.7288999999999998E-5</v>
      </c>
      <c r="CF34">
        <v>240</v>
      </c>
      <c r="CG34" s="8">
        <f t="shared" si="36"/>
        <v>-4.9496109235297459E-5</v>
      </c>
      <c r="CH34" s="8" t="str">
        <f t="shared" si="37"/>
        <v>NA</v>
      </c>
      <c r="CI34" s="8">
        <f t="shared" si="38"/>
        <v>-2.779289076470254E-5</v>
      </c>
      <c r="CJ34">
        <v>4.4014229299999998</v>
      </c>
      <c r="CK34">
        <v>-2.241222938E-4</v>
      </c>
      <c r="CL34">
        <v>240</v>
      </c>
      <c r="CM34" s="8">
        <f t="shared" si="39"/>
        <v>-1.1947459786831871E-4</v>
      </c>
      <c r="CN34" s="8" t="str">
        <f t="shared" si="40"/>
        <v>NA</v>
      </c>
      <c r="CO34" s="8">
        <f t="shared" si="41"/>
        <v>-1.0464769593168129E-4</v>
      </c>
      <c r="CP34">
        <v>4.5244941589999996</v>
      </c>
      <c r="CQ34">
        <v>-2.1152802180000001E-4</v>
      </c>
      <c r="CR34">
        <v>240</v>
      </c>
      <c r="CS34" s="8">
        <f t="shared" si="42"/>
        <v>-5.9847023851533621E-5</v>
      </c>
      <c r="CT34" s="8" t="str">
        <f t="shared" si="43"/>
        <v>NA</v>
      </c>
      <c r="CU34" s="8">
        <f t="shared" si="44"/>
        <v>-1.5168099794846639E-4</v>
      </c>
      <c r="CV34">
        <v>5.1117441870000002</v>
      </c>
      <c r="CW34" s="1">
        <v>3.1279000000000002E-6</v>
      </c>
      <c r="CX34">
        <v>240</v>
      </c>
      <c r="CY34" s="10">
        <f t="shared" si="45"/>
        <v>-4.9496109235297459E-5</v>
      </c>
      <c r="CZ34" s="10" t="str">
        <f t="shared" si="46"/>
        <v>NA</v>
      </c>
      <c r="DA34" s="8">
        <f t="shared" si="47"/>
        <v>5.262400923529746E-5</v>
      </c>
      <c r="DB34" t="s">
        <v>3</v>
      </c>
      <c r="DC34" s="5" t="s">
        <v>7</v>
      </c>
    </row>
    <row r="35" spans="1:107" x14ac:dyDescent="0.45">
      <c r="A35" s="9">
        <v>45621.493749942128</v>
      </c>
      <c r="B35" t="s">
        <v>0</v>
      </c>
      <c r="C35">
        <v>34</v>
      </c>
      <c r="D35" s="7">
        <v>45621</v>
      </c>
      <c r="E35">
        <v>11.55500002</v>
      </c>
      <c r="F35">
        <v>14.140729139999999</v>
      </c>
      <c r="G35">
        <v>13.973074970000001</v>
      </c>
      <c r="H35">
        <v>14.07807916</v>
      </c>
      <c r="I35">
        <v>14.117658349999999</v>
      </c>
      <c r="J35">
        <v>4.6739391609999998</v>
      </c>
      <c r="K35">
        <v>-2.048275969E-4</v>
      </c>
      <c r="L35">
        <v>240</v>
      </c>
      <c r="M35" s="8">
        <f t="shared" si="0"/>
        <v>-1.1986181714229716E-4</v>
      </c>
      <c r="N35" s="8" t="str">
        <f t="shared" si="1"/>
        <v>NA</v>
      </c>
      <c r="O35" s="8">
        <f t="shared" si="2"/>
        <v>-8.4965779757702848E-5</v>
      </c>
      <c r="P35">
        <v>5.2747003990000003</v>
      </c>
      <c r="Q35" s="1">
        <v>9.7623999999999999E-6</v>
      </c>
      <c r="R35">
        <v>240</v>
      </c>
      <c r="S35" s="10">
        <f t="shared" si="3"/>
        <v>-4.954070002172184E-5</v>
      </c>
      <c r="T35" s="10" t="str">
        <f t="shared" si="4"/>
        <v>NA</v>
      </c>
      <c r="U35" s="8">
        <f t="shared" si="5"/>
        <v>5.930310002172184E-5</v>
      </c>
      <c r="V35">
        <v>4.0833391649999999</v>
      </c>
      <c r="W35">
        <v>-2.7754395049999999E-4</v>
      </c>
      <c r="X35">
        <v>240</v>
      </c>
      <c r="Y35" s="8">
        <f t="shared" si="6"/>
        <v>-1.1986181714229716E-4</v>
      </c>
      <c r="Z35" s="8">
        <f t="shared" si="7"/>
        <v>3.7529462825855887E-6</v>
      </c>
      <c r="AA35" s="8">
        <f t="shared" si="8"/>
        <v>-1.6143507964028843E-4</v>
      </c>
      <c r="AB35">
        <v>4.6065391660000001</v>
      </c>
      <c r="AC35">
        <v>-2.9607025840000002E-4</v>
      </c>
      <c r="AD35">
        <v>240</v>
      </c>
      <c r="AE35" s="8">
        <f t="shared" si="9"/>
        <v>-5.9984958466097194E-5</v>
      </c>
      <c r="AF35" s="8" t="str">
        <f t="shared" si="10"/>
        <v>NA</v>
      </c>
      <c r="AG35" s="8">
        <f t="shared" si="11"/>
        <v>-2.3608529993390283E-4</v>
      </c>
      <c r="AH35">
        <v>4.4842937389999999</v>
      </c>
      <c r="AI35">
        <v>-3.945868034E-4</v>
      </c>
      <c r="AJ35">
        <v>240</v>
      </c>
      <c r="AK35" s="8">
        <f t="shared" si="12"/>
        <v>-5.9984958466097194E-5</v>
      </c>
      <c r="AL35" s="8" t="str">
        <f t="shared" si="13"/>
        <v>NA</v>
      </c>
      <c r="AM35" s="8">
        <f t="shared" si="14"/>
        <v>-3.3460184493390281E-4</v>
      </c>
      <c r="AN35">
        <v>4.1360383279999997</v>
      </c>
      <c r="AO35">
        <v>-4.1095616469999998E-4</v>
      </c>
      <c r="AP35">
        <v>240</v>
      </c>
      <c r="AQ35" s="8">
        <f t="shared" si="15"/>
        <v>-5.9984958466097194E-5</v>
      </c>
      <c r="AR35" s="8" t="str">
        <f t="shared" si="16"/>
        <v>NA</v>
      </c>
      <c r="AS35" s="8">
        <f t="shared" si="17"/>
        <v>-3.5097120623390278E-4</v>
      </c>
      <c r="AT35">
        <v>4.5814337570000001</v>
      </c>
      <c r="AU35">
        <v>-2.894441857E-4</v>
      </c>
      <c r="AV35">
        <v>240</v>
      </c>
      <c r="AW35" s="8">
        <f t="shared" si="18"/>
        <v>-5.9984958466097194E-5</v>
      </c>
      <c r="AX35" s="8" t="str">
        <f t="shared" si="19"/>
        <v>NA</v>
      </c>
      <c r="AY35" s="8">
        <f t="shared" si="20"/>
        <v>-2.2945922723390281E-4</v>
      </c>
      <c r="AZ35">
        <v>4.7923854229999998</v>
      </c>
      <c r="BA35">
        <v>-2.3634890340000001E-4</v>
      </c>
      <c r="BB35">
        <v>240</v>
      </c>
      <c r="BC35" s="8">
        <f t="shared" si="21"/>
        <v>-1.1986181714229716E-4</v>
      </c>
      <c r="BD35" s="8" t="str">
        <f t="shared" si="22"/>
        <v>NA</v>
      </c>
      <c r="BE35" s="8">
        <f t="shared" si="23"/>
        <v>-1.1648708625770286E-4</v>
      </c>
      <c r="BF35">
        <v>5.0817241510000004</v>
      </c>
      <c r="BG35" s="1">
        <v>3.4813E-5</v>
      </c>
      <c r="BH35">
        <v>240</v>
      </c>
      <c r="BI35" s="10">
        <f t="shared" si="24"/>
        <v>-4.954070002172184E-5</v>
      </c>
      <c r="BJ35" s="10" t="str">
        <f t="shared" si="25"/>
        <v>NA</v>
      </c>
      <c r="BK35" s="8">
        <f t="shared" si="26"/>
        <v>8.4353700021721833E-5</v>
      </c>
      <c r="BL35">
        <v>4.2784491679999999</v>
      </c>
      <c r="BM35">
        <v>-1.9481700439999999E-4</v>
      </c>
      <c r="BN35">
        <v>240</v>
      </c>
      <c r="BO35" s="8">
        <f t="shared" si="27"/>
        <v>-5.9984958466097194E-5</v>
      </c>
      <c r="BP35" s="8" t="str">
        <f t="shared" si="28"/>
        <v>NA</v>
      </c>
      <c r="BQ35" s="8">
        <f t="shared" si="29"/>
        <v>-1.348320459339028E-4</v>
      </c>
      <c r="BR35">
        <v>4.2817804160000001</v>
      </c>
      <c r="BS35">
        <v>-2.1772598509999999E-4</v>
      </c>
      <c r="BT35">
        <v>240</v>
      </c>
      <c r="BU35" s="8">
        <f t="shared" si="30"/>
        <v>-1.1986181714229716E-4</v>
      </c>
      <c r="BV35" s="8">
        <f t="shared" si="31"/>
        <v>3.1559520225705518E-7</v>
      </c>
      <c r="BW35" s="8">
        <f t="shared" si="32"/>
        <v>-9.8179763159959892E-5</v>
      </c>
      <c r="BX35">
        <v>4.5753808400000002</v>
      </c>
      <c r="BY35">
        <v>-2.1731816740000001E-4</v>
      </c>
      <c r="BZ35">
        <v>240</v>
      </c>
      <c r="CA35" s="8">
        <f t="shared" si="33"/>
        <v>-5.9984958466097194E-5</v>
      </c>
      <c r="CB35" s="8" t="str">
        <f t="shared" si="34"/>
        <v>NA</v>
      </c>
      <c r="CC35" s="8">
        <f t="shared" si="35"/>
        <v>-1.5733320893390282E-4</v>
      </c>
      <c r="CD35">
        <v>4.6045125069999999</v>
      </c>
      <c r="CE35" s="1">
        <v>-3.9028E-5</v>
      </c>
      <c r="CF35">
        <v>240</v>
      </c>
      <c r="CG35" s="8">
        <f t="shared" si="36"/>
        <v>-4.954070002172184E-5</v>
      </c>
      <c r="CH35" s="8" t="str">
        <f t="shared" si="37"/>
        <v>NA</v>
      </c>
      <c r="CI35" s="8">
        <f t="shared" si="38"/>
        <v>1.051270002172184E-5</v>
      </c>
      <c r="CJ35">
        <v>4.1867791609999996</v>
      </c>
      <c r="CK35">
        <v>-2.2961284670000001E-4</v>
      </c>
      <c r="CL35">
        <v>240</v>
      </c>
      <c r="CM35" s="8">
        <f t="shared" si="39"/>
        <v>-1.1986181714229716E-4</v>
      </c>
      <c r="CN35" s="8">
        <f t="shared" si="40"/>
        <v>1.9611838329536919E-6</v>
      </c>
      <c r="CO35" s="8">
        <f t="shared" si="41"/>
        <v>-1.1171221339065655E-4</v>
      </c>
      <c r="CP35">
        <v>4.3349295889999997</v>
      </c>
      <c r="CQ35">
        <v>-1.7153584700000001E-4</v>
      </c>
      <c r="CR35">
        <v>240</v>
      </c>
      <c r="CS35" s="8">
        <f t="shared" si="42"/>
        <v>-5.9984958466097194E-5</v>
      </c>
      <c r="CT35" s="8" t="str">
        <f t="shared" si="43"/>
        <v>NA</v>
      </c>
      <c r="CU35" s="8">
        <f t="shared" si="44"/>
        <v>-1.1155088853390281E-4</v>
      </c>
      <c r="CV35">
        <v>5.1385483499999998</v>
      </c>
      <c r="CW35" s="1">
        <v>8.3858000000000002E-6</v>
      </c>
      <c r="CX35">
        <v>240</v>
      </c>
      <c r="CY35" s="10">
        <f t="shared" si="45"/>
        <v>-4.954070002172184E-5</v>
      </c>
      <c r="CZ35" s="10" t="str">
        <f t="shared" si="46"/>
        <v>NA</v>
      </c>
      <c r="DA35" s="8">
        <f t="shared" si="47"/>
        <v>5.7926500021721836E-5</v>
      </c>
      <c r="DB35" t="s">
        <v>3</v>
      </c>
      <c r="DC35" s="5" t="s">
        <v>7</v>
      </c>
    </row>
    <row r="36" spans="1:107" x14ac:dyDescent="0.45">
      <c r="A36" s="9">
        <v>45621.507638831019</v>
      </c>
      <c r="B36" t="s">
        <v>0</v>
      </c>
      <c r="C36">
        <v>35</v>
      </c>
      <c r="D36" s="7">
        <v>45621</v>
      </c>
      <c r="E36">
        <v>12.115000009999999</v>
      </c>
      <c r="F36">
        <v>14.12071248</v>
      </c>
      <c r="G36">
        <v>13.95904167</v>
      </c>
      <c r="H36">
        <v>14.08785411</v>
      </c>
      <c r="I36">
        <v>14.23391666</v>
      </c>
      <c r="J36">
        <v>4.41298251</v>
      </c>
      <c r="K36">
        <v>-2.3419171440000001E-4</v>
      </c>
      <c r="L36">
        <v>240</v>
      </c>
      <c r="M36" s="8">
        <f t="shared" si="0"/>
        <v>-1.202490380296517E-4</v>
      </c>
      <c r="N36" s="8" t="str">
        <f t="shared" si="1"/>
        <v>NA</v>
      </c>
      <c r="O36" s="8">
        <f t="shared" si="2"/>
        <v>-1.1394267637034831E-4</v>
      </c>
      <c r="P36">
        <v>5.3040195880000001</v>
      </c>
      <c r="Q36" s="1">
        <v>2.4182E-5</v>
      </c>
      <c r="R36">
        <v>240</v>
      </c>
      <c r="S36" s="10">
        <f t="shared" si="3"/>
        <v>-4.9585290993942044E-5</v>
      </c>
      <c r="T36" s="10" t="str">
        <f t="shared" si="4"/>
        <v>NA</v>
      </c>
      <c r="U36" s="8">
        <f t="shared" si="5"/>
        <v>7.3767290993942051E-5</v>
      </c>
      <c r="V36">
        <v>3.8145566629999998</v>
      </c>
      <c r="W36">
        <v>-1.961724903E-4</v>
      </c>
      <c r="X36">
        <v>240</v>
      </c>
      <c r="Y36" s="8">
        <f t="shared" si="6"/>
        <v>-1.202490380296517E-4</v>
      </c>
      <c r="Z36" s="8">
        <f t="shared" si="7"/>
        <v>8.4087314027020936E-6</v>
      </c>
      <c r="AA36" s="8">
        <f t="shared" si="8"/>
        <v>-8.4332183673050393E-5</v>
      </c>
      <c r="AB36">
        <v>4.2746800049999996</v>
      </c>
      <c r="AC36">
        <v>-2.5906633549999998E-4</v>
      </c>
      <c r="AD36">
        <v>240</v>
      </c>
      <c r="AE36" s="8">
        <f t="shared" si="9"/>
        <v>-6.0122893655423226E-5</v>
      </c>
      <c r="AF36" s="8" t="str">
        <f t="shared" si="10"/>
        <v>NA</v>
      </c>
      <c r="AG36" s="8">
        <f t="shared" si="11"/>
        <v>-1.9894344184457675E-4</v>
      </c>
      <c r="AH36">
        <v>3.9997204210000001</v>
      </c>
      <c r="AI36">
        <v>-4.1004715209999999E-4</v>
      </c>
      <c r="AJ36">
        <v>240</v>
      </c>
      <c r="AK36" s="8">
        <f t="shared" si="12"/>
        <v>-6.0122893655423226E-5</v>
      </c>
      <c r="AL36" s="8" t="str">
        <f t="shared" si="13"/>
        <v>NA</v>
      </c>
      <c r="AM36" s="8">
        <f t="shared" si="14"/>
        <v>-3.4992425844457677E-4</v>
      </c>
      <c r="AN36">
        <v>3.6777191669999998</v>
      </c>
      <c r="AO36">
        <v>-3.9386347989999999E-4</v>
      </c>
      <c r="AP36">
        <v>240</v>
      </c>
      <c r="AQ36" s="8">
        <f t="shared" si="15"/>
        <v>-6.0122893655423226E-5</v>
      </c>
      <c r="AR36" s="8" t="str">
        <f t="shared" si="16"/>
        <v>NA</v>
      </c>
      <c r="AS36" s="8">
        <f t="shared" si="17"/>
        <v>-3.3374058624457677E-4</v>
      </c>
      <c r="AT36">
        <v>4.2665458320000003</v>
      </c>
      <c r="AU36">
        <v>-2.3077416459999999E-4</v>
      </c>
      <c r="AV36">
        <v>240</v>
      </c>
      <c r="AW36" s="8">
        <f t="shared" si="18"/>
        <v>-6.0122893655423226E-5</v>
      </c>
      <c r="AX36" s="8" t="str">
        <f t="shared" si="19"/>
        <v>NA</v>
      </c>
      <c r="AY36" s="8">
        <f t="shared" si="20"/>
        <v>-1.7065127094457677E-4</v>
      </c>
      <c r="AZ36">
        <v>4.4915495769999998</v>
      </c>
      <c r="BA36">
        <v>-2.9734414959999998E-4</v>
      </c>
      <c r="BB36">
        <v>240</v>
      </c>
      <c r="BC36" s="8">
        <f t="shared" si="21"/>
        <v>-1.202490380296517E-4</v>
      </c>
      <c r="BD36" s="8" t="str">
        <f t="shared" si="22"/>
        <v>NA</v>
      </c>
      <c r="BE36" s="8">
        <f t="shared" si="23"/>
        <v>-1.7709511157034828E-4</v>
      </c>
      <c r="BF36">
        <v>5.0971979080000001</v>
      </c>
      <c r="BG36" s="1">
        <v>-8.3297999999999999E-7</v>
      </c>
      <c r="BH36">
        <v>240</v>
      </c>
      <c r="BI36" s="10">
        <f t="shared" si="24"/>
        <v>-4.9585290993942044E-5</v>
      </c>
      <c r="BJ36" s="10" t="str">
        <f t="shared" si="25"/>
        <v>NA</v>
      </c>
      <c r="BK36" s="8">
        <f t="shared" si="26"/>
        <v>4.8752310993942042E-5</v>
      </c>
      <c r="BL36">
        <v>4.0506750089999999</v>
      </c>
      <c r="BM36">
        <v>-1.796980907E-4</v>
      </c>
      <c r="BN36">
        <v>240</v>
      </c>
      <c r="BO36" s="8">
        <f t="shared" si="27"/>
        <v>-6.0122893655423226E-5</v>
      </c>
      <c r="BP36" s="8" t="str">
        <f t="shared" si="28"/>
        <v>NA</v>
      </c>
      <c r="BQ36" s="8">
        <f t="shared" si="29"/>
        <v>-1.1957519704457677E-4</v>
      </c>
      <c r="BR36">
        <v>4.0393037400000003</v>
      </c>
      <c r="BS36">
        <v>-1.8834735640000001E-4</v>
      </c>
      <c r="BT36">
        <v>240</v>
      </c>
      <c r="BU36" s="8">
        <f t="shared" si="30"/>
        <v>-1.202490380296517E-4</v>
      </c>
      <c r="BV36" s="8">
        <f t="shared" si="31"/>
        <v>4.5157172031159949E-6</v>
      </c>
      <c r="BW36" s="8">
        <f t="shared" si="32"/>
        <v>-7.2614035573464306E-5</v>
      </c>
      <c r="BX36">
        <v>4.3450550139999997</v>
      </c>
      <c r="BY36">
        <v>-1.9123948640000001E-4</v>
      </c>
      <c r="BZ36">
        <v>240</v>
      </c>
      <c r="CA36" s="8">
        <f t="shared" si="33"/>
        <v>-6.0122893655423226E-5</v>
      </c>
      <c r="CB36" s="8" t="str">
        <f t="shared" si="34"/>
        <v>NA</v>
      </c>
      <c r="CC36" s="8">
        <f t="shared" si="35"/>
        <v>-1.3111659274457678E-4</v>
      </c>
      <c r="CD36">
        <v>4.58857582</v>
      </c>
      <c r="CE36" s="1">
        <v>2.1855999999999999E-5</v>
      </c>
      <c r="CF36">
        <v>240</v>
      </c>
      <c r="CG36" s="8">
        <f t="shared" si="36"/>
        <v>-4.9585290993942044E-5</v>
      </c>
      <c r="CH36" s="8" t="str">
        <f t="shared" si="37"/>
        <v>NA</v>
      </c>
      <c r="CI36" s="8">
        <f t="shared" si="38"/>
        <v>7.1441290993942046E-5</v>
      </c>
      <c r="CJ36">
        <v>3.8996495690000001</v>
      </c>
      <c r="CK36">
        <v>-2.5084449930000001E-4</v>
      </c>
      <c r="CL36">
        <v>240</v>
      </c>
      <c r="CM36" s="8">
        <f t="shared" si="39"/>
        <v>-1.202490380296517E-4</v>
      </c>
      <c r="CN36" s="8">
        <f t="shared" si="40"/>
        <v>6.9347727832445123E-6</v>
      </c>
      <c r="CO36" s="8">
        <f t="shared" si="41"/>
        <v>-1.3753023405359282E-4</v>
      </c>
      <c r="CP36">
        <v>4.1166533430000003</v>
      </c>
      <c r="CQ36">
        <v>-1.760453849E-4</v>
      </c>
      <c r="CR36">
        <v>240</v>
      </c>
      <c r="CS36" s="8">
        <f t="shared" si="42"/>
        <v>-6.0122893655423226E-5</v>
      </c>
      <c r="CT36" s="8" t="str">
        <f t="shared" si="43"/>
        <v>NA</v>
      </c>
      <c r="CU36" s="8">
        <f t="shared" si="44"/>
        <v>-1.1592249124457677E-4</v>
      </c>
      <c r="CV36">
        <v>5.1252333480000001</v>
      </c>
      <c r="CW36" s="1">
        <v>-1.3639E-6</v>
      </c>
      <c r="CX36">
        <v>240</v>
      </c>
      <c r="CY36" s="10">
        <f t="shared" si="45"/>
        <v>-4.9585290993942044E-5</v>
      </c>
      <c r="CZ36" s="10" t="str">
        <f t="shared" si="46"/>
        <v>NA</v>
      </c>
      <c r="DA36" s="8">
        <f t="shared" si="47"/>
        <v>4.8221390993942042E-5</v>
      </c>
      <c r="DB36" t="s">
        <v>3</v>
      </c>
      <c r="DC36" s="5" t="s">
        <v>7</v>
      </c>
    </row>
    <row r="37" spans="1:107" x14ac:dyDescent="0.45">
      <c r="A37" s="9">
        <v>45621.521527719909</v>
      </c>
      <c r="B37" t="s">
        <v>0</v>
      </c>
      <c r="C37">
        <v>36</v>
      </c>
      <c r="D37" s="7">
        <v>45621</v>
      </c>
      <c r="E37">
        <v>12.31500001</v>
      </c>
      <c r="F37">
        <v>14.116912490000001</v>
      </c>
      <c r="G37">
        <v>13.95395415</v>
      </c>
      <c r="H37">
        <v>14.060283370000001</v>
      </c>
      <c r="I37">
        <v>14.100016650000001</v>
      </c>
      <c r="J37">
        <v>4.1439591489999996</v>
      </c>
      <c r="K37">
        <v>-2.101735362E-4</v>
      </c>
      <c r="L37">
        <v>240</v>
      </c>
      <c r="M37" s="8">
        <f t="shared" si="0"/>
        <v>-1.2063625891722829E-4</v>
      </c>
      <c r="N37" s="8">
        <f t="shared" si="1"/>
        <v>2.7029016651391069E-6</v>
      </c>
      <c r="O37" s="8">
        <f t="shared" si="2"/>
        <v>-9.2240178947910822E-5</v>
      </c>
      <c r="P37">
        <v>5.3401146109999997</v>
      </c>
      <c r="Q37" s="1">
        <v>3.1034000000000001E-5</v>
      </c>
      <c r="R37">
        <v>240</v>
      </c>
      <c r="S37" s="10">
        <f t="shared" si="3"/>
        <v>-4.9629881966162248E-5</v>
      </c>
      <c r="T37" s="10" t="str">
        <f t="shared" si="4"/>
        <v>NA</v>
      </c>
      <c r="U37" s="8">
        <f t="shared" si="5"/>
        <v>8.0663881966162249E-5</v>
      </c>
      <c r="V37">
        <v>3.5828079110000002</v>
      </c>
      <c r="W37">
        <v>-1.896839629E-4</v>
      </c>
      <c r="X37">
        <v>240</v>
      </c>
      <c r="Y37" s="8">
        <f t="shared" si="6"/>
        <v>-1.2063625891722829E-4</v>
      </c>
      <c r="Z37" s="8">
        <f t="shared" si="7"/>
        <v>1.2423026913528033E-5</v>
      </c>
      <c r="AA37" s="8">
        <f t="shared" si="8"/>
        <v>-8.1470730896299746E-5</v>
      </c>
      <c r="AB37">
        <v>3.9677674989999998</v>
      </c>
      <c r="AC37">
        <v>-2.5565237389999998E-4</v>
      </c>
      <c r="AD37">
        <v>240</v>
      </c>
      <c r="AE37" s="8">
        <f t="shared" si="9"/>
        <v>-6.0260828844749259E-5</v>
      </c>
      <c r="AF37" s="8" t="str">
        <f t="shared" si="10"/>
        <v>NA</v>
      </c>
      <c r="AG37" s="8">
        <f t="shared" si="11"/>
        <v>-1.9539154505525072E-4</v>
      </c>
      <c r="AH37">
        <v>3.5392074889999998</v>
      </c>
      <c r="AI37">
        <v>-3.5123852379999998E-4</v>
      </c>
      <c r="AJ37">
        <v>240</v>
      </c>
      <c r="AK37" s="8">
        <f t="shared" si="12"/>
        <v>-6.0260828844749259E-5</v>
      </c>
      <c r="AL37" s="8" t="str">
        <f t="shared" si="13"/>
        <v>NA</v>
      </c>
      <c r="AM37" s="8">
        <f t="shared" si="14"/>
        <v>-2.9097769495525072E-4</v>
      </c>
      <c r="AN37">
        <v>3.2190908349999998</v>
      </c>
      <c r="AO37">
        <v>-3.8291140069999998E-4</v>
      </c>
      <c r="AP37">
        <v>240</v>
      </c>
      <c r="AQ37" s="8">
        <f t="shared" si="15"/>
        <v>-6.0260828844749259E-5</v>
      </c>
      <c r="AR37" s="8" t="str">
        <f t="shared" si="16"/>
        <v>NA</v>
      </c>
      <c r="AS37" s="8">
        <f t="shared" si="17"/>
        <v>-3.2265057185525072E-4</v>
      </c>
      <c r="AT37">
        <v>3.950072509</v>
      </c>
      <c r="AU37">
        <v>-2.8346778730000002E-4</v>
      </c>
      <c r="AV37">
        <v>240</v>
      </c>
      <c r="AW37" s="8">
        <f t="shared" si="18"/>
        <v>-6.0260828844749259E-5</v>
      </c>
      <c r="AX37" s="8" t="str">
        <f t="shared" si="19"/>
        <v>NA</v>
      </c>
      <c r="AY37" s="8">
        <f t="shared" si="20"/>
        <v>-2.2320695845525076E-4</v>
      </c>
      <c r="AZ37">
        <v>4.0996049860000001</v>
      </c>
      <c r="BA37">
        <v>-3.3257685929999998E-4</v>
      </c>
      <c r="BB37">
        <v>240</v>
      </c>
      <c r="BC37" s="8">
        <f t="shared" si="21"/>
        <v>-1.2063625891722829E-4</v>
      </c>
      <c r="BD37" s="8">
        <f t="shared" si="22"/>
        <v>1.0298745091713834E-5</v>
      </c>
      <c r="BE37" s="8">
        <f t="shared" si="23"/>
        <v>-2.2223934547448552E-4</v>
      </c>
      <c r="BF37">
        <v>5.1198208369999998</v>
      </c>
      <c r="BG37" s="1">
        <v>3.2344000000000001E-5</v>
      </c>
      <c r="BH37">
        <v>240</v>
      </c>
      <c r="BI37" s="10">
        <f t="shared" si="24"/>
        <v>-4.9629881966162248E-5</v>
      </c>
      <c r="BJ37" s="10" t="str">
        <f t="shared" si="25"/>
        <v>NA</v>
      </c>
      <c r="BK37" s="8">
        <f t="shared" si="26"/>
        <v>8.1973881966162249E-5</v>
      </c>
      <c r="BL37">
        <v>3.8616770850000002</v>
      </c>
      <c r="BM37">
        <v>-1.4393170579999999E-4</v>
      </c>
      <c r="BN37">
        <v>240</v>
      </c>
      <c r="BO37" s="8">
        <f t="shared" si="27"/>
        <v>-6.0260828844749259E-5</v>
      </c>
      <c r="BP37" s="8" t="str">
        <f t="shared" si="28"/>
        <v>NA</v>
      </c>
      <c r="BQ37" s="8">
        <f t="shared" si="29"/>
        <v>-8.367087695525073E-5</v>
      </c>
      <c r="BR37">
        <v>3.7965433540000002</v>
      </c>
      <c r="BS37">
        <v>-1.9503206090000001E-4</v>
      </c>
      <c r="BT37">
        <v>240</v>
      </c>
      <c r="BU37" s="8">
        <f t="shared" si="30"/>
        <v>-1.2063625891722829E-4</v>
      </c>
      <c r="BV37" s="8">
        <f t="shared" si="31"/>
        <v>8.7207535595843725E-6</v>
      </c>
      <c r="BW37" s="8">
        <f t="shared" si="32"/>
        <v>-8.3116555542356091E-5</v>
      </c>
      <c r="BX37">
        <v>4.1452329219999999</v>
      </c>
      <c r="BY37">
        <v>-1.562641785E-4</v>
      </c>
      <c r="BZ37">
        <v>240</v>
      </c>
      <c r="CA37" s="8">
        <f t="shared" si="33"/>
        <v>-6.0260828844749259E-5</v>
      </c>
      <c r="CB37" s="8" t="str">
        <f t="shared" si="34"/>
        <v>NA</v>
      </c>
      <c r="CC37" s="8">
        <f t="shared" si="35"/>
        <v>-9.6003349655250739E-5</v>
      </c>
      <c r="CD37">
        <v>4.6641329369999998</v>
      </c>
      <c r="CE37" s="1">
        <v>6.9818000000000001E-5</v>
      </c>
      <c r="CF37">
        <v>240</v>
      </c>
      <c r="CG37" s="8">
        <f t="shared" si="36"/>
        <v>-4.9629881966162248E-5</v>
      </c>
      <c r="CH37" s="8" t="str">
        <f t="shared" si="37"/>
        <v>NA</v>
      </c>
      <c r="CI37" s="8">
        <f t="shared" si="38"/>
        <v>1.1944788196616225E-4</v>
      </c>
      <c r="CJ37">
        <v>3.6338595749999998</v>
      </c>
      <c r="CK37">
        <v>-1.9837672479999999E-4</v>
      </c>
      <c r="CL37">
        <v>240</v>
      </c>
      <c r="CM37" s="8">
        <f t="shared" si="39"/>
        <v>-1.2063625891722829E-4</v>
      </c>
      <c r="CN37" s="8">
        <f t="shared" si="40"/>
        <v>1.1538722407692365E-5</v>
      </c>
      <c r="CO37" s="8">
        <f t="shared" si="41"/>
        <v>-8.9279188290464068E-5</v>
      </c>
      <c r="CP37">
        <v>3.9279945879999998</v>
      </c>
      <c r="CQ37">
        <v>-1.6647164060000001E-4</v>
      </c>
      <c r="CR37">
        <v>240</v>
      </c>
      <c r="CS37" s="8">
        <f t="shared" si="42"/>
        <v>-6.0260828844749259E-5</v>
      </c>
      <c r="CT37" s="8" t="str">
        <f t="shared" si="43"/>
        <v>NA</v>
      </c>
      <c r="CU37" s="8">
        <f t="shared" si="44"/>
        <v>-1.0621081175525075E-4</v>
      </c>
      <c r="CV37">
        <v>5.1596112349999999</v>
      </c>
      <c r="CW37" s="1">
        <v>2.491E-5</v>
      </c>
      <c r="CX37">
        <v>240</v>
      </c>
      <c r="CY37" s="10">
        <f t="shared" si="45"/>
        <v>-4.9629881966162248E-5</v>
      </c>
      <c r="CZ37" s="10" t="str">
        <f t="shared" si="46"/>
        <v>NA</v>
      </c>
      <c r="DA37" s="8">
        <f t="shared" si="47"/>
        <v>7.4539881966162252E-5</v>
      </c>
      <c r="DB37" t="s">
        <v>3</v>
      </c>
      <c r="DC37" s="5" t="s">
        <v>7</v>
      </c>
    </row>
    <row r="38" spans="1:107" x14ac:dyDescent="0.45">
      <c r="A38" s="9">
        <v>45621.535416608793</v>
      </c>
      <c r="B38" t="s">
        <v>0</v>
      </c>
      <c r="C38">
        <v>37</v>
      </c>
      <c r="D38" s="7">
        <v>45621</v>
      </c>
      <c r="E38">
        <v>12.55500002</v>
      </c>
      <c r="F38">
        <v>14.115233310000001</v>
      </c>
      <c r="G38">
        <v>13.95379161</v>
      </c>
      <c r="H38">
        <v>14.04217918</v>
      </c>
      <c r="I38">
        <v>14.18040832</v>
      </c>
      <c r="J38">
        <v>3.8730358250000001</v>
      </c>
      <c r="K38">
        <v>-2.1477091679999999E-4</v>
      </c>
      <c r="L38">
        <v>240</v>
      </c>
      <c r="M38" s="8">
        <f t="shared" si="0"/>
        <v>-1.2102347980436079E-4</v>
      </c>
      <c r="N38" s="8">
        <f t="shared" si="1"/>
        <v>7.3957695831991077E-6</v>
      </c>
      <c r="O38" s="8">
        <f t="shared" si="2"/>
        <v>-1.0114320657883831E-4</v>
      </c>
      <c r="P38">
        <v>5.3758387450000003</v>
      </c>
      <c r="Q38" s="1">
        <v>3.3912000000000003E-5</v>
      </c>
      <c r="R38">
        <v>240</v>
      </c>
      <c r="S38" s="10">
        <f t="shared" si="3"/>
        <v>-4.9674472938382452E-5</v>
      </c>
      <c r="T38" s="10" t="str">
        <f t="shared" si="4"/>
        <v>NA</v>
      </c>
      <c r="U38" s="8">
        <f t="shared" si="5"/>
        <v>8.3586472938382462E-5</v>
      </c>
      <c r="V38">
        <v>3.3559449950000002</v>
      </c>
      <c r="W38">
        <v>-1.860933246E-4</v>
      </c>
      <c r="X38">
        <v>240</v>
      </c>
      <c r="Y38" s="8">
        <f t="shared" si="6"/>
        <v>-1.2102347980436079E-4</v>
      </c>
      <c r="Z38" s="8">
        <f t="shared" si="7"/>
        <v>1.6352691161608586E-5</v>
      </c>
      <c r="AA38" s="8">
        <f t="shared" si="8"/>
        <v>-8.1422535957247801E-5</v>
      </c>
      <c r="AB38">
        <v>3.6490470820000001</v>
      </c>
      <c r="AC38">
        <v>-2.5690558539999999E-4</v>
      </c>
      <c r="AD38">
        <v>240</v>
      </c>
      <c r="AE38" s="8">
        <f t="shared" si="9"/>
        <v>-6.0398764034019781E-5</v>
      </c>
      <c r="AF38" s="8" t="str">
        <f t="shared" si="10"/>
        <v>NA</v>
      </c>
      <c r="AG38" s="8">
        <f t="shared" si="11"/>
        <v>-1.9650682136598021E-4</v>
      </c>
      <c r="AH38">
        <v>3.1439041730000001</v>
      </c>
      <c r="AI38">
        <v>-3.2903317759999998E-4</v>
      </c>
      <c r="AJ38">
        <v>240</v>
      </c>
      <c r="AK38" s="8">
        <f t="shared" si="12"/>
        <v>-6.0398764034019781E-5</v>
      </c>
      <c r="AL38" s="8" t="str">
        <f t="shared" si="13"/>
        <v>NA</v>
      </c>
      <c r="AM38" s="8">
        <f t="shared" si="14"/>
        <v>-2.686344135659802E-4</v>
      </c>
      <c r="AN38">
        <v>2.7680895699999999</v>
      </c>
      <c r="AO38">
        <v>-3.7295613689999999E-4</v>
      </c>
      <c r="AP38">
        <v>240</v>
      </c>
      <c r="AQ38" s="8">
        <f t="shared" si="15"/>
        <v>-6.0398764034019781E-5</v>
      </c>
      <c r="AR38" s="8" t="str">
        <f t="shared" si="16"/>
        <v>NA</v>
      </c>
      <c r="AS38" s="8">
        <f t="shared" si="17"/>
        <v>-3.1255737286598021E-4</v>
      </c>
      <c r="AT38">
        <v>3.6039741599999999</v>
      </c>
      <c r="AU38">
        <v>-2.427800421E-4</v>
      </c>
      <c r="AV38">
        <v>240</v>
      </c>
      <c r="AW38" s="8">
        <f t="shared" si="18"/>
        <v>-6.0398764034019781E-5</v>
      </c>
      <c r="AX38" s="8" t="str">
        <f t="shared" si="19"/>
        <v>NA</v>
      </c>
      <c r="AY38" s="8">
        <f t="shared" si="20"/>
        <v>-1.8238127806598022E-4</v>
      </c>
      <c r="AZ38">
        <v>3.6511979179999998</v>
      </c>
      <c r="BA38">
        <v>-3.8145200669999999E-4</v>
      </c>
      <c r="BB38">
        <v>240</v>
      </c>
      <c r="BC38" s="8">
        <f t="shared" si="21"/>
        <v>-1.2102347980436079E-4</v>
      </c>
      <c r="BD38" s="8">
        <f t="shared" si="22"/>
        <v>3.3343380776384947E-5</v>
      </c>
      <c r="BE38" s="8">
        <f t="shared" si="23"/>
        <v>-2.9377190767202415E-4</v>
      </c>
      <c r="BF38">
        <v>5.1312933410000001</v>
      </c>
      <c r="BG38" s="1">
        <v>-5.0927000000000004E-6</v>
      </c>
      <c r="BH38">
        <v>240</v>
      </c>
      <c r="BI38" s="10">
        <f t="shared" si="24"/>
        <v>-4.9674472938382452E-5</v>
      </c>
      <c r="BJ38" s="10" t="str">
        <f t="shared" si="25"/>
        <v>NA</v>
      </c>
      <c r="BK38" s="8">
        <f t="shared" si="26"/>
        <v>4.4581772938382453E-5</v>
      </c>
      <c r="BL38">
        <v>3.6454012379999998</v>
      </c>
      <c r="BM38">
        <v>-2.0920334710000001E-4</v>
      </c>
      <c r="BN38">
        <v>240</v>
      </c>
      <c r="BO38" s="8">
        <f t="shared" si="27"/>
        <v>-6.0398764034019781E-5</v>
      </c>
      <c r="BP38" s="8" t="str">
        <f t="shared" si="28"/>
        <v>NA</v>
      </c>
      <c r="BQ38" s="8">
        <f t="shared" si="29"/>
        <v>-1.4880458306598023E-4</v>
      </c>
      <c r="BR38">
        <v>3.5201708379999999</v>
      </c>
      <c r="BS38">
        <v>-2.4405783759999999E-4</v>
      </c>
      <c r="BT38">
        <v>240</v>
      </c>
      <c r="BU38" s="8">
        <f t="shared" si="30"/>
        <v>-1.2102347980436079E-4</v>
      </c>
      <c r="BV38" s="8">
        <f t="shared" si="31"/>
        <v>1.3508011055989261E-5</v>
      </c>
      <c r="BW38" s="8">
        <f t="shared" si="32"/>
        <v>-1.3654236885162846E-4</v>
      </c>
      <c r="BX38">
        <v>3.934062913</v>
      </c>
      <c r="BY38">
        <v>-1.8595194900000001E-4</v>
      </c>
      <c r="BZ38">
        <v>240</v>
      </c>
      <c r="CA38" s="8">
        <f t="shared" si="33"/>
        <v>-6.0398764034019781E-5</v>
      </c>
      <c r="CB38" s="8" t="str">
        <f t="shared" si="34"/>
        <v>NA</v>
      </c>
      <c r="CC38" s="8">
        <f t="shared" si="35"/>
        <v>-1.2555318496598023E-4</v>
      </c>
      <c r="CD38">
        <v>4.6941954179999996</v>
      </c>
      <c r="CE38" s="1">
        <v>3.1977999999999998E-5</v>
      </c>
      <c r="CF38">
        <v>240</v>
      </c>
      <c r="CG38" s="8">
        <f t="shared" si="36"/>
        <v>-4.9674472938382452E-5</v>
      </c>
      <c r="CH38" s="8" t="str">
        <f t="shared" si="37"/>
        <v>NA</v>
      </c>
      <c r="CI38" s="8">
        <f t="shared" si="38"/>
        <v>8.165247293838245E-5</v>
      </c>
      <c r="CJ38">
        <v>3.3526995799999999</v>
      </c>
      <c r="CK38">
        <v>-2.4434485720000002E-4</v>
      </c>
      <c r="CL38">
        <v>240</v>
      </c>
      <c r="CM38" s="8">
        <f t="shared" si="39"/>
        <v>-1.2102347980436079E-4</v>
      </c>
      <c r="CN38" s="8">
        <f t="shared" si="40"/>
        <v>1.640890745081332E-5</v>
      </c>
      <c r="CO38" s="8">
        <f t="shared" si="41"/>
        <v>-1.3973028484645254E-4</v>
      </c>
      <c r="CP38">
        <v>3.6919350099999999</v>
      </c>
      <c r="CQ38">
        <v>-1.9203640029999999E-4</v>
      </c>
      <c r="CR38">
        <v>240</v>
      </c>
      <c r="CS38" s="8">
        <f t="shared" si="42"/>
        <v>-6.0398764034019781E-5</v>
      </c>
      <c r="CT38" s="8" t="str">
        <f t="shared" si="43"/>
        <v>NA</v>
      </c>
      <c r="CU38" s="8">
        <f t="shared" si="44"/>
        <v>-1.3163763626598021E-4</v>
      </c>
      <c r="CV38">
        <v>5.1512928980000003</v>
      </c>
      <c r="CW38" s="1">
        <v>-3.1993E-6</v>
      </c>
      <c r="CX38">
        <v>240</v>
      </c>
      <c r="CY38" s="10">
        <f t="shared" si="45"/>
        <v>-4.9674472938382452E-5</v>
      </c>
      <c r="CZ38" s="10" t="str">
        <f t="shared" si="46"/>
        <v>NA</v>
      </c>
      <c r="DA38" s="8">
        <f t="shared" si="47"/>
        <v>4.6475172938382451E-5</v>
      </c>
      <c r="DB38" t="s">
        <v>3</v>
      </c>
      <c r="DC38" s="5" t="s">
        <v>7</v>
      </c>
    </row>
    <row r="39" spans="1:107" x14ac:dyDescent="0.45">
      <c r="A39" s="9">
        <v>45621.549305497683</v>
      </c>
      <c r="B39" t="s">
        <v>0</v>
      </c>
      <c r="C39">
        <v>38</v>
      </c>
      <c r="D39" s="7">
        <v>45621</v>
      </c>
      <c r="E39">
        <v>13.115000009999999</v>
      </c>
      <c r="F39">
        <v>14.111579170000001</v>
      </c>
      <c r="G39">
        <v>13.950220760000001</v>
      </c>
      <c r="H39">
        <v>14.08753332</v>
      </c>
      <c r="I39">
        <v>14.15910832</v>
      </c>
      <c r="J39">
        <v>3.6041512409999998</v>
      </c>
      <c r="K39">
        <v>-2.2191269189999999E-4</v>
      </c>
      <c r="L39">
        <v>240</v>
      </c>
      <c r="M39" s="8">
        <f t="shared" si="0"/>
        <v>-1.2141070069171533E-4</v>
      </c>
      <c r="N39" s="8">
        <f t="shared" si="1"/>
        <v>1.2053322942888849E-5</v>
      </c>
      <c r="O39" s="8">
        <f t="shared" si="2"/>
        <v>-1.1255531415117351E-4</v>
      </c>
      <c r="P39">
        <v>5.4046687740000001</v>
      </c>
      <c r="Q39" s="1">
        <v>-3.4788999999999998E-6</v>
      </c>
      <c r="R39">
        <v>240</v>
      </c>
      <c r="S39" s="10">
        <f t="shared" si="3"/>
        <v>-4.9719063910602657E-5</v>
      </c>
      <c r="T39" s="10" t="str">
        <f t="shared" si="4"/>
        <v>NA</v>
      </c>
      <c r="U39" s="8">
        <f t="shared" si="5"/>
        <v>4.6240163910602658E-5</v>
      </c>
      <c r="V39">
        <v>3.1276637429999998</v>
      </c>
      <c r="W39">
        <v>-1.97241277E-4</v>
      </c>
      <c r="X39">
        <v>240</v>
      </c>
      <c r="Y39" s="8">
        <f t="shared" si="6"/>
        <v>-1.2141070069171533E-4</v>
      </c>
      <c r="Z39" s="8">
        <f t="shared" si="7"/>
        <v>2.0306923480880496E-5</v>
      </c>
      <c r="AA39" s="8">
        <f t="shared" si="8"/>
        <v>-9.613749978916515E-5</v>
      </c>
      <c r="AB39">
        <v>3.3606054240000001</v>
      </c>
      <c r="AC39">
        <v>-2.213997503E-4</v>
      </c>
      <c r="AD39">
        <v>240</v>
      </c>
      <c r="AE39" s="8">
        <f t="shared" si="9"/>
        <v>-6.0536699223345813E-5</v>
      </c>
      <c r="AF39" s="8" t="str">
        <f t="shared" si="10"/>
        <v>NA</v>
      </c>
      <c r="AG39" s="8">
        <f t="shared" si="11"/>
        <v>-1.6086305107665419E-4</v>
      </c>
      <c r="AH39">
        <v>2.7899991700000002</v>
      </c>
      <c r="AI39">
        <v>-2.7216366759999998E-4</v>
      </c>
      <c r="AJ39">
        <v>240</v>
      </c>
      <c r="AK39" s="8">
        <f t="shared" si="12"/>
        <v>-6.0536699223345813E-5</v>
      </c>
      <c r="AL39" s="8" t="str">
        <f t="shared" si="13"/>
        <v>NA</v>
      </c>
      <c r="AM39" s="8">
        <f t="shared" si="14"/>
        <v>-2.1162696837665417E-4</v>
      </c>
      <c r="AN39">
        <v>2.3132241699999998</v>
      </c>
      <c r="AO39">
        <v>-3.4020931690000001E-4</v>
      </c>
      <c r="AP39">
        <v>240</v>
      </c>
      <c r="AQ39" s="8">
        <f t="shared" si="15"/>
        <v>-6.0536699223345813E-5</v>
      </c>
      <c r="AR39" s="8" t="str">
        <f t="shared" si="16"/>
        <v>NA</v>
      </c>
      <c r="AS39" s="8">
        <f t="shared" si="17"/>
        <v>-2.796726176766542E-4</v>
      </c>
      <c r="AT39">
        <v>3.278800822</v>
      </c>
      <c r="AU39">
        <v>-2.6603336300000001E-4</v>
      </c>
      <c r="AV39">
        <v>240</v>
      </c>
      <c r="AW39" s="8">
        <f t="shared" si="18"/>
        <v>-6.0536699223345813E-5</v>
      </c>
      <c r="AX39" s="8" t="str">
        <f t="shared" si="19"/>
        <v>NA</v>
      </c>
      <c r="AY39" s="8">
        <f t="shared" si="20"/>
        <v>-2.0549666377665419E-4</v>
      </c>
      <c r="AZ39">
        <v>3.2303283299999999</v>
      </c>
      <c r="BA39">
        <v>-3.3694444790000001E-4</v>
      </c>
      <c r="BB39">
        <v>240</v>
      </c>
      <c r="BC39" s="8">
        <f t="shared" si="21"/>
        <v>-1.2141070069171533E-4</v>
      </c>
      <c r="BD39" s="8">
        <f t="shared" si="22"/>
        <v>5.4972804169456043E-5</v>
      </c>
      <c r="BE39" s="8">
        <f t="shared" si="23"/>
        <v>-2.7050655137774072E-4</v>
      </c>
      <c r="BF39">
        <v>5.1376412709999997</v>
      </c>
      <c r="BG39" s="1">
        <v>2.8690000000000001E-5</v>
      </c>
      <c r="BH39">
        <v>240</v>
      </c>
      <c r="BI39" s="10">
        <f t="shared" si="24"/>
        <v>-4.9719063910602657E-5</v>
      </c>
      <c r="BJ39" s="10" t="str">
        <f t="shared" si="25"/>
        <v>NA</v>
      </c>
      <c r="BK39" s="8">
        <f t="shared" si="26"/>
        <v>7.8409063910602655E-5</v>
      </c>
      <c r="BL39">
        <v>3.4574541619999999</v>
      </c>
      <c r="BM39">
        <v>-1.3589028030000001E-4</v>
      </c>
      <c r="BN39">
        <v>240</v>
      </c>
      <c r="BO39" s="8">
        <f t="shared" si="27"/>
        <v>-6.0536699223345813E-5</v>
      </c>
      <c r="BP39" s="8" t="str">
        <f t="shared" si="28"/>
        <v>NA</v>
      </c>
      <c r="BQ39" s="8">
        <f t="shared" si="29"/>
        <v>-7.5353581076654196E-5</v>
      </c>
      <c r="BR39">
        <v>3.251931253</v>
      </c>
      <c r="BS39">
        <v>-2.3256490510000001E-4</v>
      </c>
      <c r="BT39">
        <v>240</v>
      </c>
      <c r="BU39" s="8">
        <f t="shared" si="30"/>
        <v>-1.2141070069171533E-4</v>
      </c>
      <c r="BV39" s="8">
        <f t="shared" si="31"/>
        <v>1.8154391899892647E-5</v>
      </c>
      <c r="BW39" s="8">
        <f t="shared" si="32"/>
        <v>-1.2930859630817733E-4</v>
      </c>
      <c r="BX39">
        <v>3.7221091639999999</v>
      </c>
      <c r="BY39">
        <v>-1.6049223989999999E-4</v>
      </c>
      <c r="BZ39">
        <v>240</v>
      </c>
      <c r="CA39" s="8">
        <f t="shared" si="33"/>
        <v>-6.0536699223345813E-5</v>
      </c>
      <c r="CB39" s="8" t="str">
        <f t="shared" si="34"/>
        <v>NA</v>
      </c>
      <c r="CC39" s="8">
        <f t="shared" si="35"/>
        <v>-9.9955540676654179E-5</v>
      </c>
      <c r="CD39">
        <v>4.7568949920000003</v>
      </c>
      <c r="CE39">
        <v>1.0111697719999999E-4</v>
      </c>
      <c r="CF39">
        <v>240</v>
      </c>
      <c r="CG39" s="8">
        <f t="shared" si="36"/>
        <v>-4.9719063910602657E-5</v>
      </c>
      <c r="CH39" s="8" t="str">
        <f t="shared" si="37"/>
        <v>NA</v>
      </c>
      <c r="CI39" s="8">
        <f t="shared" si="38"/>
        <v>1.5083604111060266E-4</v>
      </c>
      <c r="CJ39">
        <v>3.1249874929999999</v>
      </c>
      <c r="CK39">
        <v>-1.8061255479999999E-4</v>
      </c>
      <c r="CL39">
        <v>240</v>
      </c>
      <c r="CM39" s="8">
        <f t="shared" si="39"/>
        <v>-1.2141070069171533E-4</v>
      </c>
      <c r="CN39" s="8">
        <f t="shared" si="40"/>
        <v>2.0353280832400764E-5</v>
      </c>
      <c r="CO39" s="8">
        <f t="shared" si="41"/>
        <v>-7.9555134940685423E-5</v>
      </c>
      <c r="CP39">
        <v>3.5009358220000002</v>
      </c>
      <c r="CQ39">
        <v>-1.6082716810000001E-4</v>
      </c>
      <c r="CR39">
        <v>240</v>
      </c>
      <c r="CS39" s="8">
        <f t="shared" si="42"/>
        <v>-6.0536699223345813E-5</v>
      </c>
      <c r="CT39" s="8" t="str">
        <f t="shared" si="43"/>
        <v>NA</v>
      </c>
      <c r="CU39" s="8">
        <f t="shared" si="44"/>
        <v>-1.0029046887665419E-4</v>
      </c>
      <c r="CV39">
        <v>5.1704987610000002</v>
      </c>
      <c r="CW39" s="1">
        <v>4.4873999999999998E-5</v>
      </c>
      <c r="CX39">
        <v>240</v>
      </c>
      <c r="CY39" s="10">
        <f t="shared" si="45"/>
        <v>-4.9719063910602657E-5</v>
      </c>
      <c r="CZ39" s="10" t="str">
        <f t="shared" si="46"/>
        <v>NA</v>
      </c>
      <c r="DA39" s="8">
        <f t="shared" si="47"/>
        <v>9.4593063910602661E-5</v>
      </c>
      <c r="DB39" t="s">
        <v>3</v>
      </c>
      <c r="DC39" s="5" t="s">
        <v>7</v>
      </c>
    </row>
    <row r="40" spans="1:107" x14ac:dyDescent="0.45">
      <c r="A40" s="9">
        <v>45621.563194386574</v>
      </c>
      <c r="B40" t="s">
        <v>0</v>
      </c>
      <c r="C40">
        <v>39</v>
      </c>
      <c r="D40" s="7">
        <v>45621</v>
      </c>
      <c r="E40">
        <v>13.31500001</v>
      </c>
      <c r="F40">
        <v>14.12318333</v>
      </c>
      <c r="G40">
        <v>13.9533083</v>
      </c>
      <c r="H40">
        <v>14.049079170000001</v>
      </c>
      <c r="I40">
        <v>14.157929169999999</v>
      </c>
      <c r="J40">
        <v>3.331863346</v>
      </c>
      <c r="K40">
        <v>-2.384269101E-4</v>
      </c>
      <c r="L40">
        <v>240</v>
      </c>
      <c r="M40" s="8">
        <f t="shared" si="0"/>
        <v>-1.2179792157906988E-4</v>
      </c>
      <c r="N40" s="8">
        <f t="shared" si="1"/>
        <v>1.6769827627888187E-5</v>
      </c>
      <c r="O40" s="8">
        <f t="shared" si="2"/>
        <v>-1.333988161488183E-4</v>
      </c>
      <c r="P40">
        <v>5.2671291550000001</v>
      </c>
      <c r="Q40">
        <v>-1.231386913E-4</v>
      </c>
      <c r="R40">
        <v>240</v>
      </c>
      <c r="S40" s="10">
        <f t="shared" si="3"/>
        <v>-4.9763654882822861E-5</v>
      </c>
      <c r="T40" s="10" t="str">
        <f t="shared" si="4"/>
        <v>NA</v>
      </c>
      <c r="U40" s="8">
        <f t="shared" si="5"/>
        <v>-7.3375036417177143E-5</v>
      </c>
      <c r="V40">
        <v>2.8866287470000001</v>
      </c>
      <c r="W40">
        <v>-1.7388523499999999E-4</v>
      </c>
      <c r="X40">
        <v>240</v>
      </c>
      <c r="Y40" s="8">
        <f t="shared" si="6"/>
        <v>-1.2179792157906988E-4</v>
      </c>
      <c r="Z40" s="8">
        <f t="shared" si="7"/>
        <v>2.4482073051458343E-5</v>
      </c>
      <c r="AA40" s="8">
        <f t="shared" si="8"/>
        <v>-7.6569386472388453E-5</v>
      </c>
      <c r="AB40">
        <v>3.0678445719999998</v>
      </c>
      <c r="AC40">
        <v>-2.4873750429999999E-4</v>
      </c>
      <c r="AD40">
        <v>240</v>
      </c>
      <c r="AE40" s="8">
        <f t="shared" si="9"/>
        <v>-6.0674634412727357E-5</v>
      </c>
      <c r="AF40" s="8" t="str">
        <f t="shared" si="10"/>
        <v>NA</v>
      </c>
      <c r="AG40" s="8">
        <f t="shared" si="11"/>
        <v>-1.8806286988727264E-4</v>
      </c>
      <c r="AH40">
        <v>2.5140358379999999</v>
      </c>
      <c r="AI40">
        <v>-2.1500754700000001E-4</v>
      </c>
      <c r="AJ40">
        <v>240</v>
      </c>
      <c r="AK40" s="8">
        <f t="shared" si="12"/>
        <v>-6.0674634412727357E-5</v>
      </c>
      <c r="AL40" s="8" t="str">
        <f t="shared" si="13"/>
        <v>NA</v>
      </c>
      <c r="AM40" s="8">
        <f t="shared" si="14"/>
        <v>-1.5433291258727265E-4</v>
      </c>
      <c r="AN40">
        <v>1.8993395790000001</v>
      </c>
      <c r="AO40">
        <v>-3.3269307419999999E-4</v>
      </c>
      <c r="AP40">
        <v>240</v>
      </c>
      <c r="AQ40" s="8">
        <f t="shared" si="15"/>
        <v>-6.0674634412727357E-5</v>
      </c>
      <c r="AR40" s="8">
        <f t="shared" si="16"/>
        <v>1.193517900812866E-5</v>
      </c>
      <c r="AS40" s="8">
        <f t="shared" si="17"/>
        <v>-2.839536187954013E-4</v>
      </c>
      <c r="AT40">
        <v>2.9608504089999998</v>
      </c>
      <c r="AU40">
        <v>-2.5310480689999998E-4</v>
      </c>
      <c r="AV40">
        <v>240</v>
      </c>
      <c r="AW40" s="8">
        <f t="shared" si="18"/>
        <v>-6.0674634412727357E-5</v>
      </c>
      <c r="AX40" s="8" t="str">
        <f t="shared" si="19"/>
        <v>NA</v>
      </c>
      <c r="AY40" s="8">
        <f t="shared" si="20"/>
        <v>-1.9243017248727262E-4</v>
      </c>
      <c r="AZ40">
        <v>2.8467979240000001</v>
      </c>
      <c r="BA40">
        <v>-2.7417017330000001E-4</v>
      </c>
      <c r="BB40">
        <v>240</v>
      </c>
      <c r="BC40" s="8">
        <f t="shared" si="21"/>
        <v>-1.2179792157906988E-4</v>
      </c>
      <c r="BD40" s="8">
        <f t="shared" si="22"/>
        <v>7.468328402358715E-5</v>
      </c>
      <c r="BE40" s="8">
        <f t="shared" si="23"/>
        <v>-2.2705553574451729E-4</v>
      </c>
      <c r="BF40">
        <v>5.1531812510000004</v>
      </c>
      <c r="BG40" s="1">
        <v>-3.7083999999999999E-6</v>
      </c>
      <c r="BH40">
        <v>240</v>
      </c>
      <c r="BI40" s="10">
        <f t="shared" si="24"/>
        <v>-4.9763654882822861E-5</v>
      </c>
      <c r="BJ40" s="10" t="str">
        <f t="shared" si="25"/>
        <v>NA</v>
      </c>
      <c r="BK40" s="8">
        <f t="shared" si="26"/>
        <v>4.6055254882822861E-5</v>
      </c>
      <c r="BL40">
        <v>3.2648183290000001</v>
      </c>
      <c r="BM40">
        <v>-1.7812538139999999E-4</v>
      </c>
      <c r="BN40">
        <v>240</v>
      </c>
      <c r="BO40" s="8">
        <f t="shared" si="27"/>
        <v>-6.0674634412727357E-5</v>
      </c>
      <c r="BP40" s="8" t="str">
        <f t="shared" si="28"/>
        <v>NA</v>
      </c>
      <c r="BQ40" s="8">
        <f t="shared" si="29"/>
        <v>-1.1745074698727264E-4</v>
      </c>
      <c r="BR40">
        <v>3.019982927</v>
      </c>
      <c r="BS40">
        <v>-2.1100682020000001E-4</v>
      </c>
      <c r="BT40">
        <v>240</v>
      </c>
      <c r="BU40" s="8">
        <f t="shared" si="30"/>
        <v>-1.2179792157906988E-4</v>
      </c>
      <c r="BV40" s="8">
        <f t="shared" si="31"/>
        <v>2.2172144383001578E-5</v>
      </c>
      <c r="BW40" s="8">
        <f t="shared" si="32"/>
        <v>-1.1138104300393171E-4</v>
      </c>
      <c r="BX40">
        <v>3.5061454169999999</v>
      </c>
      <c r="BY40">
        <v>-2.0031970659999999E-4</v>
      </c>
      <c r="BZ40">
        <v>240</v>
      </c>
      <c r="CA40" s="8">
        <f t="shared" si="33"/>
        <v>-6.0674634412727357E-5</v>
      </c>
      <c r="CB40" s="8" t="str">
        <f t="shared" si="34"/>
        <v>NA</v>
      </c>
      <c r="CC40" s="8">
        <f t="shared" si="35"/>
        <v>-1.3964507218727263E-4</v>
      </c>
      <c r="CD40">
        <v>4.8114729110000001</v>
      </c>
      <c r="CE40" s="1">
        <v>1.8655E-5</v>
      </c>
      <c r="CF40">
        <v>240</v>
      </c>
      <c r="CG40" s="8">
        <f t="shared" si="36"/>
        <v>-4.9763654882822861E-5</v>
      </c>
      <c r="CH40" s="8" t="str">
        <f t="shared" si="37"/>
        <v>NA</v>
      </c>
      <c r="CI40" s="8">
        <f t="shared" si="38"/>
        <v>6.8418654882822864E-5</v>
      </c>
      <c r="CJ40">
        <v>2.8553654119999998</v>
      </c>
      <c r="CK40">
        <v>-2.3376046709999999E-4</v>
      </c>
      <c r="CL40">
        <v>240</v>
      </c>
      <c r="CM40" s="8">
        <f t="shared" si="39"/>
        <v>-1.2179792157906988E-4</v>
      </c>
      <c r="CN40" s="8">
        <f t="shared" si="40"/>
        <v>2.5023608935733347E-5</v>
      </c>
      <c r="CO40" s="8">
        <f t="shared" si="41"/>
        <v>-1.3698615445666346E-4</v>
      </c>
      <c r="CP40">
        <v>3.2576258259999999</v>
      </c>
      <c r="CQ40">
        <v>-2.141881074E-4</v>
      </c>
      <c r="CR40">
        <v>240</v>
      </c>
      <c r="CS40" s="8">
        <f t="shared" si="42"/>
        <v>-6.0674634412727357E-5</v>
      </c>
      <c r="CT40" s="8" t="str">
        <f t="shared" si="43"/>
        <v>NA</v>
      </c>
      <c r="CU40" s="8">
        <f t="shared" si="44"/>
        <v>-1.5351347298727264E-4</v>
      </c>
      <c r="CV40">
        <v>5.1772029140000004</v>
      </c>
      <c r="CW40" s="1">
        <v>-1.6631000000000001E-5</v>
      </c>
      <c r="CX40">
        <v>240</v>
      </c>
      <c r="CY40" s="10">
        <f t="shared" si="45"/>
        <v>-4.9763654882822861E-5</v>
      </c>
      <c r="CZ40" s="10" t="str">
        <f t="shared" si="46"/>
        <v>NA</v>
      </c>
      <c r="DA40" s="8">
        <f t="shared" si="47"/>
        <v>3.3132654882822864E-5</v>
      </c>
      <c r="DB40" t="s">
        <v>3</v>
      </c>
      <c r="DC40" s="5" t="s">
        <v>7</v>
      </c>
    </row>
    <row r="41" spans="1:107" x14ac:dyDescent="0.45">
      <c r="A41" s="9">
        <v>45621.577083275464</v>
      </c>
      <c r="B41" t="s">
        <v>0</v>
      </c>
      <c r="C41">
        <v>40</v>
      </c>
      <c r="D41" s="7">
        <v>45621</v>
      </c>
      <c r="E41">
        <v>13.55500002</v>
      </c>
      <c r="F41">
        <v>14.101745810000001</v>
      </c>
      <c r="G41">
        <v>13.953562529999999</v>
      </c>
      <c r="H41">
        <v>14.112058319999999</v>
      </c>
      <c r="I41">
        <v>14.19052087</v>
      </c>
      <c r="J41">
        <v>3.0523858270000002</v>
      </c>
      <c r="K41">
        <v>-2.641134667E-4</v>
      </c>
      <c r="L41">
        <v>240</v>
      </c>
      <c r="M41" s="8">
        <f t="shared" si="0"/>
        <v>-1.2218514246664647E-4</v>
      </c>
      <c r="N41" s="8">
        <f t="shared" si="1"/>
        <v>2.1610869230988062E-5</v>
      </c>
      <c r="O41" s="8">
        <f t="shared" si="2"/>
        <v>-1.6353919346434159E-4</v>
      </c>
      <c r="P41">
        <v>5.217120403</v>
      </c>
      <c r="Q41" s="1">
        <v>2.441E-6</v>
      </c>
      <c r="R41">
        <v>240</v>
      </c>
      <c r="S41" s="10">
        <f t="shared" si="3"/>
        <v>-4.9808245855070821E-5</v>
      </c>
      <c r="T41" s="10" t="str">
        <f t="shared" si="4"/>
        <v>NA</v>
      </c>
      <c r="U41" s="8">
        <f t="shared" si="5"/>
        <v>5.224924585507082E-5</v>
      </c>
      <c r="V41">
        <v>2.6762433209999998</v>
      </c>
      <c r="W41">
        <v>-1.9827271560000001E-4</v>
      </c>
      <c r="X41">
        <v>240</v>
      </c>
      <c r="Y41" s="8">
        <f t="shared" si="6"/>
        <v>-1.2218514246664647E-4</v>
      </c>
      <c r="Z41" s="8">
        <f t="shared" si="7"/>
        <v>2.8126318225796999E-5</v>
      </c>
      <c r="AA41" s="8">
        <f t="shared" si="8"/>
        <v>-1.0421389135915054E-4</v>
      </c>
      <c r="AB41">
        <v>2.764254588</v>
      </c>
      <c r="AC41">
        <v>-2.5225287930000001E-4</v>
      </c>
      <c r="AD41">
        <v>240</v>
      </c>
      <c r="AE41" s="8">
        <f t="shared" si="9"/>
        <v>-6.081256960205339E-5</v>
      </c>
      <c r="AF41" s="8" t="str">
        <f t="shared" si="10"/>
        <v>NA</v>
      </c>
      <c r="AG41" s="8">
        <f t="shared" si="11"/>
        <v>-1.9144030969794662E-4</v>
      </c>
      <c r="AH41">
        <v>2.289267078</v>
      </c>
      <c r="AI41">
        <v>-1.7158714250000001E-4</v>
      </c>
      <c r="AJ41">
        <v>240</v>
      </c>
      <c r="AK41" s="8">
        <f t="shared" si="12"/>
        <v>-6.081256960205339E-5</v>
      </c>
      <c r="AL41" s="8">
        <f t="shared" si="13"/>
        <v>3.1972048806446797E-7</v>
      </c>
      <c r="AM41" s="8">
        <f t="shared" si="14"/>
        <v>-1.1109429338601109E-4</v>
      </c>
      <c r="AN41">
        <v>1.5452758369999999</v>
      </c>
      <c r="AO41">
        <v>-3.0673895250000002E-4</v>
      </c>
      <c r="AP41">
        <v>240</v>
      </c>
      <c r="AQ41" s="8">
        <f t="shared" si="15"/>
        <v>-6.081256960205339E-5</v>
      </c>
      <c r="AR41" s="8">
        <f t="shared" si="16"/>
        <v>2.248230050945092E-5</v>
      </c>
      <c r="AS41" s="8">
        <f t="shared" si="17"/>
        <v>-2.6840868340739755E-4</v>
      </c>
      <c r="AT41">
        <v>2.6526362479999999</v>
      </c>
      <c r="AU41">
        <v>-2.6775434180000002E-4</v>
      </c>
      <c r="AV41">
        <v>240</v>
      </c>
      <c r="AW41" s="8">
        <f t="shared" si="18"/>
        <v>-6.081256960205339E-5</v>
      </c>
      <c r="AX41" s="8" t="str">
        <f t="shared" si="19"/>
        <v>NA</v>
      </c>
      <c r="AY41" s="8">
        <f t="shared" si="20"/>
        <v>-2.0694177219794663E-4</v>
      </c>
      <c r="AZ41">
        <v>2.4917595850000001</v>
      </c>
      <c r="BA41">
        <v>-2.8713374269999999E-4</v>
      </c>
      <c r="BB41">
        <v>240</v>
      </c>
      <c r="BC41" s="8">
        <f t="shared" si="21"/>
        <v>-1.2218514246664647E-4</v>
      </c>
      <c r="BD41" s="8">
        <f t="shared" si="22"/>
        <v>9.2929493238883823E-5</v>
      </c>
      <c r="BE41" s="8">
        <f t="shared" si="23"/>
        <v>-2.5787809347223734E-4</v>
      </c>
      <c r="BF41">
        <v>5.155120438</v>
      </c>
      <c r="BG41" s="1">
        <v>2.4715E-5</v>
      </c>
      <c r="BH41">
        <v>240</v>
      </c>
      <c r="BI41" s="10">
        <f t="shared" si="24"/>
        <v>-4.9808245855070821E-5</v>
      </c>
      <c r="BJ41" s="10" t="str">
        <f t="shared" si="25"/>
        <v>NA</v>
      </c>
      <c r="BK41" s="8">
        <f t="shared" si="26"/>
        <v>7.4523245855070817E-5</v>
      </c>
      <c r="BL41">
        <v>3.0566020800000002</v>
      </c>
      <c r="BM41">
        <v>-1.4445885959999999E-4</v>
      </c>
      <c r="BN41">
        <v>240</v>
      </c>
      <c r="BO41" s="8">
        <f t="shared" si="27"/>
        <v>-6.081256960205339E-5</v>
      </c>
      <c r="BP41" s="8" t="str">
        <f t="shared" si="28"/>
        <v>NA</v>
      </c>
      <c r="BQ41" s="8">
        <f t="shared" si="29"/>
        <v>-8.3646289997946601E-5</v>
      </c>
      <c r="BR41">
        <v>2.799532905</v>
      </c>
      <c r="BS41">
        <v>-1.66996675E-4</v>
      </c>
      <c r="BT41">
        <v>240</v>
      </c>
      <c r="BU41" s="8">
        <f t="shared" si="30"/>
        <v>-1.2218514246664647E-4</v>
      </c>
      <c r="BV41" s="8">
        <f t="shared" si="31"/>
        <v>2.5990726041107261E-5</v>
      </c>
      <c r="BW41" s="8">
        <f t="shared" si="32"/>
        <v>-7.0802258574460797E-5</v>
      </c>
      <c r="BX41">
        <v>3.2969775120000002</v>
      </c>
      <c r="BY41">
        <v>-1.7205140190000001E-4</v>
      </c>
      <c r="BZ41">
        <v>240</v>
      </c>
      <c r="CA41" s="8">
        <f t="shared" si="33"/>
        <v>-6.081256960205339E-5</v>
      </c>
      <c r="CB41" s="8" t="str">
        <f t="shared" si="34"/>
        <v>NA</v>
      </c>
      <c r="CC41" s="8">
        <f t="shared" si="35"/>
        <v>-1.1123883229794662E-4</v>
      </c>
      <c r="CD41">
        <v>4.7539587479999996</v>
      </c>
      <c r="CE41">
        <v>-1.6962451479999999E-4</v>
      </c>
      <c r="CF41">
        <v>240</v>
      </c>
      <c r="CG41" s="8">
        <f t="shared" si="36"/>
        <v>-4.9808245855070821E-5</v>
      </c>
      <c r="CH41" s="8" t="str">
        <f t="shared" si="37"/>
        <v>NA</v>
      </c>
      <c r="CI41" s="8">
        <f t="shared" si="38"/>
        <v>-1.1981626894492917E-4</v>
      </c>
      <c r="CJ41">
        <v>2.5706079220000002</v>
      </c>
      <c r="CK41">
        <v>-1.5916037610000001E-4</v>
      </c>
      <c r="CL41">
        <v>240</v>
      </c>
      <c r="CM41" s="8">
        <f t="shared" si="39"/>
        <v>-1.2218514246664647E-4</v>
      </c>
      <c r="CN41" s="8">
        <f t="shared" si="40"/>
        <v>2.9956108912177944E-5</v>
      </c>
      <c r="CO41" s="8">
        <f t="shared" si="41"/>
        <v>-6.6931342545531491E-5</v>
      </c>
      <c r="CP41">
        <v>3.0375004190000001</v>
      </c>
      <c r="CQ41">
        <v>-1.3900571080000001E-4</v>
      </c>
      <c r="CR41">
        <v>240</v>
      </c>
      <c r="CS41" s="8">
        <f t="shared" si="42"/>
        <v>-6.081256960205339E-5</v>
      </c>
      <c r="CT41" s="8" t="str">
        <f t="shared" si="43"/>
        <v>NA</v>
      </c>
      <c r="CU41" s="8">
        <f t="shared" si="44"/>
        <v>-7.819314119794662E-5</v>
      </c>
      <c r="CV41">
        <v>5.1869879030000003</v>
      </c>
      <c r="CW41" s="1">
        <v>4.9743999999999997E-5</v>
      </c>
      <c r="CX41">
        <v>240</v>
      </c>
      <c r="CY41" s="10">
        <f t="shared" si="45"/>
        <v>-4.9808245855070821E-5</v>
      </c>
      <c r="CZ41" s="10" t="str">
        <f t="shared" si="46"/>
        <v>NA</v>
      </c>
      <c r="DA41" s="8">
        <f t="shared" si="47"/>
        <v>9.9552245855070824E-5</v>
      </c>
      <c r="DB41" t="s">
        <v>3</v>
      </c>
      <c r="DC41" s="5" t="s">
        <v>7</v>
      </c>
    </row>
    <row r="42" spans="1:107" x14ac:dyDescent="0.45">
      <c r="A42" s="9">
        <v>45621.590972164355</v>
      </c>
      <c r="B42" t="s">
        <v>0</v>
      </c>
      <c r="C42">
        <v>41</v>
      </c>
      <c r="D42" s="7">
        <v>45621</v>
      </c>
      <c r="E42">
        <v>14.115000009999999</v>
      </c>
      <c r="F42">
        <v>14.113925</v>
      </c>
      <c r="G42">
        <v>13.949829080000001</v>
      </c>
      <c r="H42">
        <v>14.03402917</v>
      </c>
      <c r="I42">
        <v>14.123499989999999</v>
      </c>
      <c r="J42">
        <v>2.7343699890000002</v>
      </c>
      <c r="K42">
        <v>-2.854056209E-4</v>
      </c>
      <c r="L42">
        <v>240</v>
      </c>
      <c r="M42" s="8">
        <f t="shared" si="0"/>
        <v>-1.2257236335400101E-4</v>
      </c>
      <c r="N42" s="8">
        <f t="shared" si="1"/>
        <v>2.7119462221620234E-5</v>
      </c>
      <c r="O42" s="8">
        <f t="shared" si="2"/>
        <v>-1.8995271976761922E-4</v>
      </c>
      <c r="P42">
        <v>5.2372328960000001</v>
      </c>
      <c r="Q42" s="1">
        <v>1.9114999999999999E-5</v>
      </c>
      <c r="R42">
        <v>240</v>
      </c>
      <c r="S42" s="10">
        <f t="shared" si="3"/>
        <v>-4.9852836827291025E-5</v>
      </c>
      <c r="T42" s="10" t="str">
        <f t="shared" si="4"/>
        <v>NA</v>
      </c>
      <c r="U42" s="8">
        <f t="shared" si="5"/>
        <v>6.8967836827291021E-5</v>
      </c>
      <c r="V42">
        <v>2.4503108299999998</v>
      </c>
      <c r="W42">
        <v>-1.7270670170000001E-4</v>
      </c>
      <c r="X42">
        <v>240</v>
      </c>
      <c r="Y42" s="8">
        <f t="shared" si="6"/>
        <v>-1.2257236335400101E-4</v>
      </c>
      <c r="Z42" s="8">
        <f t="shared" si="7"/>
        <v>3.2039865878347148E-5</v>
      </c>
      <c r="AA42" s="8">
        <f t="shared" si="8"/>
        <v>-8.2174204224346137E-5</v>
      </c>
      <c r="AB42">
        <v>2.4644883320000002</v>
      </c>
      <c r="AC42">
        <v>-2.4830414749999998E-4</v>
      </c>
      <c r="AD42">
        <v>240</v>
      </c>
      <c r="AE42" s="8">
        <f t="shared" si="9"/>
        <v>-6.0950504791379423E-5</v>
      </c>
      <c r="AF42" s="8" t="str">
        <f t="shared" si="10"/>
        <v>NA</v>
      </c>
      <c r="AG42" s="8">
        <f t="shared" si="11"/>
        <v>-1.8735364270862056E-4</v>
      </c>
      <c r="AH42">
        <v>2.0953325029999998</v>
      </c>
      <c r="AI42">
        <v>-2.0050835180000001E-4</v>
      </c>
      <c r="AJ42">
        <v>240</v>
      </c>
      <c r="AK42" s="8">
        <f t="shared" si="12"/>
        <v>-6.0950504791379423E-5</v>
      </c>
      <c r="AL42" s="8">
        <f t="shared" si="13"/>
        <v>6.0967919110747784E-6</v>
      </c>
      <c r="AM42" s="8">
        <f t="shared" si="14"/>
        <v>-1.4565463891969536E-4</v>
      </c>
      <c r="AN42">
        <v>1.214729164</v>
      </c>
      <c r="AO42">
        <v>-2.2622743880000001E-4</v>
      </c>
      <c r="AP42">
        <v>240</v>
      </c>
      <c r="AQ42" s="8">
        <f t="shared" si="15"/>
        <v>-6.0950504791379423E-5</v>
      </c>
      <c r="AR42" s="8">
        <f t="shared" si="16"/>
        <v>3.2328877575760168E-5</v>
      </c>
      <c r="AS42" s="8">
        <f t="shared" si="17"/>
        <v>-1.9760581158438076E-4</v>
      </c>
      <c r="AT42">
        <v>2.3521341690000002</v>
      </c>
      <c r="AU42">
        <v>-2.4840819169999999E-4</v>
      </c>
      <c r="AV42">
        <v>240</v>
      </c>
      <c r="AW42" s="8">
        <f t="shared" si="18"/>
        <v>-6.0950504791379423E-5</v>
      </c>
      <c r="AX42" s="8" t="str">
        <f t="shared" si="19"/>
        <v>NA</v>
      </c>
      <c r="AY42" s="8">
        <f t="shared" si="20"/>
        <v>-1.8745768690862056E-4</v>
      </c>
      <c r="AZ42">
        <v>2.1920816620000001</v>
      </c>
      <c r="BA42">
        <v>-2.3719245200000001E-4</v>
      </c>
      <c r="BB42">
        <v>240</v>
      </c>
      <c r="BC42" s="8">
        <f t="shared" si="21"/>
        <v>-1.2257236335400101E-4</v>
      </c>
      <c r="BD42" s="8">
        <f t="shared" si="22"/>
        <v>1.0833060765279381E-4</v>
      </c>
      <c r="BE42" s="8">
        <f t="shared" si="23"/>
        <v>-2.2295069629879279E-4</v>
      </c>
      <c r="BF42">
        <v>5.1728337729999998</v>
      </c>
      <c r="BG42" s="1">
        <v>-3.6221E-6</v>
      </c>
      <c r="BH42">
        <v>240</v>
      </c>
      <c r="BI42" s="10">
        <f t="shared" si="24"/>
        <v>-4.9852836827291025E-5</v>
      </c>
      <c r="BJ42" s="10" t="str">
        <f t="shared" si="25"/>
        <v>NA</v>
      </c>
      <c r="BK42" s="8">
        <f t="shared" si="26"/>
        <v>4.6230736827291025E-5</v>
      </c>
      <c r="BL42">
        <v>2.8662225170000002</v>
      </c>
      <c r="BM42">
        <v>-1.7474855229999999E-4</v>
      </c>
      <c r="BN42">
        <v>240</v>
      </c>
      <c r="BO42" s="8">
        <f t="shared" si="27"/>
        <v>-6.0950504791379423E-5</v>
      </c>
      <c r="BP42" s="8" t="str">
        <f t="shared" si="28"/>
        <v>NA</v>
      </c>
      <c r="BQ42" s="8">
        <f t="shared" si="29"/>
        <v>-1.1379804750862057E-4</v>
      </c>
      <c r="BR42">
        <v>2.5681408270000001</v>
      </c>
      <c r="BS42">
        <v>-2.0329394059999999E-4</v>
      </c>
      <c r="BT42">
        <v>240</v>
      </c>
      <c r="BU42" s="8">
        <f t="shared" si="30"/>
        <v>-1.2257236335400101E-4</v>
      </c>
      <c r="BV42" s="8">
        <f t="shared" si="31"/>
        <v>2.9998843331663759E-5</v>
      </c>
      <c r="BW42" s="8">
        <f t="shared" si="32"/>
        <v>-1.1072042057766274E-4</v>
      </c>
      <c r="BX42">
        <v>3.0803512460000002</v>
      </c>
      <c r="BY42">
        <v>-2.2240653730000001E-4</v>
      </c>
      <c r="BZ42">
        <v>240</v>
      </c>
      <c r="CA42" s="8">
        <f t="shared" si="33"/>
        <v>-6.0950504791379423E-5</v>
      </c>
      <c r="CB42" s="8" t="str">
        <f t="shared" si="34"/>
        <v>NA</v>
      </c>
      <c r="CC42" s="8">
        <f t="shared" si="35"/>
        <v>-1.6145603250862059E-4</v>
      </c>
      <c r="CD42">
        <v>4.5430154160000003</v>
      </c>
      <c r="CE42">
        <v>-1.185160041E-4</v>
      </c>
      <c r="CF42">
        <v>240</v>
      </c>
      <c r="CG42" s="8">
        <f t="shared" si="36"/>
        <v>-4.9852836827291025E-5</v>
      </c>
      <c r="CH42" s="8" t="str">
        <f t="shared" si="37"/>
        <v>NA</v>
      </c>
      <c r="CI42" s="8">
        <f t="shared" si="38"/>
        <v>-6.8663167272708979E-5</v>
      </c>
      <c r="CJ42">
        <v>2.3544812579999999</v>
      </c>
      <c r="CK42">
        <v>-2.7129506979999999E-4</v>
      </c>
      <c r="CL42">
        <v>240</v>
      </c>
      <c r="CM42" s="8">
        <f t="shared" si="39"/>
        <v>-1.2257236335400101E-4</v>
      </c>
      <c r="CN42" s="8">
        <f t="shared" si="40"/>
        <v>3.3699802414635256E-5</v>
      </c>
      <c r="CO42" s="8">
        <f t="shared" si="41"/>
        <v>-1.8242250886063425E-4</v>
      </c>
      <c r="CP42">
        <v>2.8351679089999999</v>
      </c>
      <c r="CQ42">
        <v>-1.9377034879999999E-4</v>
      </c>
      <c r="CR42">
        <v>240</v>
      </c>
      <c r="CS42" s="8">
        <f t="shared" si="42"/>
        <v>-6.0950504791379423E-5</v>
      </c>
      <c r="CT42" s="8" t="str">
        <f t="shared" si="43"/>
        <v>NA</v>
      </c>
      <c r="CU42" s="8">
        <f t="shared" si="44"/>
        <v>-1.3281984400862056E-4</v>
      </c>
      <c r="CV42">
        <v>5.2023054039999996</v>
      </c>
      <c r="CW42" s="1">
        <v>-1.8564999999999999E-5</v>
      </c>
      <c r="CX42">
        <v>240</v>
      </c>
      <c r="CY42" s="10">
        <f t="shared" si="45"/>
        <v>-4.9852836827291025E-5</v>
      </c>
      <c r="CZ42" s="10" t="str">
        <f t="shared" si="46"/>
        <v>NA</v>
      </c>
      <c r="DA42" s="8">
        <f t="shared" si="47"/>
        <v>3.1287836827291029E-5</v>
      </c>
      <c r="DB42" t="s">
        <v>3</v>
      </c>
      <c r="DC42" s="5" t="s">
        <v>7</v>
      </c>
    </row>
    <row r="43" spans="1:107" x14ac:dyDescent="0.45">
      <c r="A43" s="9">
        <v>45621.604861053238</v>
      </c>
      <c r="B43" t="s">
        <v>0</v>
      </c>
      <c r="C43">
        <v>42</v>
      </c>
      <c r="D43" s="7">
        <v>45621</v>
      </c>
      <c r="E43">
        <v>14.31500001</v>
      </c>
      <c r="F43">
        <v>14.101466670000001</v>
      </c>
      <c r="G43">
        <v>13.97389585</v>
      </c>
      <c r="H43">
        <v>14.10369169</v>
      </c>
      <c r="I43">
        <v>14.22854169</v>
      </c>
      <c r="J43">
        <v>2.4374287419999998</v>
      </c>
      <c r="K43">
        <v>-1.9112556659999999E-4</v>
      </c>
      <c r="L43">
        <v>240</v>
      </c>
      <c r="M43" s="8">
        <f t="shared" si="0"/>
        <v>-1.2295958424113351E-4</v>
      </c>
      <c r="N43" s="8">
        <f t="shared" si="1"/>
        <v>3.226300627320228E-5</v>
      </c>
      <c r="O43" s="8">
        <f t="shared" si="2"/>
        <v>-1.0042898863206876E-4</v>
      </c>
      <c r="P43">
        <v>5.2765291689999998</v>
      </c>
      <c r="Q43" s="1">
        <v>6.2152999999999999E-5</v>
      </c>
      <c r="R43">
        <v>240</v>
      </c>
      <c r="S43" s="10">
        <f t="shared" si="3"/>
        <v>-4.9897427799483474E-5</v>
      </c>
      <c r="T43" s="10" t="str">
        <f t="shared" si="4"/>
        <v>NA</v>
      </c>
      <c r="U43" s="8">
        <f t="shared" si="5"/>
        <v>1.1205042779948347E-4</v>
      </c>
      <c r="V43">
        <v>2.2493141720000001</v>
      </c>
      <c r="W43">
        <v>-1.5747318670000001E-4</v>
      </c>
      <c r="X43">
        <v>240</v>
      </c>
      <c r="Y43" s="8">
        <f t="shared" si="6"/>
        <v>-1.2295958424113351E-4</v>
      </c>
      <c r="Z43" s="8">
        <f t="shared" si="7"/>
        <v>3.5521481097144179E-5</v>
      </c>
      <c r="AA43" s="8">
        <f t="shared" si="8"/>
        <v>-7.0035083556010678E-5</v>
      </c>
      <c r="AB43">
        <v>2.171945413</v>
      </c>
      <c r="AC43">
        <v>-2.357522193E-4</v>
      </c>
      <c r="AD43">
        <v>240</v>
      </c>
      <c r="AE43" s="8">
        <f t="shared" si="9"/>
        <v>-6.1088439980649945E-5</v>
      </c>
      <c r="AF43" s="8">
        <f t="shared" si="10"/>
        <v>3.8145879616518331E-6</v>
      </c>
      <c r="AG43" s="8">
        <f t="shared" si="11"/>
        <v>-1.7847836728100187E-4</v>
      </c>
      <c r="AH43">
        <v>1.923898756</v>
      </c>
      <c r="AI43">
        <v>-1.4538860770000001E-4</v>
      </c>
      <c r="AJ43">
        <v>240</v>
      </c>
      <c r="AK43" s="8">
        <f t="shared" si="12"/>
        <v>-6.1088439980649945E-5</v>
      </c>
      <c r="AL43" s="8">
        <f t="shared" si="13"/>
        <v>1.1203591463105544E-5</v>
      </c>
      <c r="AM43" s="8">
        <f t="shared" si="14"/>
        <v>-9.5503759182455599E-5</v>
      </c>
      <c r="AN43">
        <v>2.6808750140000002</v>
      </c>
      <c r="AO43">
        <v>4.2555251890000001E-3</v>
      </c>
      <c r="AP43">
        <v>240</v>
      </c>
      <c r="AQ43" s="8">
        <f t="shared" si="15"/>
        <v>-6.1088439980649945E-5</v>
      </c>
      <c r="AR43" s="8" t="str">
        <f t="shared" si="16"/>
        <v>NA</v>
      </c>
      <c r="AS43" s="8">
        <f t="shared" si="17"/>
        <v>4.3166136289806501E-3</v>
      </c>
      <c r="AT43">
        <v>2.0202229150000002</v>
      </c>
      <c r="AU43">
        <v>-3.4052769339999999E-4</v>
      </c>
      <c r="AV43">
        <v>240</v>
      </c>
      <c r="AW43" s="8">
        <f t="shared" si="18"/>
        <v>-6.1088439980649945E-5</v>
      </c>
      <c r="AX43" s="8">
        <f t="shared" si="19"/>
        <v>8.3342137551625352E-6</v>
      </c>
      <c r="AY43" s="8">
        <f t="shared" si="20"/>
        <v>-2.8777346717451257E-4</v>
      </c>
      <c r="AZ43">
        <v>1.910457501</v>
      </c>
      <c r="BA43">
        <v>-2.3975732140000001E-4</v>
      </c>
      <c r="BB43">
        <v>240</v>
      </c>
      <c r="BC43" s="8">
        <f t="shared" si="21"/>
        <v>-1.2295958424113351E-4</v>
      </c>
      <c r="BD43" s="8">
        <f t="shared" si="22"/>
        <v>1.2280389911805269E-4</v>
      </c>
      <c r="BE43" s="8">
        <f t="shared" si="23"/>
        <v>-2.3960163627691919E-4</v>
      </c>
      <c r="BF43">
        <v>5.1690250219999996</v>
      </c>
      <c r="BG43" s="1">
        <v>5.4643999999999997E-6</v>
      </c>
      <c r="BH43">
        <v>240</v>
      </c>
      <c r="BI43" s="10">
        <f t="shared" si="24"/>
        <v>-4.9897427799483474E-5</v>
      </c>
      <c r="BJ43" s="10" t="str">
        <f t="shared" si="25"/>
        <v>NA</v>
      </c>
      <c r="BK43" s="8">
        <f t="shared" si="26"/>
        <v>5.5361827799483475E-5</v>
      </c>
      <c r="BL43">
        <v>2.6641270889999999</v>
      </c>
      <c r="BM43">
        <v>-1.6622487529999999E-4</v>
      </c>
      <c r="BN43">
        <v>240</v>
      </c>
      <c r="BO43" s="8">
        <f t="shared" si="27"/>
        <v>-6.1088439980649945E-5</v>
      </c>
      <c r="BP43" s="8" t="str">
        <f t="shared" si="28"/>
        <v>NA</v>
      </c>
      <c r="BQ43" s="8">
        <f t="shared" si="29"/>
        <v>-1.0513643531935004E-4</v>
      </c>
      <c r="BR43">
        <v>2.3274400040000001</v>
      </c>
      <c r="BS43">
        <v>-2.065495049E-4</v>
      </c>
      <c r="BT43">
        <v>240</v>
      </c>
      <c r="BU43" s="8">
        <f t="shared" si="30"/>
        <v>-1.2295958424113351E-4</v>
      </c>
      <c r="BV43" s="8">
        <f t="shared" si="31"/>
        <v>3.4168204438820929E-5</v>
      </c>
      <c r="BW43" s="8">
        <f t="shared" si="32"/>
        <v>-1.1775812509768742E-4</v>
      </c>
      <c r="BX43">
        <v>2.8470241660000002</v>
      </c>
      <c r="BY43">
        <v>-1.7919865360000001E-4</v>
      </c>
      <c r="BZ43">
        <v>240</v>
      </c>
      <c r="CA43" s="8">
        <f t="shared" si="33"/>
        <v>-6.1088439980649945E-5</v>
      </c>
      <c r="CB43" s="8" t="str">
        <f t="shared" si="34"/>
        <v>NA</v>
      </c>
      <c r="CC43" s="8">
        <f t="shared" si="35"/>
        <v>-1.1811021361935007E-4</v>
      </c>
      <c r="CD43">
        <v>4.5096849920000004</v>
      </c>
      <c r="CE43" s="1">
        <v>3.7023000000000001E-5</v>
      </c>
      <c r="CF43">
        <v>240</v>
      </c>
      <c r="CG43" s="8">
        <f t="shared" si="36"/>
        <v>-4.9897427799483474E-5</v>
      </c>
      <c r="CH43" s="8" t="str">
        <f t="shared" si="37"/>
        <v>NA</v>
      </c>
      <c r="CI43" s="8">
        <f t="shared" si="38"/>
        <v>8.6920427799483475E-5</v>
      </c>
      <c r="CJ43">
        <v>2.0903691649999998</v>
      </c>
      <c r="CK43">
        <v>-1.337679782E-4</v>
      </c>
      <c r="CL43">
        <v>240</v>
      </c>
      <c r="CM43" s="8">
        <f t="shared" si="39"/>
        <v>-1.2295958424113351E-4</v>
      </c>
      <c r="CN43" s="8">
        <f t="shared" si="40"/>
        <v>3.8274687846099191E-5</v>
      </c>
      <c r="CO43" s="8">
        <f t="shared" si="41"/>
        <v>-4.9083081804965678E-5</v>
      </c>
      <c r="CP43">
        <v>2.6266437539999998</v>
      </c>
      <c r="CQ43">
        <v>-1.795092126E-4</v>
      </c>
      <c r="CR43">
        <v>240</v>
      </c>
      <c r="CS43" s="8">
        <f t="shared" si="42"/>
        <v>-6.1088439980649945E-5</v>
      </c>
      <c r="CT43" s="8" t="str">
        <f t="shared" si="43"/>
        <v>NA</v>
      </c>
      <c r="CU43" s="8">
        <f t="shared" si="44"/>
        <v>-1.1842077261935006E-4</v>
      </c>
      <c r="CV43">
        <v>5.1961991689999998</v>
      </c>
      <c r="CW43" s="1">
        <v>2.3750000000000001E-5</v>
      </c>
      <c r="CX43">
        <v>240</v>
      </c>
      <c r="CY43" s="10">
        <f t="shared" si="45"/>
        <v>-4.9897427799483474E-5</v>
      </c>
      <c r="CZ43" s="10" t="str">
        <f t="shared" si="46"/>
        <v>NA</v>
      </c>
      <c r="DA43" s="8">
        <f t="shared" si="47"/>
        <v>7.3647427799483482E-5</v>
      </c>
      <c r="DB43" t="s">
        <v>3</v>
      </c>
      <c r="DC43" s="5" t="s">
        <v>7</v>
      </c>
    </row>
    <row r="44" spans="1:107" x14ac:dyDescent="0.45">
      <c r="A44" s="9">
        <v>45621.618749942128</v>
      </c>
      <c r="B44" t="s">
        <v>0</v>
      </c>
      <c r="C44">
        <v>43</v>
      </c>
      <c r="D44" s="7">
        <v>45621</v>
      </c>
      <c r="E44">
        <v>14.55500002</v>
      </c>
      <c r="F44">
        <v>14.05419992</v>
      </c>
      <c r="G44">
        <v>13.95946245</v>
      </c>
      <c r="H44">
        <v>14.01235421</v>
      </c>
      <c r="I44">
        <v>14.09421255</v>
      </c>
      <c r="J44">
        <v>2.1545475010000001</v>
      </c>
      <c r="K44">
        <v>-2.6543631450000001E-4</v>
      </c>
      <c r="L44">
        <v>240</v>
      </c>
      <c r="M44" s="8">
        <f t="shared" si="0"/>
        <v>-1.2334680512848806E-4</v>
      </c>
      <c r="N44" s="8">
        <f t="shared" si="1"/>
        <v>3.7163006320853776E-5</v>
      </c>
      <c r="O44" s="8">
        <f t="shared" si="2"/>
        <v>-1.7925251569236573E-4</v>
      </c>
      <c r="P44">
        <v>5.338167103</v>
      </c>
      <c r="Q44" s="1">
        <v>3.3460999999999997E-5</v>
      </c>
      <c r="R44">
        <v>240</v>
      </c>
      <c r="S44" s="10">
        <f t="shared" si="3"/>
        <v>-4.9942018771703678E-5</v>
      </c>
      <c r="T44" s="10" t="str">
        <f t="shared" si="4"/>
        <v>NA</v>
      </c>
      <c r="U44" s="8">
        <f t="shared" si="5"/>
        <v>8.3403018771703675E-5</v>
      </c>
      <c r="V44">
        <v>2.0451554120000002</v>
      </c>
      <c r="W44">
        <v>-1.8874633779999999E-4</v>
      </c>
      <c r="X44">
        <v>240</v>
      </c>
      <c r="Y44" s="8">
        <f t="shared" si="6"/>
        <v>-1.2334680512848806E-4</v>
      </c>
      <c r="Z44" s="8">
        <f t="shared" si="7"/>
        <v>3.9057869477625263E-5</v>
      </c>
      <c r="AA44" s="8">
        <f t="shared" si="8"/>
        <v>-1.044574021491372E-4</v>
      </c>
      <c r="AB44">
        <v>1.9222441729999999</v>
      </c>
      <c r="AC44">
        <v>-2.6026525279999998E-4</v>
      </c>
      <c r="AD44">
        <v>240</v>
      </c>
      <c r="AE44" s="8">
        <f t="shared" si="9"/>
        <v>-6.1226375169975977E-5</v>
      </c>
      <c r="AF44" s="8">
        <f t="shared" si="10"/>
        <v>1.1252879446778903E-5</v>
      </c>
      <c r="AG44" s="8">
        <f t="shared" si="11"/>
        <v>-2.1029175707680292E-4</v>
      </c>
      <c r="AH44">
        <v>1.789415422</v>
      </c>
      <c r="AI44" s="1">
        <v>-8.7460999999999995E-5</v>
      </c>
      <c r="AJ44">
        <v>240</v>
      </c>
      <c r="AK44" s="8">
        <f t="shared" si="12"/>
        <v>-6.1226375169975977E-5</v>
      </c>
      <c r="AL44" s="8">
        <f t="shared" si="13"/>
        <v>1.5209683856494141E-5</v>
      </c>
      <c r="AM44" s="8">
        <f t="shared" si="14"/>
        <v>-4.1444308686518158E-5</v>
      </c>
      <c r="AN44">
        <v>5.1851866439999998</v>
      </c>
      <c r="AO44">
        <v>1.422314876E-4</v>
      </c>
      <c r="AP44">
        <v>240</v>
      </c>
      <c r="AQ44" s="8">
        <f t="shared" si="15"/>
        <v>-6.1226375169975977E-5</v>
      </c>
      <c r="AR44" s="8" t="str">
        <f t="shared" si="16"/>
        <v>NA</v>
      </c>
      <c r="AS44" s="8">
        <f t="shared" si="17"/>
        <v>2.0345786276997597E-4</v>
      </c>
      <c r="AT44">
        <v>1.6370879119999999</v>
      </c>
      <c r="AU44">
        <v>-3.0541462239999997E-4</v>
      </c>
      <c r="AV44">
        <v>240</v>
      </c>
      <c r="AW44" s="8">
        <f t="shared" si="18"/>
        <v>-6.1226375169975977E-5</v>
      </c>
      <c r="AX44" s="8">
        <f t="shared" si="19"/>
        <v>1.9747332210117094E-5</v>
      </c>
      <c r="AY44" s="8">
        <f t="shared" si="20"/>
        <v>-2.6393557944014108E-4</v>
      </c>
      <c r="AZ44">
        <v>1.6762725030000001</v>
      </c>
      <c r="BA44">
        <v>-1.541861597E-4</v>
      </c>
      <c r="BB44">
        <v>240</v>
      </c>
      <c r="BC44" s="8">
        <f t="shared" si="21"/>
        <v>-1.2334680512848806E-4</v>
      </c>
      <c r="BD44" s="8">
        <f t="shared" si="22"/>
        <v>1.3483918657637933E-4</v>
      </c>
      <c r="BE44" s="8">
        <f t="shared" si="23"/>
        <v>-1.6567854114789128E-4</v>
      </c>
      <c r="BF44">
        <v>5.190603737</v>
      </c>
      <c r="BG44" s="1">
        <v>1.2420999999999999E-6</v>
      </c>
      <c r="BH44">
        <v>240</v>
      </c>
      <c r="BI44" s="10">
        <f t="shared" si="24"/>
        <v>-4.9942018771703678E-5</v>
      </c>
      <c r="BJ44" s="10" t="str">
        <f t="shared" si="25"/>
        <v>NA</v>
      </c>
      <c r="BK44" s="8">
        <f t="shared" si="26"/>
        <v>5.1184118771703677E-5</v>
      </c>
      <c r="BL44">
        <v>2.4703120799999998</v>
      </c>
      <c r="BM44">
        <v>-1.6235723379999999E-4</v>
      </c>
      <c r="BN44">
        <v>240</v>
      </c>
      <c r="BO44" s="8">
        <f t="shared" si="27"/>
        <v>-6.1226375169975977E-5</v>
      </c>
      <c r="BP44" s="8" t="str">
        <f t="shared" si="28"/>
        <v>NA</v>
      </c>
      <c r="BQ44" s="8">
        <f t="shared" si="29"/>
        <v>-1.0113085863002402E-4</v>
      </c>
      <c r="BR44">
        <v>2.0833179199999998</v>
      </c>
      <c r="BS44">
        <v>-2.002071421E-4</v>
      </c>
      <c r="BT44">
        <v>240</v>
      </c>
      <c r="BU44" s="8">
        <f t="shared" si="30"/>
        <v>-1.2334680512848806E-4</v>
      </c>
      <c r="BV44" s="8">
        <f t="shared" si="31"/>
        <v>3.8396827796821483E-5</v>
      </c>
      <c r="BW44" s="8">
        <f t="shared" si="32"/>
        <v>-1.1525716476833343E-4</v>
      </c>
      <c r="BX44">
        <v>2.6485525120000002</v>
      </c>
      <c r="BY44">
        <v>-1.7653418169999999E-4</v>
      </c>
      <c r="BZ44">
        <v>240</v>
      </c>
      <c r="CA44" s="8">
        <f t="shared" si="33"/>
        <v>-6.1226375169975977E-5</v>
      </c>
      <c r="CB44" s="8" t="str">
        <f t="shared" si="34"/>
        <v>NA</v>
      </c>
      <c r="CC44" s="8">
        <f t="shared" si="35"/>
        <v>-1.1530780653002401E-4</v>
      </c>
      <c r="CD44">
        <v>4.5674941699999998</v>
      </c>
      <c r="CE44" s="1">
        <v>1.9020000000000001E-5</v>
      </c>
      <c r="CF44">
        <v>240</v>
      </c>
      <c r="CG44" s="8">
        <f t="shared" si="36"/>
        <v>-4.9942018771703678E-5</v>
      </c>
      <c r="CH44" s="8" t="str">
        <f t="shared" si="37"/>
        <v>NA</v>
      </c>
      <c r="CI44" s="8">
        <f t="shared" si="38"/>
        <v>6.8962018771703682E-5</v>
      </c>
      <c r="CJ44">
        <v>1.897449167</v>
      </c>
      <c r="CK44">
        <v>-1.948221319E-4</v>
      </c>
      <c r="CL44">
        <v>240</v>
      </c>
      <c r="CM44" s="8">
        <f t="shared" si="39"/>
        <v>-1.2334680512848806E-4</v>
      </c>
      <c r="CN44" s="8">
        <f t="shared" si="40"/>
        <v>4.1616401124969194E-5</v>
      </c>
      <c r="CO44" s="8">
        <f t="shared" si="41"/>
        <v>-1.1309172789648113E-4</v>
      </c>
      <c r="CP44">
        <v>2.4420758299999998</v>
      </c>
      <c r="CQ44">
        <v>-2.0222770560000001E-4</v>
      </c>
      <c r="CR44">
        <v>240</v>
      </c>
      <c r="CS44" s="8">
        <f t="shared" si="42"/>
        <v>-6.1226375169975977E-5</v>
      </c>
      <c r="CT44" s="8" t="str">
        <f t="shared" si="43"/>
        <v>NA</v>
      </c>
      <c r="CU44" s="8">
        <f t="shared" si="44"/>
        <v>-1.4100133043002403E-4</v>
      </c>
      <c r="CV44">
        <v>5.2226091539999997</v>
      </c>
      <c r="CW44" s="1">
        <v>-2.0298000000000001E-5</v>
      </c>
      <c r="CX44">
        <v>240</v>
      </c>
      <c r="CY44" s="10">
        <f t="shared" si="45"/>
        <v>-4.9942018771703678E-5</v>
      </c>
      <c r="CZ44" s="10" t="str">
        <f t="shared" si="46"/>
        <v>NA</v>
      </c>
      <c r="DA44" s="8">
        <f t="shared" si="47"/>
        <v>2.9644018771703677E-5</v>
      </c>
      <c r="DB44" t="s">
        <v>3</v>
      </c>
      <c r="DC44" s="5" t="s">
        <v>7</v>
      </c>
    </row>
    <row r="45" spans="1:107" x14ac:dyDescent="0.45">
      <c r="A45" s="9">
        <v>45621.632638831019</v>
      </c>
      <c r="B45" t="s">
        <v>0</v>
      </c>
      <c r="C45">
        <v>44</v>
      </c>
      <c r="D45" s="7">
        <v>45621</v>
      </c>
      <c r="E45">
        <v>15.115000009999999</v>
      </c>
      <c r="F45">
        <v>14.04381669</v>
      </c>
      <c r="G45">
        <v>13.94097086</v>
      </c>
      <c r="H45">
        <v>14.091958310000001</v>
      </c>
      <c r="I45">
        <v>14.25962915</v>
      </c>
      <c r="J45">
        <v>1.8653324950000001</v>
      </c>
      <c r="K45">
        <v>-2.2992991039999999E-4</v>
      </c>
      <c r="L45">
        <v>240</v>
      </c>
      <c r="M45" s="8">
        <f t="shared" si="0"/>
        <v>-1.2373402601606465E-4</v>
      </c>
      <c r="N45" s="8">
        <f t="shared" si="1"/>
        <v>4.2172718305189731E-5</v>
      </c>
      <c r="O45" s="8">
        <f t="shared" si="2"/>
        <v>-1.4836860268912507E-4</v>
      </c>
      <c r="P45">
        <v>5.3777408119999999</v>
      </c>
      <c r="Q45" s="1">
        <v>1.0147E-5</v>
      </c>
      <c r="R45">
        <v>240</v>
      </c>
      <c r="S45" s="10">
        <f t="shared" si="3"/>
        <v>-4.9986609743951638E-5</v>
      </c>
      <c r="T45" s="10" t="str">
        <f t="shared" si="4"/>
        <v>NA</v>
      </c>
      <c r="U45" s="8">
        <f t="shared" si="5"/>
        <v>6.0133609743951634E-5</v>
      </c>
      <c r="V45">
        <v>1.837601249</v>
      </c>
      <c r="W45">
        <v>-1.8255708770000001E-4</v>
      </c>
      <c r="X45">
        <v>240</v>
      </c>
      <c r="Y45" s="8">
        <f t="shared" si="6"/>
        <v>-1.2373402601606465E-4</v>
      </c>
      <c r="Z45" s="8">
        <f t="shared" si="7"/>
        <v>4.2653072202963517E-5</v>
      </c>
      <c r="AA45" s="8">
        <f t="shared" si="8"/>
        <v>-1.0147613388689888E-4</v>
      </c>
      <c r="AB45">
        <v>1.6234654150000001</v>
      </c>
      <c r="AC45">
        <v>-2.178758454E-4</v>
      </c>
      <c r="AD45">
        <v>240</v>
      </c>
      <c r="AE45" s="8">
        <f t="shared" si="9"/>
        <v>-6.136431035930201E-5</v>
      </c>
      <c r="AF45" s="8">
        <f t="shared" si="10"/>
        <v>2.0153129567956673E-5</v>
      </c>
      <c r="AG45" s="8">
        <f t="shared" si="11"/>
        <v>-1.7666466460865466E-4</v>
      </c>
      <c r="AH45">
        <v>1.696030001</v>
      </c>
      <c r="AI45" s="1">
        <v>-7.5755999999999998E-5</v>
      </c>
      <c r="AJ45">
        <v>240</v>
      </c>
      <c r="AK45" s="8">
        <f t="shared" si="12"/>
        <v>-6.136431035930201E-5</v>
      </c>
      <c r="AL45" s="8">
        <f t="shared" si="13"/>
        <v>1.7991520189622908E-5</v>
      </c>
      <c r="AM45" s="8">
        <f t="shared" si="14"/>
        <v>-3.2383209830320896E-5</v>
      </c>
      <c r="AN45">
        <v>5.2296000280000001</v>
      </c>
      <c r="AO45">
        <v>-1.7649960060000001E-4</v>
      </c>
      <c r="AP45">
        <v>240</v>
      </c>
      <c r="AQ45" s="8">
        <f t="shared" si="15"/>
        <v>-6.136431035930201E-5</v>
      </c>
      <c r="AR45" s="8" t="str">
        <f t="shared" si="16"/>
        <v>NA</v>
      </c>
      <c r="AS45" s="8">
        <f t="shared" si="17"/>
        <v>-1.15135290240698E-4</v>
      </c>
      <c r="AT45">
        <v>1.3124412510000001</v>
      </c>
      <c r="AU45">
        <v>-2.3011520279999999E-4</v>
      </c>
      <c r="AV45">
        <v>240</v>
      </c>
      <c r="AW45" s="8">
        <f t="shared" si="18"/>
        <v>-6.136431035930201E-5</v>
      </c>
      <c r="AX45" s="8">
        <f t="shared" si="19"/>
        <v>2.9418155207196455E-5</v>
      </c>
      <c r="AY45" s="8">
        <f t="shared" si="20"/>
        <v>-1.9816904764789444E-4</v>
      </c>
      <c r="AZ45">
        <v>1.514494585</v>
      </c>
      <c r="BA45">
        <v>-1.885962193E-4</v>
      </c>
      <c r="BB45">
        <v>240</v>
      </c>
      <c r="BC45" s="8">
        <f t="shared" si="21"/>
        <v>-1.2373402601606465E-4</v>
      </c>
      <c r="BD45" s="8">
        <f t="shared" si="22"/>
        <v>1.431533132888838E-4</v>
      </c>
      <c r="BE45" s="8">
        <f t="shared" si="23"/>
        <v>-2.0801550657281915E-4</v>
      </c>
      <c r="BF45">
        <v>5.1811037280000001</v>
      </c>
      <c r="BG45" s="1">
        <v>-1.0693000000000001E-5</v>
      </c>
      <c r="BH45">
        <v>240</v>
      </c>
      <c r="BI45" s="10">
        <f t="shared" si="24"/>
        <v>-4.9986609743951638E-5</v>
      </c>
      <c r="BJ45" s="10" t="str">
        <f t="shared" si="25"/>
        <v>NA</v>
      </c>
      <c r="BK45" s="8">
        <f t="shared" si="26"/>
        <v>3.9293609743951637E-5</v>
      </c>
      <c r="BL45">
        <v>2.2641758350000001</v>
      </c>
      <c r="BM45">
        <v>-1.6854216460000001E-4</v>
      </c>
      <c r="BN45">
        <v>240</v>
      </c>
      <c r="BO45" s="8">
        <f t="shared" si="27"/>
        <v>-6.136431035930201E-5</v>
      </c>
      <c r="BP45" s="8">
        <f t="shared" si="28"/>
        <v>1.0671576219695893E-6</v>
      </c>
      <c r="BQ45" s="8">
        <f t="shared" si="29"/>
        <v>-1.0824501186266759E-4</v>
      </c>
      <c r="BR45">
        <v>1.8283933240000001</v>
      </c>
      <c r="BS45">
        <v>-2.4716274579999998E-4</v>
      </c>
      <c r="BT45">
        <v>240</v>
      </c>
      <c r="BU45" s="8">
        <f t="shared" si="30"/>
        <v>-1.2373402601606465E-4</v>
      </c>
      <c r="BV45" s="8">
        <f t="shared" si="31"/>
        <v>4.2812569640047977E-5</v>
      </c>
      <c r="BW45" s="8">
        <f t="shared" si="32"/>
        <v>-1.6624128942398331E-4</v>
      </c>
      <c r="BX45">
        <v>2.4329424990000001</v>
      </c>
      <c r="BY45">
        <v>-1.7425861259999999E-4</v>
      </c>
      <c r="BZ45">
        <v>240</v>
      </c>
      <c r="CA45" s="8">
        <f t="shared" si="33"/>
        <v>-6.136431035930201E-5</v>
      </c>
      <c r="CB45" s="8" t="str">
        <f t="shared" si="34"/>
        <v>NA</v>
      </c>
      <c r="CC45" s="8">
        <f t="shared" si="35"/>
        <v>-1.1289430224069798E-4</v>
      </c>
      <c r="CD45">
        <v>4.5844970700000003</v>
      </c>
      <c r="CE45" s="1">
        <v>2.3818000000000001E-5</v>
      </c>
      <c r="CF45">
        <v>240</v>
      </c>
      <c r="CG45" s="8">
        <f t="shared" si="36"/>
        <v>-4.9986609743951638E-5</v>
      </c>
      <c r="CH45" s="8" t="str">
        <f t="shared" si="37"/>
        <v>NA</v>
      </c>
      <c r="CI45" s="8">
        <f t="shared" si="38"/>
        <v>7.3804609743951632E-5</v>
      </c>
      <c r="CJ45">
        <v>1.63953875</v>
      </c>
      <c r="CK45">
        <v>-2.7357253559999998E-4</v>
      </c>
      <c r="CL45">
        <v>240</v>
      </c>
      <c r="CM45" s="8">
        <f t="shared" si="39"/>
        <v>-1.2373402601606465E-4</v>
      </c>
      <c r="CN45" s="8">
        <f t="shared" si="40"/>
        <v>4.6083862633276902E-5</v>
      </c>
      <c r="CO45" s="8">
        <f t="shared" si="41"/>
        <v>-1.9592237221721225E-4</v>
      </c>
      <c r="CP45">
        <v>2.2047758289999999</v>
      </c>
      <c r="CQ45">
        <v>-1.725969395E-4</v>
      </c>
      <c r="CR45">
        <v>240</v>
      </c>
      <c r="CS45" s="8">
        <f t="shared" si="42"/>
        <v>-6.136431035930201E-5</v>
      </c>
      <c r="CT45" s="8">
        <f t="shared" si="43"/>
        <v>2.8366104242315998E-6</v>
      </c>
      <c r="CU45" s="8">
        <f t="shared" si="44"/>
        <v>-1.1406923956492959E-4</v>
      </c>
      <c r="CV45">
        <v>5.2031753959999998</v>
      </c>
      <c r="CW45" s="1">
        <v>1.4256E-6</v>
      </c>
      <c r="CX45">
        <v>240</v>
      </c>
      <c r="CY45" s="10">
        <f t="shared" si="45"/>
        <v>-4.9986609743951638E-5</v>
      </c>
      <c r="CZ45" s="10" t="str">
        <f t="shared" si="46"/>
        <v>NA</v>
      </c>
      <c r="DA45" s="8">
        <f t="shared" si="47"/>
        <v>5.141220974395164E-5</v>
      </c>
      <c r="DB45" t="s">
        <v>3</v>
      </c>
      <c r="DC45" s="5" t="s">
        <v>7</v>
      </c>
    </row>
    <row r="46" spans="1:107" x14ac:dyDescent="0.45">
      <c r="A46" s="9">
        <v>45621.646527719909</v>
      </c>
      <c r="B46" t="s">
        <v>0</v>
      </c>
      <c r="C46">
        <v>45</v>
      </c>
      <c r="D46" s="7">
        <v>45621</v>
      </c>
      <c r="E46">
        <v>15.31500001</v>
      </c>
      <c r="F46">
        <v>14.05976667</v>
      </c>
      <c r="G46">
        <v>13.95136668</v>
      </c>
      <c r="H46">
        <v>14.05756253</v>
      </c>
      <c r="I46">
        <v>14.108029200000001</v>
      </c>
      <c r="J46">
        <v>1.604266255</v>
      </c>
      <c r="K46">
        <v>-2.137554185E-4</v>
      </c>
      <c r="L46">
        <v>240</v>
      </c>
      <c r="M46" s="8">
        <f t="shared" si="0"/>
        <v>-1.2412124690341919E-4</v>
      </c>
      <c r="N46" s="8">
        <f t="shared" si="1"/>
        <v>4.669484421187083E-5</v>
      </c>
      <c r="O46" s="8">
        <f t="shared" si="2"/>
        <v>-1.3632901580845164E-4</v>
      </c>
      <c r="P46">
        <v>5.2503795999999996</v>
      </c>
      <c r="Q46">
        <v>-1.0446322240000001E-4</v>
      </c>
      <c r="R46">
        <v>240</v>
      </c>
      <c r="S46" s="10">
        <f t="shared" si="3"/>
        <v>-5.0031200716171842E-5</v>
      </c>
      <c r="T46" s="10" t="str">
        <f t="shared" si="4"/>
        <v>NA</v>
      </c>
      <c r="U46" s="8">
        <f t="shared" si="5"/>
        <v>-5.4432021683828164E-5</v>
      </c>
      <c r="V46">
        <v>1.6374891680000001</v>
      </c>
      <c r="W46">
        <v>-1.4565067730000001E-4</v>
      </c>
      <c r="X46">
        <v>240</v>
      </c>
      <c r="Y46" s="8">
        <f t="shared" si="6"/>
        <v>-1.2412124690341919E-4</v>
      </c>
      <c r="Z46" s="8">
        <f t="shared" si="7"/>
        <v>4.6119364994133933E-5</v>
      </c>
      <c r="AA46" s="8">
        <f t="shared" si="8"/>
        <v>-6.7648795390714758E-5</v>
      </c>
      <c r="AB46">
        <v>1.3715566690000001</v>
      </c>
      <c r="AC46">
        <v>-2.0475433619999999E-4</v>
      </c>
      <c r="AD46">
        <v>240</v>
      </c>
      <c r="AE46" s="8">
        <f t="shared" si="9"/>
        <v>-6.1502245548628043E-5</v>
      </c>
      <c r="AF46" s="8">
        <f t="shared" si="10"/>
        <v>2.765717992990457E-5</v>
      </c>
      <c r="AG46" s="8">
        <f t="shared" si="11"/>
        <v>-1.7090927058127653E-4</v>
      </c>
      <c r="AH46">
        <v>1.6126950069999999</v>
      </c>
      <c r="AI46" s="1">
        <v>-3.2518000000000003E-5</v>
      </c>
      <c r="AJ46">
        <v>240</v>
      </c>
      <c r="AK46" s="8">
        <f t="shared" si="12"/>
        <v>-6.1502245548628043E-5</v>
      </c>
      <c r="AL46" s="8">
        <f t="shared" si="13"/>
        <v>2.0473966717655035E-5</v>
      </c>
      <c r="AM46" s="8">
        <f t="shared" si="14"/>
        <v>8.5102788309730047E-6</v>
      </c>
      <c r="AN46">
        <v>5.0305379170000002</v>
      </c>
      <c r="AO46">
        <v>1.044426744E-4</v>
      </c>
      <c r="AP46">
        <v>240</v>
      </c>
      <c r="AQ46" s="8">
        <f t="shared" si="15"/>
        <v>-6.1502245548628043E-5</v>
      </c>
      <c r="AR46" s="8" t="str">
        <f t="shared" si="16"/>
        <v>NA</v>
      </c>
      <c r="AS46" s="8">
        <f t="shared" si="17"/>
        <v>1.6594491994862803E-4</v>
      </c>
      <c r="AT46">
        <v>1.5720195889999999</v>
      </c>
      <c r="AU46">
        <v>1.986728576E-3</v>
      </c>
      <c r="AV46">
        <v>240</v>
      </c>
      <c r="AW46" s="8">
        <f t="shared" si="18"/>
        <v>-6.1502245548628043E-5</v>
      </c>
      <c r="AX46" s="8">
        <f t="shared" si="19"/>
        <v>2.1685637173770445E-5</v>
      </c>
      <c r="AY46" s="8">
        <f t="shared" si="20"/>
        <v>2.0265451843748577E-3</v>
      </c>
      <c r="AZ46">
        <v>1.361661665</v>
      </c>
      <c r="BA46" s="1">
        <v>-7.0741999999999995E-5</v>
      </c>
      <c r="BB46">
        <v>240</v>
      </c>
      <c r="BC46" s="8">
        <f t="shared" si="21"/>
        <v>-1.2412124690341919E-4</v>
      </c>
      <c r="BD46" s="8">
        <f t="shared" si="22"/>
        <v>1.5100773667639489E-4</v>
      </c>
      <c r="BE46" s="8">
        <f t="shared" si="23"/>
        <v>-9.7628489772975697E-5</v>
      </c>
      <c r="BF46">
        <v>5.1969324629999996</v>
      </c>
      <c r="BG46" s="1">
        <v>1.4695000000000001E-5</v>
      </c>
      <c r="BH46">
        <v>240</v>
      </c>
      <c r="BI46" s="10">
        <f t="shared" si="24"/>
        <v>-5.0031200716171842E-5</v>
      </c>
      <c r="BJ46" s="10" t="str">
        <f t="shared" si="25"/>
        <v>NA</v>
      </c>
      <c r="BK46" s="8">
        <f t="shared" si="26"/>
        <v>6.4726200716171849E-5</v>
      </c>
      <c r="BL46">
        <v>2.060452503</v>
      </c>
      <c r="BM46">
        <v>-1.8181022490000001E-4</v>
      </c>
      <c r="BN46">
        <v>240</v>
      </c>
      <c r="BO46" s="8">
        <f t="shared" si="27"/>
        <v>-6.1502245548628043E-5</v>
      </c>
      <c r="BP46" s="8">
        <f t="shared" si="28"/>
        <v>7.1358240240159516E-6</v>
      </c>
      <c r="BQ46" s="8">
        <f t="shared" si="29"/>
        <v>-1.2744380337538792E-4</v>
      </c>
      <c r="BR46">
        <v>1.561701663</v>
      </c>
      <c r="BS46">
        <v>-2.059491441E-4</v>
      </c>
      <c r="BT46">
        <v>240</v>
      </c>
      <c r="BU46" s="8">
        <f t="shared" si="30"/>
        <v>-1.2412124690341919E-4</v>
      </c>
      <c r="BV46" s="8">
        <f t="shared" si="31"/>
        <v>4.7432137720945422E-5</v>
      </c>
      <c r="BW46" s="8">
        <f t="shared" si="32"/>
        <v>-1.2926003491752625E-4</v>
      </c>
      <c r="BX46">
        <v>2.2332550000000002</v>
      </c>
      <c r="BY46">
        <v>-1.7278707239999999E-4</v>
      </c>
      <c r="BZ46">
        <v>240</v>
      </c>
      <c r="CA46" s="8">
        <f t="shared" si="33"/>
        <v>-6.1502245548628043E-5</v>
      </c>
      <c r="CB46" s="8">
        <f t="shared" si="34"/>
        <v>1.9882511002939951E-6</v>
      </c>
      <c r="CC46" s="8">
        <f t="shared" si="35"/>
        <v>-1.1327307795166594E-4</v>
      </c>
      <c r="CD46">
        <v>4.671363328</v>
      </c>
      <c r="CE46" s="1">
        <v>6.0591999999999999E-5</v>
      </c>
      <c r="CF46">
        <v>240</v>
      </c>
      <c r="CG46" s="8">
        <f t="shared" si="36"/>
        <v>-5.0031200716171842E-5</v>
      </c>
      <c r="CH46" s="8" t="str">
        <f t="shared" si="37"/>
        <v>NA</v>
      </c>
      <c r="CI46" s="8">
        <f t="shared" si="38"/>
        <v>1.1062320071617183E-4</v>
      </c>
      <c r="CJ46">
        <v>1.4246245829999999</v>
      </c>
      <c r="CK46">
        <v>-2.026194676E-4</v>
      </c>
      <c r="CL46">
        <v>240</v>
      </c>
      <c r="CM46" s="8">
        <f t="shared" si="39"/>
        <v>-1.2412124690341919E-4</v>
      </c>
      <c r="CN46" s="8">
        <f t="shared" si="40"/>
        <v>4.980655355763192E-5</v>
      </c>
      <c r="CO46" s="8">
        <f t="shared" si="41"/>
        <v>-1.2830477425421273E-4</v>
      </c>
      <c r="CP46">
        <v>2.0199699959999999</v>
      </c>
      <c r="CQ46">
        <v>-1.4869823590000001E-4</v>
      </c>
      <c r="CR46">
        <v>240</v>
      </c>
      <c r="CS46" s="8">
        <f t="shared" si="42"/>
        <v>-6.1502245548628043E-5</v>
      </c>
      <c r="CT46" s="8">
        <f t="shared" si="43"/>
        <v>8.3417478997431879E-6</v>
      </c>
      <c r="CU46" s="8">
        <f t="shared" si="44"/>
        <v>-9.5537738251115151E-5</v>
      </c>
      <c r="CV46">
        <v>5.2357887649999997</v>
      </c>
      <c r="CW46" s="1">
        <v>-5.1418999999999998E-6</v>
      </c>
      <c r="CX46">
        <v>240</v>
      </c>
      <c r="CY46" s="10">
        <f t="shared" si="45"/>
        <v>-5.0031200716171842E-5</v>
      </c>
      <c r="CZ46" s="10" t="str">
        <f t="shared" si="46"/>
        <v>NA</v>
      </c>
      <c r="DA46" s="8">
        <f t="shared" si="47"/>
        <v>4.4889300716171843E-5</v>
      </c>
      <c r="DB46" t="s">
        <v>3</v>
      </c>
      <c r="DC46" s="5" t="s">
        <v>7</v>
      </c>
    </row>
    <row r="47" spans="1:107" x14ac:dyDescent="0.45">
      <c r="A47" s="9">
        <v>45621.660416608793</v>
      </c>
      <c r="B47" t="s">
        <v>0</v>
      </c>
      <c r="C47">
        <v>46</v>
      </c>
      <c r="D47" s="7">
        <v>45621</v>
      </c>
      <c r="E47">
        <v>15.55500002</v>
      </c>
      <c r="F47">
        <v>14.07132082</v>
      </c>
      <c r="G47">
        <v>13.94096253</v>
      </c>
      <c r="H47">
        <v>14.081462500000001</v>
      </c>
      <c r="I47">
        <v>14.22705414</v>
      </c>
      <c r="J47">
        <v>1.346254171</v>
      </c>
      <c r="K47">
        <v>-1.9390071459999999E-4</v>
      </c>
      <c r="L47">
        <v>240</v>
      </c>
      <c r="M47" s="8">
        <f t="shared" si="0"/>
        <v>-1.2450846779055169E-4</v>
      </c>
      <c r="N47" s="8">
        <f t="shared" si="1"/>
        <v>5.1164066771222733E-5</v>
      </c>
      <c r="O47" s="8">
        <f t="shared" si="2"/>
        <v>-1.2055631358067104E-4</v>
      </c>
      <c r="P47">
        <v>5.2152003960000002</v>
      </c>
      <c r="Q47" s="1">
        <v>2.0551999999999999E-5</v>
      </c>
      <c r="R47">
        <v>240</v>
      </c>
      <c r="S47" s="10">
        <f t="shared" si="3"/>
        <v>-5.0075791688364291E-5</v>
      </c>
      <c r="T47" s="10" t="str">
        <f t="shared" si="4"/>
        <v>NA</v>
      </c>
      <c r="U47" s="8">
        <f t="shared" si="5"/>
        <v>7.0627791688364293E-5</v>
      </c>
      <c r="V47">
        <v>1.443059179</v>
      </c>
      <c r="W47">
        <v>-1.5350080470000001E-4</v>
      </c>
      <c r="X47">
        <v>240</v>
      </c>
      <c r="Y47" s="8">
        <f t="shared" si="6"/>
        <v>-1.2450846779055169E-4</v>
      </c>
      <c r="Z47" s="8">
        <f t="shared" si="7"/>
        <v>4.9487233969810833E-5</v>
      </c>
      <c r="AA47" s="8">
        <f t="shared" si="8"/>
        <v>-7.8479570879259154E-5</v>
      </c>
      <c r="AB47">
        <v>1.1556116679999999</v>
      </c>
      <c r="AC47">
        <v>-2.02445805E-4</v>
      </c>
      <c r="AD47">
        <v>240</v>
      </c>
      <c r="AE47" s="8">
        <f t="shared" si="9"/>
        <v>-6.1640180737898564E-5</v>
      </c>
      <c r="AF47" s="8">
        <f t="shared" si="10"/>
        <v>3.4089914754105117E-5</v>
      </c>
      <c r="AG47" s="8">
        <f t="shared" si="11"/>
        <v>-1.7489553901620656E-4</v>
      </c>
      <c r="AH47">
        <v>3.947875002</v>
      </c>
      <c r="AI47">
        <v>4.5956635829999997E-3</v>
      </c>
      <c r="AJ47">
        <v>240</v>
      </c>
      <c r="AK47" s="8">
        <f t="shared" si="12"/>
        <v>-6.1640180737898564E-5</v>
      </c>
      <c r="AL47" s="8" t="str">
        <f t="shared" si="13"/>
        <v>NA</v>
      </c>
      <c r="AM47" s="8">
        <f t="shared" si="14"/>
        <v>4.6573037637378982E-3</v>
      </c>
      <c r="AN47">
        <v>5.1207087400000004</v>
      </c>
      <c r="AO47" s="1">
        <v>2.9621E-5</v>
      </c>
      <c r="AP47">
        <v>240</v>
      </c>
      <c r="AQ47" s="8">
        <f t="shared" si="15"/>
        <v>-6.1640180737898564E-5</v>
      </c>
      <c r="AR47" s="8" t="str">
        <f t="shared" si="16"/>
        <v>NA</v>
      </c>
      <c r="AS47" s="8">
        <f t="shared" si="17"/>
        <v>9.1261180737898557E-5</v>
      </c>
      <c r="AT47">
        <v>5.14425417</v>
      </c>
      <c r="AU47" s="1">
        <v>4.091E-5</v>
      </c>
      <c r="AV47">
        <v>240</v>
      </c>
      <c r="AW47" s="8">
        <f t="shared" si="18"/>
        <v>-6.1640180737898564E-5</v>
      </c>
      <c r="AX47" s="8" t="str">
        <f t="shared" si="19"/>
        <v>NA</v>
      </c>
      <c r="AY47" s="8">
        <f t="shared" si="20"/>
        <v>1.0255018073789856E-4</v>
      </c>
      <c r="AZ47">
        <v>3.2270895880000001</v>
      </c>
      <c r="BA47">
        <v>4.7106826670000003E-3</v>
      </c>
      <c r="BB47">
        <v>240</v>
      </c>
      <c r="BC47" s="8">
        <f t="shared" si="21"/>
        <v>-1.2450846779055169E-4</v>
      </c>
      <c r="BD47" s="8">
        <f t="shared" si="22"/>
        <v>5.5139250318040494E-5</v>
      </c>
      <c r="BE47" s="8">
        <f t="shared" si="23"/>
        <v>4.7800518844725113E-3</v>
      </c>
      <c r="BF47">
        <v>5.1948862489999996</v>
      </c>
      <c r="BG47" s="1">
        <v>-6.7958999999999996E-6</v>
      </c>
      <c r="BH47">
        <v>240</v>
      </c>
      <c r="BI47" s="10">
        <f t="shared" si="24"/>
        <v>-5.0075791688364291E-5</v>
      </c>
      <c r="BJ47" s="10" t="str">
        <f t="shared" si="25"/>
        <v>NA</v>
      </c>
      <c r="BK47" s="8">
        <f t="shared" si="26"/>
        <v>4.327989168836429E-5</v>
      </c>
      <c r="BL47">
        <v>1.8534616580000001</v>
      </c>
      <c r="BM47">
        <v>-1.7250596170000001E-4</v>
      </c>
      <c r="BN47">
        <v>240</v>
      </c>
      <c r="BO47" s="8">
        <f t="shared" si="27"/>
        <v>-6.1640180737898564E-5</v>
      </c>
      <c r="BP47" s="8">
        <f t="shared" si="28"/>
        <v>1.3301825601992723E-5</v>
      </c>
      <c r="BQ47" s="8">
        <f t="shared" si="29"/>
        <v>-1.2416760656409415E-4</v>
      </c>
      <c r="BR47">
        <v>1.276103333</v>
      </c>
      <c r="BS47">
        <v>-2.1378455750000001E-4</v>
      </c>
      <c r="BT47">
        <v>240</v>
      </c>
      <c r="BU47" s="8">
        <f t="shared" si="30"/>
        <v>-1.2450846779055169E-4</v>
      </c>
      <c r="BV47" s="8">
        <f t="shared" si="31"/>
        <v>5.237920252334138E-5</v>
      </c>
      <c r="BW47" s="8">
        <f t="shared" si="32"/>
        <v>-1.416552922327897E-4</v>
      </c>
      <c r="BX47">
        <v>2.022227504</v>
      </c>
      <c r="BY47">
        <v>-1.80943104E-4</v>
      </c>
      <c r="BZ47">
        <v>240</v>
      </c>
      <c r="CA47" s="8">
        <f t="shared" si="33"/>
        <v>-6.1640180737898564E-5</v>
      </c>
      <c r="CB47" s="8">
        <f t="shared" si="34"/>
        <v>8.2744995251095451E-6</v>
      </c>
      <c r="CC47" s="8">
        <f t="shared" si="35"/>
        <v>-1.2757742278721098E-4</v>
      </c>
      <c r="CD47">
        <v>4.7102374969999996</v>
      </c>
      <c r="CE47" s="1">
        <v>3.8948E-5</v>
      </c>
      <c r="CF47">
        <v>240</v>
      </c>
      <c r="CG47" s="8">
        <f t="shared" si="36"/>
        <v>-5.0075791688364291E-5</v>
      </c>
      <c r="CH47" s="8" t="str">
        <f t="shared" si="37"/>
        <v>NA</v>
      </c>
      <c r="CI47" s="8">
        <f t="shared" si="38"/>
        <v>8.9023791688364284E-5</v>
      </c>
      <c r="CJ47">
        <v>1.197792083</v>
      </c>
      <c r="CK47">
        <v>-1.7995289860000001E-4</v>
      </c>
      <c r="CL47">
        <v>240</v>
      </c>
      <c r="CM47" s="8">
        <f t="shared" si="39"/>
        <v>-1.2450846779055169E-4</v>
      </c>
      <c r="CN47" s="8">
        <f t="shared" si="40"/>
        <v>5.3735690947158957E-5</v>
      </c>
      <c r="CO47" s="8">
        <f t="shared" si="41"/>
        <v>-1.0918012175660727E-4</v>
      </c>
      <c r="CP47">
        <v>1.8183925089999999</v>
      </c>
      <c r="CQ47">
        <v>-1.695584201E-4</v>
      </c>
      <c r="CR47">
        <v>240</v>
      </c>
      <c r="CS47" s="8">
        <f t="shared" si="42"/>
        <v>-6.1640180737898564E-5</v>
      </c>
      <c r="CT47" s="8">
        <f t="shared" si="43"/>
        <v>1.4346492229989259E-5</v>
      </c>
      <c r="CU47" s="8">
        <f t="shared" si="44"/>
        <v>-1.2226473159209069E-4</v>
      </c>
      <c r="CV47">
        <v>5.2201266630000003</v>
      </c>
      <c r="CW47" s="1">
        <v>-7.4117999999999999E-6</v>
      </c>
      <c r="CX47">
        <v>240</v>
      </c>
      <c r="CY47" s="10">
        <f t="shared" si="45"/>
        <v>-5.0075791688364291E-5</v>
      </c>
      <c r="CZ47" s="10" t="str">
        <f t="shared" si="46"/>
        <v>NA</v>
      </c>
      <c r="DA47" s="8">
        <f t="shared" si="47"/>
        <v>4.2663991688364288E-5</v>
      </c>
      <c r="DB47" t="s">
        <v>3</v>
      </c>
      <c r="DC47" s="5" t="s">
        <v>7</v>
      </c>
    </row>
    <row r="48" spans="1:107" x14ac:dyDescent="0.45">
      <c r="A48" s="9">
        <v>45621.674305497683</v>
      </c>
      <c r="B48" t="s">
        <v>0</v>
      </c>
      <c r="C48">
        <v>47</v>
      </c>
      <c r="D48" s="7">
        <v>45621</v>
      </c>
      <c r="E48">
        <v>16.11500006</v>
      </c>
      <c r="F48">
        <v>14.07069167</v>
      </c>
      <c r="G48">
        <v>13.946620810000001</v>
      </c>
      <c r="H48">
        <v>14.056249960000001</v>
      </c>
      <c r="I48">
        <v>14.129595869999999</v>
      </c>
      <c r="J48">
        <v>1.184193337</v>
      </c>
      <c r="K48">
        <v>1.0207095739999999E-4</v>
      </c>
      <c r="L48">
        <v>240</v>
      </c>
      <c r="M48" s="8">
        <f t="shared" si="0"/>
        <v>-1.2489568867790624E-4</v>
      </c>
      <c r="N48" s="8">
        <f t="shared" si="1"/>
        <v>5.3971245117567874E-5</v>
      </c>
      <c r="O48" s="8">
        <f t="shared" si="2"/>
        <v>1.7299540096033834E-4</v>
      </c>
      <c r="P48">
        <v>5.2654925050000001</v>
      </c>
      <c r="Q48" s="1">
        <v>5.2133999999999999E-5</v>
      </c>
      <c r="R48">
        <v>240</v>
      </c>
      <c r="S48" s="10">
        <f t="shared" si="3"/>
        <v>-5.012038266061225E-5</v>
      </c>
      <c r="T48" s="10" t="str">
        <f t="shared" si="4"/>
        <v>NA</v>
      </c>
      <c r="U48" s="8">
        <f t="shared" si="5"/>
        <v>1.0225438266061225E-4</v>
      </c>
      <c r="V48">
        <v>1.2823020759999999</v>
      </c>
      <c r="W48">
        <v>-1.2440304059999999E-4</v>
      </c>
      <c r="X48">
        <v>240</v>
      </c>
      <c r="Y48" s="8">
        <f t="shared" si="6"/>
        <v>-1.2489568867790624E-4</v>
      </c>
      <c r="Z48" s="8">
        <f t="shared" si="7"/>
        <v>5.2271829404897737E-5</v>
      </c>
      <c r="AA48" s="8">
        <f t="shared" si="8"/>
        <v>-5.1779181326991488E-5</v>
      </c>
      <c r="AB48">
        <v>3.831436402</v>
      </c>
      <c r="AC48">
        <v>4.492336096E-3</v>
      </c>
      <c r="AD48">
        <v>240</v>
      </c>
      <c r="AE48" s="8">
        <f t="shared" si="9"/>
        <v>-6.1778115927224597E-5</v>
      </c>
      <c r="AF48" s="8" t="str">
        <f t="shared" si="10"/>
        <v>NA</v>
      </c>
      <c r="AG48" s="8">
        <f t="shared" si="11"/>
        <v>4.5541142119272246E-3</v>
      </c>
      <c r="AH48">
        <v>5.5103462580000002</v>
      </c>
      <c r="AI48" s="1">
        <v>4.5302000000000001E-5</v>
      </c>
      <c r="AJ48">
        <v>240</v>
      </c>
      <c r="AK48" s="8">
        <f t="shared" si="12"/>
        <v>-6.1778115927224597E-5</v>
      </c>
      <c r="AL48" s="8" t="str">
        <f t="shared" si="13"/>
        <v>NA</v>
      </c>
      <c r="AM48" s="8">
        <f t="shared" si="14"/>
        <v>1.0708011592722459E-4</v>
      </c>
      <c r="AN48">
        <v>5.1722270989999997</v>
      </c>
      <c r="AO48" s="1">
        <v>3.4189000000000001E-5</v>
      </c>
      <c r="AP48">
        <v>240</v>
      </c>
      <c r="AQ48" s="8">
        <f t="shared" si="15"/>
        <v>-6.1778115927224597E-5</v>
      </c>
      <c r="AR48" s="8" t="str">
        <f t="shared" si="16"/>
        <v>NA</v>
      </c>
      <c r="AS48" s="8">
        <f t="shared" si="17"/>
        <v>9.5967115927224605E-5</v>
      </c>
      <c r="AT48">
        <v>5.2045220890000001</v>
      </c>
      <c r="AU48" s="1">
        <v>4.8251000000000003E-5</v>
      </c>
      <c r="AV48">
        <v>240</v>
      </c>
      <c r="AW48" s="8">
        <f t="shared" si="18"/>
        <v>-6.1778115927224597E-5</v>
      </c>
      <c r="AX48" s="8" t="str">
        <f t="shared" si="19"/>
        <v>NA</v>
      </c>
      <c r="AY48" s="8">
        <f t="shared" si="20"/>
        <v>1.1002911592722459E-4</v>
      </c>
      <c r="AZ48">
        <v>5.1663066430000004</v>
      </c>
      <c r="BA48" s="1">
        <v>6.3934000000000001E-5</v>
      </c>
      <c r="BB48">
        <v>240</v>
      </c>
      <c r="BC48" s="8">
        <f t="shared" si="21"/>
        <v>-1.2489568867790624E-4</v>
      </c>
      <c r="BD48" s="8" t="str">
        <f t="shared" si="22"/>
        <v>NA</v>
      </c>
      <c r="BE48" s="8">
        <f t="shared" si="23"/>
        <v>1.8882968867790624E-4</v>
      </c>
      <c r="BF48">
        <v>5.2059004370000004</v>
      </c>
      <c r="BG48" s="1">
        <v>1.959E-5</v>
      </c>
      <c r="BH48">
        <v>240</v>
      </c>
      <c r="BI48" s="10">
        <f t="shared" si="24"/>
        <v>-5.012038266061225E-5</v>
      </c>
      <c r="BJ48" s="10" t="str">
        <f t="shared" si="25"/>
        <v>NA</v>
      </c>
      <c r="BK48" s="8">
        <f t="shared" si="26"/>
        <v>6.9710382660612244E-5</v>
      </c>
      <c r="BL48">
        <v>1.6646854200000001</v>
      </c>
      <c r="BM48">
        <v>-1.5088319549999999E-4</v>
      </c>
      <c r="BN48">
        <v>240</v>
      </c>
      <c r="BO48" s="8">
        <f t="shared" si="27"/>
        <v>-6.1778115927224597E-5</v>
      </c>
      <c r="BP48" s="8">
        <f t="shared" si="28"/>
        <v>1.8925236537836382E-5</v>
      </c>
      <c r="BQ48" s="8">
        <f t="shared" si="29"/>
        <v>-1.0803031611061177E-4</v>
      </c>
      <c r="BR48">
        <v>1.9070050890000001</v>
      </c>
      <c r="BS48">
        <v>3.1922052930000002E-3</v>
      </c>
      <c r="BT48">
        <v>240</v>
      </c>
      <c r="BU48" s="8">
        <f t="shared" si="30"/>
        <v>-1.2489568867790624E-4</v>
      </c>
      <c r="BV48" s="8">
        <f t="shared" si="31"/>
        <v>4.1450875768498653E-5</v>
      </c>
      <c r="BW48" s="8">
        <f t="shared" si="32"/>
        <v>3.2756501059094077E-3</v>
      </c>
      <c r="BX48">
        <v>1.826477908</v>
      </c>
      <c r="BY48">
        <v>-1.5478959009999999E-4</v>
      </c>
      <c r="BZ48">
        <v>240</v>
      </c>
      <c r="CA48" s="8">
        <f t="shared" si="33"/>
        <v>-6.1778115927224597E-5</v>
      </c>
      <c r="CB48" s="8">
        <f t="shared" si="34"/>
        <v>1.410563818162508E-5</v>
      </c>
      <c r="CC48" s="8">
        <f t="shared" si="35"/>
        <v>-1.0711711235440047E-4</v>
      </c>
      <c r="CD48">
        <v>4.7817020809999997</v>
      </c>
      <c r="CE48" s="1">
        <v>4.4737000000000002E-5</v>
      </c>
      <c r="CF48">
        <v>240</v>
      </c>
      <c r="CG48" s="8">
        <f t="shared" si="36"/>
        <v>-5.012038266061225E-5</v>
      </c>
      <c r="CH48" s="8" t="str">
        <f t="shared" si="37"/>
        <v>NA</v>
      </c>
      <c r="CI48" s="8">
        <f t="shared" si="38"/>
        <v>9.4857382660612253E-5</v>
      </c>
      <c r="CJ48">
        <v>2.2141967070000002</v>
      </c>
      <c r="CK48">
        <v>3.9756102679999999E-3</v>
      </c>
      <c r="CL48">
        <v>240</v>
      </c>
      <c r="CM48" s="8">
        <f t="shared" si="39"/>
        <v>-1.2489568867790624E-4</v>
      </c>
      <c r="CN48" s="8">
        <f t="shared" si="40"/>
        <v>3.6129777283788094E-5</v>
      </c>
      <c r="CO48" s="8">
        <f t="shared" si="41"/>
        <v>4.0643761793941182E-3</v>
      </c>
      <c r="CP48">
        <v>1.635947925</v>
      </c>
      <c r="CQ48">
        <v>-1.74530841E-4</v>
      </c>
      <c r="CR48">
        <v>240</v>
      </c>
      <c r="CS48" s="8">
        <f t="shared" si="42"/>
        <v>-6.1778115927224597E-5</v>
      </c>
      <c r="CT48" s="8">
        <f t="shared" si="43"/>
        <v>1.9781291014627854E-5</v>
      </c>
      <c r="CU48" s="8">
        <f t="shared" si="44"/>
        <v>-1.3253401608740326E-4</v>
      </c>
      <c r="CV48">
        <v>5.2455091600000001</v>
      </c>
      <c r="CW48" s="1">
        <v>1.5548000000000001E-5</v>
      </c>
      <c r="CX48">
        <v>240</v>
      </c>
      <c r="CY48" s="10">
        <f t="shared" si="45"/>
        <v>-5.012038266061225E-5</v>
      </c>
      <c r="CZ48" s="10" t="str">
        <f t="shared" si="46"/>
        <v>NA</v>
      </c>
      <c r="DA48" s="8">
        <f t="shared" si="47"/>
        <v>6.5668382660612245E-5</v>
      </c>
      <c r="DB48" t="s">
        <v>3</v>
      </c>
      <c r="DC48" s="5" t="s">
        <v>7</v>
      </c>
    </row>
    <row r="49" spans="1:107" x14ac:dyDescent="0.45">
      <c r="A49" s="9">
        <v>45621.688194386574</v>
      </c>
      <c r="B49" t="s">
        <v>0</v>
      </c>
      <c r="C49">
        <v>48</v>
      </c>
      <c r="D49" s="7">
        <v>45621</v>
      </c>
      <c r="E49">
        <v>16.314999960000002</v>
      </c>
      <c r="F49">
        <v>14.024145839999999</v>
      </c>
      <c r="G49">
        <v>13.90541664</v>
      </c>
      <c r="H49">
        <v>14.05554583</v>
      </c>
      <c r="I49">
        <v>14.213304129999999</v>
      </c>
      <c r="J49">
        <v>4.8245970890000001</v>
      </c>
      <c r="K49" s="1">
        <v>-1.6585000000000001E-5</v>
      </c>
      <c r="L49">
        <v>240</v>
      </c>
      <c r="M49" s="8">
        <f t="shared" si="0"/>
        <v>-1.2528290956548283E-4</v>
      </c>
      <c r="N49" s="8" t="str">
        <f t="shared" si="1"/>
        <v>NA</v>
      </c>
      <c r="O49" s="8">
        <f t="shared" si="2"/>
        <v>1.0869790956548282E-4</v>
      </c>
      <c r="P49">
        <v>5.3572695589999997</v>
      </c>
      <c r="Q49">
        <v>1.003665288E-4</v>
      </c>
      <c r="R49">
        <v>240</v>
      </c>
      <c r="S49" s="10">
        <f t="shared" si="3"/>
        <v>-5.0164973632832455E-5</v>
      </c>
      <c r="T49" s="10" t="str">
        <f t="shared" si="4"/>
        <v>NA</v>
      </c>
      <c r="U49" s="8">
        <f t="shared" si="5"/>
        <v>1.5053150243283245E-4</v>
      </c>
      <c r="V49">
        <v>1.1414154160000001</v>
      </c>
      <c r="W49">
        <v>-1.197045627E-4</v>
      </c>
      <c r="X49">
        <v>240</v>
      </c>
      <c r="Y49" s="8">
        <f t="shared" si="6"/>
        <v>-1.2528290956548283E-4</v>
      </c>
      <c r="Z49" s="8">
        <f t="shared" si="7"/>
        <v>5.471223385968963E-5</v>
      </c>
      <c r="AA49" s="8">
        <f t="shared" si="8"/>
        <v>-4.9133886994206808E-5</v>
      </c>
      <c r="AB49">
        <v>5.1979828929999998</v>
      </c>
      <c r="AC49" s="1">
        <v>7.8664000000000004E-5</v>
      </c>
      <c r="AD49">
        <v>240</v>
      </c>
      <c r="AE49" s="8">
        <f t="shared" si="9"/>
        <v>-6.191605111655063E-5</v>
      </c>
      <c r="AF49" s="8" t="str">
        <f t="shared" si="10"/>
        <v>NA</v>
      </c>
      <c r="AG49" s="8">
        <f t="shared" si="11"/>
        <v>1.4058005111655062E-4</v>
      </c>
      <c r="AH49">
        <v>5.5688328880000002</v>
      </c>
      <c r="AI49" s="1">
        <v>7.4852999999999996E-5</v>
      </c>
      <c r="AJ49">
        <v>240</v>
      </c>
      <c r="AK49" s="8">
        <f t="shared" si="12"/>
        <v>-6.191605111655063E-5</v>
      </c>
      <c r="AL49" s="8" t="str">
        <f t="shared" si="13"/>
        <v>NA</v>
      </c>
      <c r="AM49" s="8">
        <f t="shared" si="14"/>
        <v>1.3676905111655063E-4</v>
      </c>
      <c r="AN49">
        <v>5.2222033440000004</v>
      </c>
      <c r="AO49" s="1">
        <v>7.7430999999999998E-5</v>
      </c>
      <c r="AP49">
        <v>240</v>
      </c>
      <c r="AQ49" s="8">
        <f t="shared" si="15"/>
        <v>-6.191605111655063E-5</v>
      </c>
      <c r="AR49" s="8" t="str">
        <f t="shared" si="16"/>
        <v>NA</v>
      </c>
      <c r="AS49" s="8">
        <f t="shared" si="17"/>
        <v>1.3934705111655061E-4</v>
      </c>
      <c r="AT49">
        <v>5.2657025339999999</v>
      </c>
      <c r="AU49" s="1">
        <v>8.2511999999999999E-5</v>
      </c>
      <c r="AV49">
        <v>240</v>
      </c>
      <c r="AW49" s="8">
        <f t="shared" si="18"/>
        <v>-6.191605111655063E-5</v>
      </c>
      <c r="AX49" s="8" t="str">
        <f t="shared" si="19"/>
        <v>NA</v>
      </c>
      <c r="AY49" s="8">
        <f t="shared" si="20"/>
        <v>1.4442805111655063E-4</v>
      </c>
      <c r="AZ49">
        <v>5.2313904310000003</v>
      </c>
      <c r="BA49" s="1">
        <v>7.8844000000000006E-5</v>
      </c>
      <c r="BB49">
        <v>240</v>
      </c>
      <c r="BC49" s="8">
        <f t="shared" si="21"/>
        <v>-1.2528290956548283E-4</v>
      </c>
      <c r="BD49" s="8" t="str">
        <f t="shared" si="22"/>
        <v>NA</v>
      </c>
      <c r="BE49" s="8">
        <f t="shared" si="23"/>
        <v>2.0412690956548283E-4</v>
      </c>
      <c r="BF49">
        <v>5.2052054090000004</v>
      </c>
      <c r="BG49" s="1">
        <v>-9.2565000000000002E-6</v>
      </c>
      <c r="BH49">
        <v>240</v>
      </c>
      <c r="BI49" s="10">
        <f t="shared" si="24"/>
        <v>-5.0164973632832455E-5</v>
      </c>
      <c r="BJ49" s="10" t="str">
        <f t="shared" si="25"/>
        <v>NA</v>
      </c>
      <c r="BK49" s="8">
        <f t="shared" si="26"/>
        <v>4.0908473632832453E-5</v>
      </c>
      <c r="BL49">
        <v>1.4597470800000001</v>
      </c>
      <c r="BM49">
        <v>-1.5521266099999999E-4</v>
      </c>
      <c r="BN49">
        <v>240</v>
      </c>
      <c r="BO49" s="8">
        <f t="shared" si="27"/>
        <v>-6.191605111655063E-5</v>
      </c>
      <c r="BP49" s="8">
        <f t="shared" si="28"/>
        <v>2.5030096527310507E-5</v>
      </c>
      <c r="BQ49" s="8">
        <f t="shared" si="29"/>
        <v>-1.1832670641075986E-4</v>
      </c>
      <c r="BR49">
        <v>4.5318587580000003</v>
      </c>
      <c r="BS49">
        <v>-5.8088838069999995E-4</v>
      </c>
      <c r="BT49">
        <v>240</v>
      </c>
      <c r="BU49" s="8">
        <f t="shared" si="30"/>
        <v>-1.2528290956548283E-4</v>
      </c>
      <c r="BV49" s="8" t="str">
        <f t="shared" si="31"/>
        <v>NA</v>
      </c>
      <c r="BW49" s="8">
        <f t="shared" si="32"/>
        <v>-4.5560547113451713E-4</v>
      </c>
      <c r="BX49">
        <v>1.6186441680000001</v>
      </c>
      <c r="BY49">
        <v>-1.6866027440000001E-4</v>
      </c>
      <c r="BZ49">
        <v>240</v>
      </c>
      <c r="CA49" s="8">
        <f t="shared" si="33"/>
        <v>-6.191605111655063E-5</v>
      </c>
      <c r="CB49" s="8">
        <f t="shared" si="34"/>
        <v>2.0296748560428619E-5</v>
      </c>
      <c r="CC49" s="8">
        <f t="shared" si="35"/>
        <v>-1.27040971843878E-4</v>
      </c>
      <c r="CD49">
        <v>4.7743504190000001</v>
      </c>
      <c r="CE49" s="1">
        <v>-8.7115999999999997E-5</v>
      </c>
      <c r="CF49">
        <v>240</v>
      </c>
      <c r="CG49" s="8">
        <f t="shared" si="36"/>
        <v>-5.0164973632832455E-5</v>
      </c>
      <c r="CH49" s="8" t="str">
        <f t="shared" si="37"/>
        <v>NA</v>
      </c>
      <c r="CI49" s="8">
        <f t="shared" si="38"/>
        <v>-3.6951026367167543E-5</v>
      </c>
      <c r="CJ49">
        <v>4.4352283300000002</v>
      </c>
      <c r="CK49">
        <v>-5.9890033729999997E-4</v>
      </c>
      <c r="CL49">
        <v>240</v>
      </c>
      <c r="CM49" s="8">
        <f t="shared" si="39"/>
        <v>-1.2528290956548283E-4</v>
      </c>
      <c r="CN49" s="8" t="str">
        <f t="shared" si="40"/>
        <v>NA</v>
      </c>
      <c r="CO49" s="8">
        <f t="shared" si="41"/>
        <v>-4.7361742773451715E-4</v>
      </c>
      <c r="CP49">
        <v>1.4580533360000001</v>
      </c>
      <c r="CQ49">
        <v>-1.096559752E-4</v>
      </c>
      <c r="CR49">
        <v>240</v>
      </c>
      <c r="CS49" s="8">
        <f t="shared" si="42"/>
        <v>-6.191605111655063E-5</v>
      </c>
      <c r="CT49" s="8">
        <f t="shared" si="43"/>
        <v>2.5080551068798507E-5</v>
      </c>
      <c r="CU49" s="8">
        <f t="shared" si="44"/>
        <v>-7.2820475152247867E-5</v>
      </c>
      <c r="CV49">
        <v>5.2307229360000003</v>
      </c>
      <c r="CW49" s="1">
        <v>-1.9757000000000001E-5</v>
      </c>
      <c r="CX49">
        <v>240</v>
      </c>
      <c r="CY49" s="10">
        <f t="shared" si="45"/>
        <v>-5.0164973632832455E-5</v>
      </c>
      <c r="CZ49" s="10" t="str">
        <f t="shared" si="46"/>
        <v>NA</v>
      </c>
      <c r="DA49" s="8">
        <f t="shared" si="47"/>
        <v>3.0407973632832454E-5</v>
      </c>
      <c r="DB49" t="s">
        <v>3</v>
      </c>
      <c r="DC49" s="5" t="s">
        <v>7</v>
      </c>
    </row>
    <row r="50" spans="1:107" x14ac:dyDescent="0.45">
      <c r="A50" s="9">
        <v>45621.702083275464</v>
      </c>
      <c r="B50" t="s">
        <v>0</v>
      </c>
      <c r="C50">
        <v>49</v>
      </c>
      <c r="D50" s="7">
        <v>45621</v>
      </c>
      <c r="E50">
        <v>16.555000020000001</v>
      </c>
      <c r="F50">
        <v>14.05742088</v>
      </c>
      <c r="G50">
        <v>13.92687503</v>
      </c>
      <c r="H50">
        <v>14.103562500000001</v>
      </c>
      <c r="I50">
        <v>14.14511255</v>
      </c>
      <c r="J50">
        <v>4.8580354019999996</v>
      </c>
      <c r="K50" s="1">
        <v>5.3967E-5</v>
      </c>
      <c r="L50">
        <v>240</v>
      </c>
      <c r="M50" s="8">
        <f t="shared" si="0"/>
        <v>-1.2567013045283737E-4</v>
      </c>
      <c r="N50" s="8" t="str">
        <f t="shared" si="1"/>
        <v>NA</v>
      </c>
      <c r="O50" s="8">
        <f t="shared" si="2"/>
        <v>1.7963713045283738E-4</v>
      </c>
      <c r="P50">
        <v>5.4294937670000003</v>
      </c>
      <c r="Q50" s="1">
        <v>2.6916000000000001E-5</v>
      </c>
      <c r="R50">
        <v>240</v>
      </c>
      <c r="S50" s="10">
        <f t="shared" si="3"/>
        <v>-5.0209564605052659E-5</v>
      </c>
      <c r="T50" s="10" t="str">
        <f t="shared" si="4"/>
        <v>NA</v>
      </c>
      <c r="U50" s="8">
        <f t="shared" si="5"/>
        <v>7.7125564605052657E-5</v>
      </c>
      <c r="V50">
        <v>2.7630533320000001</v>
      </c>
      <c r="W50">
        <v>4.8817601939999998E-3</v>
      </c>
      <c r="X50">
        <v>240</v>
      </c>
      <c r="Y50" s="8">
        <f t="shared" si="6"/>
        <v>-1.2567013045283737E-4</v>
      </c>
      <c r="Z50" s="8">
        <f t="shared" si="7"/>
        <v>2.6622616331203613E-5</v>
      </c>
      <c r="AA50" s="8">
        <f t="shared" si="8"/>
        <v>4.9808077081216337E-3</v>
      </c>
      <c r="AB50">
        <v>5.2182428979999997</v>
      </c>
      <c r="AC50">
        <v>-1.164771649E-4</v>
      </c>
      <c r="AD50">
        <v>240</v>
      </c>
      <c r="AE50" s="8">
        <f t="shared" si="9"/>
        <v>-6.2053986305932174E-5</v>
      </c>
      <c r="AF50" s="8" t="str">
        <f t="shared" si="10"/>
        <v>NA</v>
      </c>
      <c r="AG50" s="8">
        <f t="shared" si="11"/>
        <v>-5.4423178594067829E-5</v>
      </c>
      <c r="AH50">
        <v>5.6074433490000004</v>
      </c>
      <c r="AI50" s="1">
        <v>-6.4418999999999994E-5</v>
      </c>
      <c r="AJ50">
        <v>240</v>
      </c>
      <c r="AK50" s="8">
        <f t="shared" si="12"/>
        <v>-6.2053986305932174E-5</v>
      </c>
      <c r="AL50" s="8" t="str">
        <f t="shared" si="13"/>
        <v>NA</v>
      </c>
      <c r="AM50" s="8">
        <f t="shared" si="14"/>
        <v>-2.3650136940678204E-6</v>
      </c>
      <c r="AN50">
        <v>5.2454183260000002</v>
      </c>
      <c r="AO50">
        <v>-1.070145405E-4</v>
      </c>
      <c r="AP50">
        <v>240</v>
      </c>
      <c r="AQ50" s="8">
        <f t="shared" si="15"/>
        <v>-6.2053986305932174E-5</v>
      </c>
      <c r="AR50" s="8" t="str">
        <f t="shared" si="16"/>
        <v>NA</v>
      </c>
      <c r="AS50" s="8">
        <f t="shared" si="17"/>
        <v>-4.4960554194067824E-5</v>
      </c>
      <c r="AT50">
        <v>5.2876787700000003</v>
      </c>
      <c r="AU50">
        <v>-1.284584054E-4</v>
      </c>
      <c r="AV50">
        <v>240</v>
      </c>
      <c r="AW50" s="8">
        <f t="shared" si="18"/>
        <v>-6.2053986305932174E-5</v>
      </c>
      <c r="AX50" s="8" t="str">
        <f t="shared" si="19"/>
        <v>NA</v>
      </c>
      <c r="AY50" s="8">
        <f t="shared" si="20"/>
        <v>-6.6404419094067823E-5</v>
      </c>
      <c r="AZ50">
        <v>5.263364997</v>
      </c>
      <c r="BA50">
        <v>-1.0484769549999999E-4</v>
      </c>
      <c r="BB50">
        <v>240</v>
      </c>
      <c r="BC50" s="8">
        <f t="shared" si="21"/>
        <v>-1.2567013045283737E-4</v>
      </c>
      <c r="BD50" s="8" t="str">
        <f t="shared" si="22"/>
        <v>NA</v>
      </c>
      <c r="BE50" s="8">
        <f t="shared" si="23"/>
        <v>2.0822434952837376E-5</v>
      </c>
      <c r="BF50">
        <v>5.2050841630000004</v>
      </c>
      <c r="BG50" s="1">
        <v>1.9672000000000001E-5</v>
      </c>
      <c r="BH50">
        <v>240</v>
      </c>
      <c r="BI50" s="10">
        <f t="shared" si="24"/>
        <v>-5.0209564605052659E-5</v>
      </c>
      <c r="BJ50" s="10" t="str">
        <f t="shared" si="25"/>
        <v>NA</v>
      </c>
      <c r="BK50" s="8">
        <f t="shared" si="26"/>
        <v>6.9881564605052656E-5</v>
      </c>
      <c r="BL50">
        <v>1.277190418</v>
      </c>
      <c r="BM50">
        <v>-1.3640266500000001E-4</v>
      </c>
      <c r="BN50">
        <v>240</v>
      </c>
      <c r="BO50" s="8">
        <f t="shared" si="27"/>
        <v>-6.2053986305932174E-5</v>
      </c>
      <c r="BP50" s="8">
        <f t="shared" si="28"/>
        <v>3.0468233977119811E-5</v>
      </c>
      <c r="BQ50" s="8">
        <f t="shared" si="29"/>
        <v>-1.0481691267118766E-4</v>
      </c>
      <c r="BR50">
        <v>4.394076256</v>
      </c>
      <c r="BS50" s="1">
        <v>4.6969999999999999E-5</v>
      </c>
      <c r="BT50">
        <v>240</v>
      </c>
      <c r="BU50" s="8">
        <f t="shared" si="30"/>
        <v>-1.2567013045283737E-4</v>
      </c>
      <c r="BV50" s="8" t="str">
        <f t="shared" si="31"/>
        <v>NA</v>
      </c>
      <c r="BW50" s="8">
        <f t="shared" si="32"/>
        <v>1.7264013045283736E-4</v>
      </c>
      <c r="BX50">
        <v>1.4270274999999999</v>
      </c>
      <c r="BY50">
        <v>-1.6533911859999999E-4</v>
      </c>
      <c r="BZ50">
        <v>240</v>
      </c>
      <c r="CA50" s="8">
        <f t="shared" si="33"/>
        <v>-6.2053986305932174E-5</v>
      </c>
      <c r="CB50" s="8">
        <f t="shared" si="34"/>
        <v>2.600477239720581E-5</v>
      </c>
      <c r="CC50" s="8">
        <f t="shared" si="35"/>
        <v>-1.2928990469127363E-4</v>
      </c>
      <c r="CD50">
        <v>4.574969157</v>
      </c>
      <c r="CE50" s="1">
        <v>-8.9337000000000002E-5</v>
      </c>
      <c r="CF50">
        <v>240</v>
      </c>
      <c r="CG50" s="8">
        <f t="shared" si="36"/>
        <v>-5.0209564605052659E-5</v>
      </c>
      <c r="CH50" s="8" t="str">
        <f t="shared" si="37"/>
        <v>NA</v>
      </c>
      <c r="CI50" s="8">
        <f t="shared" si="38"/>
        <v>-3.9127435394947343E-5</v>
      </c>
      <c r="CJ50">
        <v>4.29995876</v>
      </c>
      <c r="CK50" s="1">
        <v>6.0234E-5</v>
      </c>
      <c r="CL50">
        <v>240</v>
      </c>
      <c r="CM50" s="8">
        <f t="shared" si="39"/>
        <v>-1.2567013045283737E-4</v>
      </c>
      <c r="CN50" s="8">
        <f t="shared" si="40"/>
        <v>7.1434924841455149E-10</v>
      </c>
      <c r="CO50" s="8">
        <f t="shared" si="41"/>
        <v>1.8590341610358893E-4</v>
      </c>
      <c r="CP50">
        <v>1.3197058349999999</v>
      </c>
      <c r="CQ50">
        <v>-1.135774475E-4</v>
      </c>
      <c r="CR50">
        <v>240</v>
      </c>
      <c r="CS50" s="8">
        <f t="shared" si="42"/>
        <v>-6.2053986305932174E-5</v>
      </c>
      <c r="CT50" s="8">
        <f t="shared" si="43"/>
        <v>2.9201752223734338E-5</v>
      </c>
      <c r="CU50" s="8">
        <f t="shared" si="44"/>
        <v>-8.0725213417802172E-5</v>
      </c>
      <c r="CV50">
        <v>5.2551095779999999</v>
      </c>
      <c r="CW50" s="1">
        <v>3.4751E-5</v>
      </c>
      <c r="CX50">
        <v>240</v>
      </c>
      <c r="CY50" s="10">
        <f t="shared" si="45"/>
        <v>-5.0209564605052659E-5</v>
      </c>
      <c r="CZ50" s="10" t="str">
        <f t="shared" si="46"/>
        <v>NA</v>
      </c>
      <c r="DA50" s="8">
        <f t="shared" si="47"/>
        <v>8.4960564605052652E-5</v>
      </c>
      <c r="DB50" t="s">
        <v>3</v>
      </c>
      <c r="DC50" s="5" t="s">
        <v>7</v>
      </c>
    </row>
    <row r="51" spans="1:107" x14ac:dyDescent="0.45">
      <c r="A51" s="9">
        <v>45621.715972164355</v>
      </c>
      <c r="B51" t="s">
        <v>0</v>
      </c>
      <c r="C51">
        <v>50</v>
      </c>
      <c r="D51" s="7">
        <v>45621</v>
      </c>
      <c r="E51">
        <v>17.11500006</v>
      </c>
      <c r="F51">
        <v>14.079087530000001</v>
      </c>
      <c r="G51">
        <v>13.94822918</v>
      </c>
      <c r="H51">
        <v>14.040333390000001</v>
      </c>
      <c r="I51">
        <v>14.108237519999999</v>
      </c>
      <c r="J51">
        <v>4.7476212640000002</v>
      </c>
      <c r="K51" s="1">
        <v>-7.2266000000000002E-5</v>
      </c>
      <c r="L51">
        <v>240</v>
      </c>
      <c r="M51" s="8">
        <f t="shared" si="0"/>
        <v>-1.2605735134019191E-4</v>
      </c>
      <c r="N51" s="8" t="str">
        <f t="shared" si="1"/>
        <v>NA</v>
      </c>
      <c r="O51" s="8">
        <f t="shared" si="2"/>
        <v>5.3791351340191912E-5</v>
      </c>
      <c r="P51">
        <v>5.2969529189999998</v>
      </c>
      <c r="Q51" s="1">
        <v>-2.1985999999999999E-5</v>
      </c>
      <c r="R51">
        <v>240</v>
      </c>
      <c r="S51" s="10">
        <f t="shared" si="3"/>
        <v>-5.0254155577272863E-5</v>
      </c>
      <c r="T51" s="10" t="str">
        <f t="shared" si="4"/>
        <v>NA</v>
      </c>
      <c r="U51" s="8">
        <f t="shared" si="5"/>
        <v>2.8268155577272864E-5</v>
      </c>
      <c r="V51">
        <v>5.1429858470000003</v>
      </c>
      <c r="W51">
        <v>8.6105724060000003E-4</v>
      </c>
      <c r="X51">
        <v>240</v>
      </c>
      <c r="Y51" s="8">
        <f t="shared" si="6"/>
        <v>-1.2605735134019191E-4</v>
      </c>
      <c r="Z51" s="8" t="str">
        <f t="shared" si="7"/>
        <v>NA</v>
      </c>
      <c r="AA51" s="8">
        <f t="shared" si="8"/>
        <v>9.8711459194019205E-4</v>
      </c>
      <c r="AB51">
        <v>5.1769366740000002</v>
      </c>
      <c r="AC51">
        <v>8.9435389030000003E-4</v>
      </c>
      <c r="AD51">
        <v>240</v>
      </c>
      <c r="AE51" s="8">
        <f t="shared" si="9"/>
        <v>-6.2191921495258207E-5</v>
      </c>
      <c r="AF51" s="8" t="str">
        <f t="shared" si="10"/>
        <v>NA</v>
      </c>
      <c r="AG51" s="8">
        <f t="shared" si="11"/>
        <v>9.5654581179525824E-4</v>
      </c>
      <c r="AH51">
        <v>5.5100178900000003</v>
      </c>
      <c r="AI51">
        <v>6.7725577579999996E-4</v>
      </c>
      <c r="AJ51">
        <v>240</v>
      </c>
      <c r="AK51" s="8">
        <f t="shared" si="12"/>
        <v>-6.2191921495258207E-5</v>
      </c>
      <c r="AL51" s="8" t="str">
        <f t="shared" si="13"/>
        <v>NA</v>
      </c>
      <c r="AM51" s="8">
        <f t="shared" si="14"/>
        <v>7.3944769729525817E-4</v>
      </c>
      <c r="AN51">
        <v>5.1768050050000003</v>
      </c>
      <c r="AO51">
        <v>8.5551294890000003E-4</v>
      </c>
      <c r="AP51">
        <v>240</v>
      </c>
      <c r="AQ51" s="8">
        <f t="shared" si="15"/>
        <v>-6.2191921495258207E-5</v>
      </c>
      <c r="AR51" s="8" t="str">
        <f t="shared" si="16"/>
        <v>NA</v>
      </c>
      <c r="AS51" s="8">
        <f t="shared" si="17"/>
        <v>9.1770487039525824E-4</v>
      </c>
      <c r="AT51">
        <v>5.2516712630000004</v>
      </c>
      <c r="AU51">
        <v>9.1890775449999997E-4</v>
      </c>
      <c r="AV51">
        <v>240</v>
      </c>
      <c r="AW51" s="8">
        <f t="shared" si="18"/>
        <v>-6.2191921495258207E-5</v>
      </c>
      <c r="AX51" s="8" t="str">
        <f t="shared" si="19"/>
        <v>NA</v>
      </c>
      <c r="AY51" s="8">
        <f t="shared" si="20"/>
        <v>9.8109967599525807E-4</v>
      </c>
      <c r="AZ51">
        <v>5.2012841859999996</v>
      </c>
      <c r="BA51">
        <v>8.3705472330000003E-4</v>
      </c>
      <c r="BB51">
        <v>240</v>
      </c>
      <c r="BC51" s="8">
        <f t="shared" si="21"/>
        <v>-1.2605735134019191E-4</v>
      </c>
      <c r="BD51" s="8" t="str">
        <f t="shared" si="22"/>
        <v>NA</v>
      </c>
      <c r="BE51" s="8">
        <f t="shared" si="23"/>
        <v>9.6311207464019194E-4</v>
      </c>
      <c r="BF51">
        <v>5.2171404179999996</v>
      </c>
      <c r="BG51" s="1">
        <v>-1.0529E-5</v>
      </c>
      <c r="BH51">
        <v>240</v>
      </c>
      <c r="BI51" s="10">
        <f t="shared" si="24"/>
        <v>-5.0254155577272863E-5</v>
      </c>
      <c r="BJ51" s="10" t="str">
        <f t="shared" si="25"/>
        <v>NA</v>
      </c>
      <c r="BK51" s="8">
        <f t="shared" si="26"/>
        <v>3.9725155577272863E-5</v>
      </c>
      <c r="BL51">
        <v>1.1202858330000001</v>
      </c>
      <c r="BM51">
        <v>-1.3608566070000001E-4</v>
      </c>
      <c r="BN51">
        <v>240</v>
      </c>
      <c r="BO51" s="8">
        <f t="shared" si="27"/>
        <v>-6.2191921495258207E-5</v>
      </c>
      <c r="BP51" s="8">
        <f t="shared" si="28"/>
        <v>3.5142227740958934E-5</v>
      </c>
      <c r="BQ51" s="8">
        <f t="shared" si="29"/>
        <v>-1.0903596694570073E-4</v>
      </c>
      <c r="BR51">
        <v>4.4958800060000002</v>
      </c>
      <c r="BS51" s="1">
        <v>9.0185999999999993E-5</v>
      </c>
      <c r="BT51">
        <v>240</v>
      </c>
      <c r="BU51" s="8">
        <f t="shared" si="30"/>
        <v>-1.2605735134019191E-4</v>
      </c>
      <c r="BV51" s="8" t="str">
        <f t="shared" si="31"/>
        <v>NA</v>
      </c>
      <c r="BW51" s="8">
        <f t="shared" si="32"/>
        <v>2.1624335134019191E-4</v>
      </c>
      <c r="BX51">
        <v>1.2318212470000001</v>
      </c>
      <c r="BY51">
        <v>-1.521726725E-4</v>
      </c>
      <c r="BZ51">
        <v>240</v>
      </c>
      <c r="CA51" s="8">
        <f t="shared" si="33"/>
        <v>-6.2191921495258207E-5</v>
      </c>
      <c r="CB51" s="8">
        <f t="shared" si="34"/>
        <v>3.1819725536939753E-5</v>
      </c>
      <c r="CC51" s="8">
        <f t="shared" si="35"/>
        <v>-1.2180047654168156E-4</v>
      </c>
      <c r="CD51">
        <v>4.5587408419999997</v>
      </c>
      <c r="CE51" s="1">
        <v>2.5012999999999999E-5</v>
      </c>
      <c r="CF51">
        <v>240</v>
      </c>
      <c r="CG51" s="8">
        <f t="shared" si="36"/>
        <v>-5.0254155577272863E-5</v>
      </c>
      <c r="CH51" s="8" t="str">
        <f t="shared" si="37"/>
        <v>NA</v>
      </c>
      <c r="CI51" s="8">
        <f t="shared" si="38"/>
        <v>7.5267155577272862E-5</v>
      </c>
      <c r="CJ51">
        <v>4.4026854200000001</v>
      </c>
      <c r="CK51" s="1">
        <v>8.3011999999999997E-5</v>
      </c>
      <c r="CL51">
        <v>240</v>
      </c>
      <c r="CM51" s="8">
        <f t="shared" si="39"/>
        <v>-1.2605735134019191E-4</v>
      </c>
      <c r="CN51" s="8" t="str">
        <f t="shared" si="40"/>
        <v>NA</v>
      </c>
      <c r="CO51" s="8">
        <f t="shared" si="41"/>
        <v>2.090693513401919E-4</v>
      </c>
      <c r="CP51">
        <v>1.1483920830000001</v>
      </c>
      <c r="CQ51">
        <v>-1.6441153599999999E-4</v>
      </c>
      <c r="CR51">
        <v>240</v>
      </c>
      <c r="CS51" s="8">
        <f t="shared" si="42"/>
        <v>-6.2191921495258207E-5</v>
      </c>
      <c r="CT51" s="8">
        <f t="shared" si="43"/>
        <v>3.4304977272944226E-5</v>
      </c>
      <c r="CU51" s="8">
        <f t="shared" si="44"/>
        <v>-1.36524591777686E-4</v>
      </c>
      <c r="CV51">
        <v>5.2578845479999998</v>
      </c>
      <c r="CW51" s="1">
        <v>-1.9425000000000001E-5</v>
      </c>
      <c r="CX51">
        <v>240</v>
      </c>
      <c r="CY51" s="10">
        <f t="shared" si="45"/>
        <v>-5.0254155577272863E-5</v>
      </c>
      <c r="CZ51" s="10" t="str">
        <f t="shared" si="46"/>
        <v>NA</v>
      </c>
      <c r="DA51" s="8">
        <f t="shared" si="47"/>
        <v>3.0829155577272865E-5</v>
      </c>
      <c r="DB51" t="s">
        <v>3</v>
      </c>
      <c r="DC51" s="5" t="s">
        <v>7</v>
      </c>
    </row>
    <row r="52" spans="1:107" x14ac:dyDescent="0.45">
      <c r="A52" s="9">
        <v>45621.729861053238</v>
      </c>
      <c r="B52" t="s">
        <v>0</v>
      </c>
      <c r="C52">
        <v>51</v>
      </c>
      <c r="D52" s="7">
        <v>45621</v>
      </c>
      <c r="E52">
        <v>17.314999960000002</v>
      </c>
      <c r="F52">
        <v>14.072904149999999</v>
      </c>
      <c r="G52">
        <v>13.93568752</v>
      </c>
      <c r="H52">
        <v>14.134279129999999</v>
      </c>
      <c r="I52">
        <v>14.17569164</v>
      </c>
      <c r="J52">
        <v>5.8676566619999999</v>
      </c>
      <c r="K52">
        <v>1.850394964E-3</v>
      </c>
      <c r="L52">
        <v>240</v>
      </c>
      <c r="M52" s="8">
        <f t="shared" si="0"/>
        <v>-1.2644457222732441E-4</v>
      </c>
      <c r="N52" s="8" t="str">
        <f t="shared" si="1"/>
        <v>NA</v>
      </c>
      <c r="O52" s="8">
        <f t="shared" si="2"/>
        <v>1.9768395362273245E-3</v>
      </c>
      <c r="P52">
        <v>6.5557391389999999</v>
      </c>
      <c r="Q52">
        <v>1.796362085E-3</v>
      </c>
      <c r="R52">
        <v>240</v>
      </c>
      <c r="S52" s="10">
        <f t="shared" si="3"/>
        <v>-5.0298746549493067E-5</v>
      </c>
      <c r="T52" s="10" t="str">
        <f t="shared" si="4"/>
        <v>NA</v>
      </c>
      <c r="U52" s="8">
        <f t="shared" si="5"/>
        <v>1.8466608315494931E-3</v>
      </c>
      <c r="V52">
        <v>7.4699974969999996</v>
      </c>
      <c r="W52">
        <v>1.8083297329999999E-3</v>
      </c>
      <c r="X52">
        <v>240</v>
      </c>
      <c r="Y52" s="8">
        <f t="shared" si="6"/>
        <v>-1.2644457222732441E-4</v>
      </c>
      <c r="Z52" s="8" t="str">
        <f t="shared" si="7"/>
        <v>NA</v>
      </c>
      <c r="AA52" s="8">
        <f t="shared" si="8"/>
        <v>1.9347743052273243E-3</v>
      </c>
      <c r="AB52">
        <v>7.5243937369999996</v>
      </c>
      <c r="AC52">
        <v>1.811955877E-3</v>
      </c>
      <c r="AD52">
        <v>240</v>
      </c>
      <c r="AE52" s="8">
        <f t="shared" si="9"/>
        <v>-6.2329856684528728E-5</v>
      </c>
      <c r="AF52" s="8" t="str">
        <f t="shared" si="10"/>
        <v>NA</v>
      </c>
      <c r="AG52" s="8">
        <f t="shared" si="11"/>
        <v>1.8742857336845288E-3</v>
      </c>
      <c r="AH52">
        <v>7.6370029089999996</v>
      </c>
      <c r="AI52">
        <v>1.7328702090000001E-3</v>
      </c>
      <c r="AJ52">
        <v>240</v>
      </c>
      <c r="AK52" s="8">
        <f t="shared" si="12"/>
        <v>-6.2329856684528728E-5</v>
      </c>
      <c r="AL52" s="8" t="str">
        <f t="shared" si="13"/>
        <v>NA</v>
      </c>
      <c r="AM52" s="8">
        <f t="shared" si="14"/>
        <v>1.7952000656845288E-3</v>
      </c>
      <c r="AN52">
        <v>7.5077266629999997</v>
      </c>
      <c r="AO52">
        <v>1.822147896E-3</v>
      </c>
      <c r="AP52">
        <v>240</v>
      </c>
      <c r="AQ52" s="8">
        <f t="shared" si="15"/>
        <v>-6.2329856684528728E-5</v>
      </c>
      <c r="AR52" s="8" t="str">
        <f t="shared" si="16"/>
        <v>NA</v>
      </c>
      <c r="AS52" s="8">
        <f t="shared" si="17"/>
        <v>1.8844777526845287E-3</v>
      </c>
      <c r="AT52">
        <v>7.5834337530000004</v>
      </c>
      <c r="AU52">
        <v>1.7699986390000001E-3</v>
      </c>
      <c r="AV52">
        <v>240</v>
      </c>
      <c r="AW52" s="8">
        <f t="shared" si="18"/>
        <v>-6.2329856684528728E-5</v>
      </c>
      <c r="AX52" s="8" t="str">
        <f t="shared" si="19"/>
        <v>NA</v>
      </c>
      <c r="AY52" s="8">
        <f t="shared" si="20"/>
        <v>1.8323284956845288E-3</v>
      </c>
      <c r="AZ52">
        <v>7.5142658429999996</v>
      </c>
      <c r="BA52">
        <v>1.8079035780000001E-3</v>
      </c>
      <c r="BB52">
        <v>240</v>
      </c>
      <c r="BC52" s="8">
        <f t="shared" si="21"/>
        <v>-1.2644457222732441E-4</v>
      </c>
      <c r="BD52" s="8" t="str">
        <f t="shared" si="22"/>
        <v>NA</v>
      </c>
      <c r="BE52" s="8">
        <f t="shared" si="23"/>
        <v>1.9343481502273245E-3</v>
      </c>
      <c r="BF52">
        <v>5.2084208390000004</v>
      </c>
      <c r="BG52" s="1">
        <v>9.0604000000000005E-6</v>
      </c>
      <c r="BH52">
        <v>240</v>
      </c>
      <c r="BI52" s="10">
        <f t="shared" si="24"/>
        <v>-5.0298746549493067E-5</v>
      </c>
      <c r="BJ52" s="10" t="str">
        <f t="shared" si="25"/>
        <v>NA</v>
      </c>
      <c r="BK52" s="8">
        <f t="shared" si="26"/>
        <v>5.9359146549493066E-5</v>
      </c>
      <c r="BL52">
        <v>4.4096433370000003</v>
      </c>
      <c r="BM52">
        <v>2.149882447E-3</v>
      </c>
      <c r="BN52">
        <v>240</v>
      </c>
      <c r="BO52" s="8">
        <f t="shared" si="27"/>
        <v>-6.2329856684528728E-5</v>
      </c>
      <c r="BP52" s="8" t="str">
        <f t="shared" si="28"/>
        <v>NA</v>
      </c>
      <c r="BQ52" s="8">
        <f t="shared" si="29"/>
        <v>2.2122123036845288E-3</v>
      </c>
      <c r="BR52">
        <v>4.7852624969999997</v>
      </c>
      <c r="BS52">
        <v>9.1316403050000004E-4</v>
      </c>
      <c r="BT52">
        <v>240</v>
      </c>
      <c r="BU52" s="8">
        <f t="shared" si="30"/>
        <v>-1.2644457222732441E-4</v>
      </c>
      <c r="BV52" s="8" t="str">
        <f t="shared" si="31"/>
        <v>NA</v>
      </c>
      <c r="BW52" s="8">
        <f t="shared" si="32"/>
        <v>1.0396086027273245E-3</v>
      </c>
      <c r="BX52">
        <v>2.4626220829999999</v>
      </c>
      <c r="BY52">
        <v>4.8007299230000003E-3</v>
      </c>
      <c r="BZ52">
        <v>240</v>
      </c>
      <c r="CA52" s="8">
        <f t="shared" si="33"/>
        <v>-6.2329856684528728E-5</v>
      </c>
      <c r="CB52" s="8" t="str">
        <f t="shared" si="34"/>
        <v>NA</v>
      </c>
      <c r="CC52" s="8">
        <f t="shared" si="35"/>
        <v>4.8630597796845291E-3</v>
      </c>
      <c r="CD52">
        <v>4.6271058360000001</v>
      </c>
      <c r="CE52">
        <v>1.405191782E-4</v>
      </c>
      <c r="CF52">
        <v>240</v>
      </c>
      <c r="CG52" s="8">
        <f t="shared" si="36"/>
        <v>-5.0298746549493067E-5</v>
      </c>
      <c r="CH52" s="8" t="str">
        <f t="shared" si="37"/>
        <v>NA</v>
      </c>
      <c r="CI52" s="8">
        <f t="shared" si="38"/>
        <v>1.9081792474949307E-4</v>
      </c>
      <c r="CJ52">
        <v>4.6935054159999998</v>
      </c>
      <c r="CK52">
        <v>9.6200120139999996E-4</v>
      </c>
      <c r="CL52">
        <v>240</v>
      </c>
      <c r="CM52" s="8">
        <f t="shared" si="39"/>
        <v>-1.2644457222732441E-4</v>
      </c>
      <c r="CN52" s="8" t="str">
        <f t="shared" si="40"/>
        <v>NA</v>
      </c>
      <c r="CO52" s="8">
        <f t="shared" si="41"/>
        <v>1.0884457736273245E-3</v>
      </c>
      <c r="CP52">
        <v>4.6964133290000003</v>
      </c>
      <c r="CQ52">
        <v>1.5741093030000001E-3</v>
      </c>
      <c r="CR52">
        <v>240</v>
      </c>
      <c r="CS52" s="8">
        <f t="shared" si="42"/>
        <v>-6.2329856684528728E-5</v>
      </c>
      <c r="CT52" s="8" t="str">
        <f t="shared" si="43"/>
        <v>NA</v>
      </c>
      <c r="CU52" s="8">
        <f t="shared" si="44"/>
        <v>1.6364391596845288E-3</v>
      </c>
      <c r="CV52">
        <v>5.2551629249999996</v>
      </c>
      <c r="CW52" s="1">
        <v>2.9624E-5</v>
      </c>
      <c r="CX52">
        <v>240</v>
      </c>
      <c r="CY52" s="10">
        <f t="shared" si="45"/>
        <v>-5.0298746549493067E-5</v>
      </c>
      <c r="CZ52" s="10" t="str">
        <f t="shared" si="46"/>
        <v>NA</v>
      </c>
      <c r="DA52" s="8">
        <f t="shared" si="47"/>
        <v>7.9922746549493067E-5</v>
      </c>
      <c r="DB52" t="s">
        <v>3</v>
      </c>
      <c r="DC52" s="5" t="s">
        <v>7</v>
      </c>
    </row>
    <row r="53" spans="1:107" x14ac:dyDescent="0.45">
      <c r="A53" s="9">
        <v>45621.743749942128</v>
      </c>
      <c r="B53" t="s">
        <v>0</v>
      </c>
      <c r="C53">
        <v>52</v>
      </c>
      <c r="D53" s="7">
        <v>45621</v>
      </c>
      <c r="E53">
        <v>17.555000020000001</v>
      </c>
      <c r="F53">
        <v>14.072508340000001</v>
      </c>
      <c r="G53">
        <v>13.96577501</v>
      </c>
      <c r="H53">
        <v>14.11248337</v>
      </c>
      <c r="I53">
        <v>14.132166679999999</v>
      </c>
      <c r="J53">
        <v>8.4747837659999998</v>
      </c>
      <c r="K53">
        <v>2.4890566589999999E-3</v>
      </c>
      <c r="L53">
        <v>240</v>
      </c>
      <c r="M53" s="8">
        <f t="shared" si="0"/>
        <v>-1.26831793114901E-4</v>
      </c>
      <c r="N53" s="8" t="str">
        <f t="shared" si="1"/>
        <v>NA</v>
      </c>
      <c r="O53" s="8">
        <f t="shared" si="2"/>
        <v>2.6158884521149009E-3</v>
      </c>
      <c r="P53">
        <v>8.5549191649999994</v>
      </c>
      <c r="Q53">
        <v>1.3571032910000001E-3</v>
      </c>
      <c r="R53">
        <v>240</v>
      </c>
      <c r="S53" s="10">
        <f t="shared" si="3"/>
        <v>-5.0343337521713272E-5</v>
      </c>
      <c r="T53" s="10" t="str">
        <f t="shared" si="4"/>
        <v>NA</v>
      </c>
      <c r="U53" s="8">
        <f t="shared" si="5"/>
        <v>1.4074466285217133E-3</v>
      </c>
      <c r="V53">
        <v>9.032632907</v>
      </c>
      <c r="W53">
        <v>9.1851977889999996E-4</v>
      </c>
      <c r="X53">
        <v>240</v>
      </c>
      <c r="Y53" s="8">
        <f t="shared" si="6"/>
        <v>-1.26831793114901E-4</v>
      </c>
      <c r="Z53" s="8" t="str">
        <f t="shared" si="7"/>
        <v>NA</v>
      </c>
      <c r="AA53" s="8">
        <f t="shared" si="8"/>
        <v>1.0453515720149011E-3</v>
      </c>
      <c r="AB53">
        <v>9.0482249939999999</v>
      </c>
      <c r="AC53">
        <v>8.1146291850000001E-4</v>
      </c>
      <c r="AD53">
        <v>240</v>
      </c>
      <c r="AE53" s="8">
        <f t="shared" si="9"/>
        <v>-6.2467791873854761E-5</v>
      </c>
      <c r="AF53" s="8" t="str">
        <f t="shared" si="10"/>
        <v>NA</v>
      </c>
      <c r="AG53" s="8">
        <f t="shared" si="11"/>
        <v>8.7393071037385477E-4</v>
      </c>
      <c r="AH53">
        <v>9.1157979529999995</v>
      </c>
      <c r="AI53">
        <v>8.5674470100000001E-4</v>
      </c>
      <c r="AJ53">
        <v>240</v>
      </c>
      <c r="AK53" s="8">
        <f t="shared" si="12"/>
        <v>-6.2467791873854761E-5</v>
      </c>
      <c r="AL53" s="8" t="str">
        <f t="shared" si="13"/>
        <v>NA</v>
      </c>
      <c r="AM53" s="8">
        <f t="shared" si="14"/>
        <v>9.1921249287385477E-4</v>
      </c>
      <c r="AN53">
        <v>9.0506537359999992</v>
      </c>
      <c r="AO53">
        <v>8.6019500659999997E-4</v>
      </c>
      <c r="AP53">
        <v>240</v>
      </c>
      <c r="AQ53" s="8">
        <f t="shared" si="15"/>
        <v>-6.2467791873854761E-5</v>
      </c>
      <c r="AR53" s="8" t="str">
        <f t="shared" si="16"/>
        <v>NA</v>
      </c>
      <c r="AS53" s="8">
        <f t="shared" si="17"/>
        <v>9.2266279847385473E-4</v>
      </c>
      <c r="AT53">
        <v>9.0967908140000002</v>
      </c>
      <c r="AU53">
        <v>8.4134237489999996E-4</v>
      </c>
      <c r="AV53">
        <v>240</v>
      </c>
      <c r="AW53" s="8">
        <f t="shared" si="18"/>
        <v>-6.2467791873854761E-5</v>
      </c>
      <c r="AX53" s="8" t="str">
        <f t="shared" si="19"/>
        <v>NA</v>
      </c>
      <c r="AY53" s="8">
        <f t="shared" si="20"/>
        <v>9.0381016677385472E-4</v>
      </c>
      <c r="AZ53">
        <v>9.0561204160000006</v>
      </c>
      <c r="BA53">
        <v>8.7589945409999998E-4</v>
      </c>
      <c r="BB53">
        <v>240</v>
      </c>
      <c r="BC53" s="8">
        <f t="shared" si="21"/>
        <v>-1.26831793114901E-4</v>
      </c>
      <c r="BD53" s="8" t="str">
        <f t="shared" si="22"/>
        <v>NA</v>
      </c>
      <c r="BE53" s="8">
        <f t="shared" si="23"/>
        <v>1.0027312472149011E-3</v>
      </c>
      <c r="BF53">
        <v>6.8878079000000003</v>
      </c>
      <c r="BG53">
        <v>3.1116759039999998E-3</v>
      </c>
      <c r="BH53">
        <v>240</v>
      </c>
      <c r="BI53" s="10">
        <f t="shared" si="24"/>
        <v>-5.0343337521713272E-5</v>
      </c>
      <c r="BJ53" s="10" t="str">
        <f t="shared" si="25"/>
        <v>NA</v>
      </c>
      <c r="BK53" s="8">
        <f t="shared" si="26"/>
        <v>3.1620192415217131E-3</v>
      </c>
      <c r="BL53">
        <v>7.7204083360000002</v>
      </c>
      <c r="BM53">
        <v>2.0525198139999998E-3</v>
      </c>
      <c r="BN53">
        <v>240</v>
      </c>
      <c r="BO53" s="8">
        <f t="shared" si="27"/>
        <v>-6.2467791873854761E-5</v>
      </c>
      <c r="BP53" s="8" t="str">
        <f t="shared" si="28"/>
        <v>NA</v>
      </c>
      <c r="BQ53" s="8">
        <f t="shared" si="29"/>
        <v>2.1149876058738546E-3</v>
      </c>
      <c r="BR53">
        <v>7.7917366860000001</v>
      </c>
      <c r="BS53">
        <v>2.0208865649999999E-3</v>
      </c>
      <c r="BT53">
        <v>240</v>
      </c>
      <c r="BU53" s="8">
        <f t="shared" si="30"/>
        <v>-1.26831793114901E-4</v>
      </c>
      <c r="BV53" s="8" t="str">
        <f t="shared" si="31"/>
        <v>NA</v>
      </c>
      <c r="BW53" s="8">
        <f t="shared" si="32"/>
        <v>2.1477183581149009E-3</v>
      </c>
      <c r="BX53">
        <v>7.7776133380000001</v>
      </c>
      <c r="BY53">
        <v>2.1438626339999999E-3</v>
      </c>
      <c r="BZ53">
        <v>240</v>
      </c>
      <c r="CA53" s="8">
        <f t="shared" si="33"/>
        <v>-6.2467791873854761E-5</v>
      </c>
      <c r="CB53" s="8" t="str">
        <f t="shared" si="34"/>
        <v>NA</v>
      </c>
      <c r="CC53" s="8">
        <f t="shared" si="35"/>
        <v>2.2063304258738547E-3</v>
      </c>
      <c r="CD53">
        <v>6.3110520619999999</v>
      </c>
      <c r="CE53">
        <v>2.5918168539999999E-3</v>
      </c>
      <c r="CF53">
        <v>240</v>
      </c>
      <c r="CG53" s="8">
        <f t="shared" si="36"/>
        <v>-5.0343337521713272E-5</v>
      </c>
      <c r="CH53" s="8" t="str">
        <f t="shared" si="37"/>
        <v>NA</v>
      </c>
      <c r="CI53" s="8">
        <f t="shared" si="38"/>
        <v>2.6421601915217132E-3</v>
      </c>
      <c r="CJ53">
        <v>7.606144188</v>
      </c>
      <c r="CK53">
        <v>2.2186224579999999E-3</v>
      </c>
      <c r="CL53">
        <v>240</v>
      </c>
      <c r="CM53" s="8">
        <f t="shared" si="39"/>
        <v>-1.26831793114901E-4</v>
      </c>
      <c r="CN53" s="8" t="str">
        <f t="shared" si="40"/>
        <v>NA</v>
      </c>
      <c r="CO53" s="8">
        <f t="shared" si="41"/>
        <v>2.3454542511149009E-3</v>
      </c>
      <c r="CP53">
        <v>7.7790454310000001</v>
      </c>
      <c r="CQ53">
        <v>2.0444937069999999E-3</v>
      </c>
      <c r="CR53">
        <v>240</v>
      </c>
      <c r="CS53" s="8">
        <f t="shared" si="42"/>
        <v>-6.2467791873854761E-5</v>
      </c>
      <c r="CT53" s="8" t="str">
        <f t="shared" si="43"/>
        <v>NA</v>
      </c>
      <c r="CU53" s="8">
        <f t="shared" si="44"/>
        <v>2.1069614988738546E-3</v>
      </c>
      <c r="CV53">
        <v>7.0577716549999998</v>
      </c>
      <c r="CW53">
        <v>3.1704941929999999E-3</v>
      </c>
      <c r="CX53">
        <v>240</v>
      </c>
      <c r="CY53" s="10">
        <f t="shared" si="45"/>
        <v>-5.0343337521713272E-5</v>
      </c>
      <c r="CZ53" s="10" t="str">
        <f t="shared" si="46"/>
        <v>NA</v>
      </c>
      <c r="DA53" s="8">
        <f t="shared" si="47"/>
        <v>3.2208375305217132E-3</v>
      </c>
      <c r="DB53" t="s">
        <v>3</v>
      </c>
      <c r="DC53" s="5" t="s">
        <v>7</v>
      </c>
    </row>
    <row r="54" spans="1:107" x14ac:dyDescent="0.45">
      <c r="A54" s="9">
        <v>45621.757638831019</v>
      </c>
      <c r="B54" t="s">
        <v>0</v>
      </c>
      <c r="C54">
        <v>53</v>
      </c>
      <c r="D54" s="7">
        <v>45621</v>
      </c>
      <c r="E54">
        <v>18.11500006</v>
      </c>
      <c r="F54">
        <v>14.09431249</v>
      </c>
      <c r="G54">
        <v>13.97449585</v>
      </c>
      <c r="H54">
        <v>14.1793125</v>
      </c>
      <c r="I54">
        <v>14.228395819999999</v>
      </c>
      <c r="J54">
        <v>9.9311728989999999</v>
      </c>
      <c r="K54">
        <v>5.1224213430000004E-4</v>
      </c>
      <c r="L54">
        <v>240</v>
      </c>
      <c r="M54" s="8">
        <f t="shared" si="0"/>
        <v>-1.2721901400225555E-4</v>
      </c>
      <c r="N54" s="8" t="str">
        <f t="shared" si="1"/>
        <v>NA</v>
      </c>
      <c r="O54" s="8">
        <f t="shared" si="2"/>
        <v>6.3946114830225559E-4</v>
      </c>
      <c r="P54">
        <v>9.7594845929999998</v>
      </c>
      <c r="Q54">
        <v>7.69685703E-4</v>
      </c>
      <c r="R54">
        <v>240</v>
      </c>
      <c r="S54" s="10">
        <f t="shared" si="3"/>
        <v>-5.0387928493933476E-5</v>
      </c>
      <c r="T54" s="10" t="str">
        <f t="shared" si="4"/>
        <v>NA</v>
      </c>
      <c r="U54" s="8">
        <f t="shared" si="5"/>
        <v>8.2007363149393347E-4</v>
      </c>
      <c r="V54">
        <v>9.9759962560000002</v>
      </c>
      <c r="W54">
        <v>4.676595849E-4</v>
      </c>
      <c r="X54">
        <v>240</v>
      </c>
      <c r="Y54" s="8">
        <f t="shared" si="6"/>
        <v>-1.2721901400225555E-4</v>
      </c>
      <c r="Z54" s="8" t="str">
        <f t="shared" si="7"/>
        <v>NA</v>
      </c>
      <c r="AA54" s="8">
        <f t="shared" si="8"/>
        <v>5.9487859890225555E-4</v>
      </c>
      <c r="AB54">
        <v>9.9491666480000003</v>
      </c>
      <c r="AC54">
        <v>4.9234730819999999E-4</v>
      </c>
      <c r="AD54">
        <v>240</v>
      </c>
      <c r="AE54" s="8">
        <f t="shared" si="9"/>
        <v>-6.2605727063180794E-5</v>
      </c>
      <c r="AF54" s="8" t="str">
        <f t="shared" si="10"/>
        <v>NA</v>
      </c>
      <c r="AG54" s="8">
        <f t="shared" si="11"/>
        <v>5.5495303526318079E-4</v>
      </c>
      <c r="AH54">
        <v>10.03679543</v>
      </c>
      <c r="AI54">
        <v>5.5999363040000005E-4</v>
      </c>
      <c r="AJ54">
        <v>240</v>
      </c>
      <c r="AK54" s="8">
        <f t="shared" si="12"/>
        <v>-6.2605727063180794E-5</v>
      </c>
      <c r="AL54" s="8" t="str">
        <f t="shared" si="13"/>
        <v>NA</v>
      </c>
      <c r="AM54" s="8">
        <f t="shared" si="14"/>
        <v>6.2259935746318085E-4</v>
      </c>
      <c r="AN54">
        <v>9.9991079050000007</v>
      </c>
      <c r="AO54">
        <v>5.521011043E-4</v>
      </c>
      <c r="AP54">
        <v>240</v>
      </c>
      <c r="AQ54" s="8">
        <f t="shared" si="15"/>
        <v>-6.2605727063180794E-5</v>
      </c>
      <c r="AR54" s="8" t="str">
        <f t="shared" si="16"/>
        <v>NA</v>
      </c>
      <c r="AS54" s="8">
        <f t="shared" si="17"/>
        <v>6.1470683136318079E-4</v>
      </c>
      <c r="AT54">
        <v>9.9776420829999992</v>
      </c>
      <c r="AU54">
        <v>3.9311588130000002E-4</v>
      </c>
      <c r="AV54">
        <v>240</v>
      </c>
      <c r="AW54" s="8">
        <f t="shared" si="18"/>
        <v>-6.2605727063180794E-5</v>
      </c>
      <c r="AX54" s="8" t="str">
        <f t="shared" si="19"/>
        <v>NA</v>
      </c>
      <c r="AY54" s="8">
        <f t="shared" si="20"/>
        <v>4.5572160836318082E-4</v>
      </c>
      <c r="AZ54">
        <v>9.9520716549999992</v>
      </c>
      <c r="BA54">
        <v>4.5686041900000002E-4</v>
      </c>
      <c r="BB54">
        <v>240</v>
      </c>
      <c r="BC54" s="8">
        <f t="shared" si="21"/>
        <v>-1.2721901400225555E-4</v>
      </c>
      <c r="BD54" s="8" t="str">
        <f t="shared" si="22"/>
        <v>NA</v>
      </c>
      <c r="BE54" s="8">
        <f t="shared" si="23"/>
        <v>5.8407943300225551E-4</v>
      </c>
      <c r="BF54">
        <v>9.0276058280000004</v>
      </c>
      <c r="BG54">
        <v>8.423275927E-4</v>
      </c>
      <c r="BH54">
        <v>240</v>
      </c>
      <c r="BI54" s="10">
        <f t="shared" si="24"/>
        <v>-5.0387928493933476E-5</v>
      </c>
      <c r="BJ54" s="10" t="str">
        <f t="shared" si="25"/>
        <v>NA</v>
      </c>
      <c r="BK54" s="8">
        <f t="shared" si="26"/>
        <v>8.9271552119393348E-4</v>
      </c>
      <c r="BL54">
        <v>9.2286141789999991</v>
      </c>
      <c r="BM54">
        <v>6.7553045729999998E-4</v>
      </c>
      <c r="BN54">
        <v>240</v>
      </c>
      <c r="BO54" s="8">
        <f t="shared" si="27"/>
        <v>-6.2605727063180794E-5</v>
      </c>
      <c r="BP54" s="8" t="str">
        <f t="shared" si="28"/>
        <v>NA</v>
      </c>
      <c r="BQ54" s="8">
        <f t="shared" si="29"/>
        <v>7.3813618436318078E-4</v>
      </c>
      <c r="BR54">
        <v>9.2452371000000007</v>
      </c>
      <c r="BS54">
        <v>6.1515451490000005E-4</v>
      </c>
      <c r="BT54">
        <v>240</v>
      </c>
      <c r="BU54" s="8">
        <f t="shared" si="30"/>
        <v>-1.2721901400225555E-4</v>
      </c>
      <c r="BV54" s="8" t="str">
        <f t="shared" si="31"/>
        <v>NA</v>
      </c>
      <c r="BW54" s="8">
        <f t="shared" si="32"/>
        <v>7.423735289022556E-4</v>
      </c>
      <c r="BX54">
        <v>9.2449370660000003</v>
      </c>
      <c r="BY54">
        <v>6.3238119730000002E-4</v>
      </c>
      <c r="BZ54">
        <v>240</v>
      </c>
      <c r="CA54" s="8">
        <f t="shared" si="33"/>
        <v>-6.2605727063180794E-5</v>
      </c>
      <c r="CB54" s="8" t="str">
        <f t="shared" si="34"/>
        <v>NA</v>
      </c>
      <c r="CC54" s="8">
        <f t="shared" si="35"/>
        <v>6.9498692436318081E-4</v>
      </c>
      <c r="CD54">
        <v>8.5681624930000009</v>
      </c>
      <c r="CE54">
        <v>1.1786815250000001E-3</v>
      </c>
      <c r="CF54">
        <v>240</v>
      </c>
      <c r="CG54" s="8">
        <f t="shared" si="36"/>
        <v>-5.0387928493933476E-5</v>
      </c>
      <c r="CH54" s="8" t="str">
        <f t="shared" si="37"/>
        <v>NA</v>
      </c>
      <c r="CI54" s="8">
        <f t="shared" si="38"/>
        <v>1.2290694534939335E-3</v>
      </c>
      <c r="CJ54">
        <v>9.1709291660000005</v>
      </c>
      <c r="CK54">
        <v>7.0100059139999995E-4</v>
      </c>
      <c r="CL54">
        <v>240</v>
      </c>
      <c r="CM54" s="8">
        <f t="shared" si="39"/>
        <v>-1.2721901400225555E-4</v>
      </c>
      <c r="CN54" s="8" t="str">
        <f t="shared" si="40"/>
        <v>NA</v>
      </c>
      <c r="CO54" s="8">
        <f t="shared" si="41"/>
        <v>8.282196054022555E-4</v>
      </c>
      <c r="CP54">
        <v>9.2301495589999991</v>
      </c>
      <c r="CQ54">
        <v>6.2497547830000003E-4</v>
      </c>
      <c r="CR54">
        <v>240</v>
      </c>
      <c r="CS54" s="8">
        <f t="shared" si="42"/>
        <v>-6.2605727063180794E-5</v>
      </c>
      <c r="CT54" s="8" t="str">
        <f t="shared" si="43"/>
        <v>NA</v>
      </c>
      <c r="CU54" s="8">
        <f t="shared" si="44"/>
        <v>6.8758120536318082E-4</v>
      </c>
      <c r="CV54">
        <v>9.0556224660000009</v>
      </c>
      <c r="CW54">
        <v>6.4161761860000003E-4</v>
      </c>
      <c r="CX54">
        <v>240</v>
      </c>
      <c r="CY54" s="10">
        <f t="shared" si="45"/>
        <v>-5.0387928493933476E-5</v>
      </c>
      <c r="CZ54" s="10" t="str">
        <f t="shared" si="46"/>
        <v>NA</v>
      </c>
      <c r="DA54" s="8">
        <f t="shared" si="47"/>
        <v>6.9200554709393351E-4</v>
      </c>
      <c r="DB54" t="s">
        <v>3</v>
      </c>
      <c r="DC54" s="5" t="s">
        <v>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662E-9E9C-4623-9E02-A8287AD0BE4F}">
  <dimension ref="A1:DC45"/>
  <sheetViews>
    <sheetView zoomScale="60" workbookViewId="0">
      <selection activeCell="A3" sqref="A3"/>
    </sheetView>
  </sheetViews>
  <sheetFormatPr defaultRowHeight="14.25" x14ac:dyDescent="0.45"/>
  <cols>
    <col min="1" max="1" width="15.59765625" bestFit="1" customWidth="1"/>
    <col min="2" max="2" width="9.19921875" bestFit="1" customWidth="1"/>
    <col min="3" max="3" width="9.19921875" customWidth="1"/>
    <col min="4" max="4" width="10.53125" bestFit="1" customWidth="1"/>
    <col min="6" max="93" width="8.79687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45621.852083333331</v>
      </c>
      <c r="B2">
        <v>0</v>
      </c>
      <c r="C2">
        <v>1</v>
      </c>
      <c r="D2" s="7">
        <v>45621</v>
      </c>
      <c r="E2">
        <v>20.269166739999999</v>
      </c>
      <c r="F2">
        <v>14.138812550000001</v>
      </c>
      <c r="G2">
        <v>13.969587580000001</v>
      </c>
      <c r="H2">
        <v>14.604254170000001</v>
      </c>
      <c r="I2">
        <v>14.53928333</v>
      </c>
      <c r="J2">
        <v>10.13407211</v>
      </c>
      <c r="K2">
        <v>-3.61268268E-4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</f>
        <v>-1.2985211764959814E-4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-2.3141615035040186E-4</v>
      </c>
      <c r="P2">
        <v>10.4612</v>
      </c>
      <c r="Q2" s="1">
        <v>2.3813999999999999E-5</v>
      </c>
      <c r="R2">
        <v>240</v>
      </c>
      <c r="S2" s="10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</f>
        <v>-5.069114729083779E-5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7.450514729083779E-5</v>
      </c>
      <c r="V2">
        <v>10.32908752</v>
      </c>
      <c r="W2" s="1">
        <v>-9.1114999999999998E-5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</f>
        <v>-1.2985211764959814E-4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3.8737117649598145E-5</v>
      </c>
      <c r="AB2">
        <v>10.08110083</v>
      </c>
      <c r="AC2">
        <v>-3.2254581079999998E-4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</f>
        <v>-6.3543686925238152E-5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-2.5900212387476183E-4</v>
      </c>
      <c r="AH2">
        <v>10.01923457</v>
      </c>
      <c r="AI2">
        <v>-4.704659286E-4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</f>
        <v>-6.3543686925238152E-5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IF(AL2="NA",AI2-AK2,AI2-AK2-AL2)</f>
        <v>-4.0692224167476185E-4</v>
      </c>
      <c r="AN2">
        <v>10.148707529999999</v>
      </c>
      <c r="AO2">
        <v>-2.8655178970000001E-4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</f>
        <v>-6.3543686925238152E-5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-2.2300810277476186E-4</v>
      </c>
      <c r="AT2">
        <v>9.9133324859999998</v>
      </c>
      <c r="AU2">
        <v>-4.6865831279999998E-4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</f>
        <v>-6.3543686925238152E-5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-4.0511462587476183E-4</v>
      </c>
      <c r="AZ2">
        <v>9.8364570859999994</v>
      </c>
      <c r="BA2">
        <v>-4.9570191830000004E-4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</f>
        <v>-1.2985211764959814E-4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-3.6584980065040189E-4</v>
      </c>
      <c r="BF2">
        <v>9.6452791449999999</v>
      </c>
      <c r="BG2" s="1">
        <v>4.3343000000000002E-5</v>
      </c>
      <c r="BH2">
        <v>240</v>
      </c>
      <c r="BI2" s="10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</f>
        <v>-5.069114729083779E-5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9.4034147290837785E-5</v>
      </c>
      <c r="BL2">
        <v>8.6572671079999992</v>
      </c>
      <c r="BM2">
        <v>-1.17009601E-3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</f>
        <v>-6.3543686925238152E-5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 t="shared" ref="BQ2:BQ45" si="0">IF(BM2="NA","NA",IF(BP2="NA",BM2-BO2,BM2-BO2-BP2))</f>
        <v>-1.1065523230747618E-3</v>
      </c>
      <c r="BR2">
        <v>9.3222337169999996</v>
      </c>
      <c r="BS2">
        <v>-2.346357888E-4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</f>
        <v>-1.2985211764959814E-4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-1.0478367115040186E-4</v>
      </c>
      <c r="BX2">
        <v>9.5473208429999996</v>
      </c>
      <c r="BY2">
        <v>-3.1460519069999998E-4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</f>
        <v>-6.3543686925238152E-5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-2.5106150377476183E-4</v>
      </c>
      <c r="CD2">
        <v>9.4259699860000001</v>
      </c>
      <c r="CE2" s="1">
        <v>6.122E-5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</f>
        <v>-5.069114729083779E-5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1.1191114729083779E-4</v>
      </c>
      <c r="CJ2">
        <v>8.890229626</v>
      </c>
      <c r="CK2">
        <v>-8.6815570640000003E-4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</f>
        <v>-1.2985211764959814E-4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-7.3830358875040189E-4</v>
      </c>
      <c r="CP2">
        <v>8.825607518</v>
      </c>
      <c r="CQ2">
        <v>-1.014228826E-3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</f>
        <v>-6.3543686925238152E-5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-9.5068513907476185E-4</v>
      </c>
      <c r="CV2">
        <v>9.7284462129999998</v>
      </c>
      <c r="CW2" s="1">
        <v>1.7648000000000001E-5</v>
      </c>
      <c r="CX2">
        <v>240</v>
      </c>
      <c r="CY2" s="10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</f>
        <v>-5.069114729083779E-5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6.8339147290837795E-5</v>
      </c>
      <c r="DB2" t="s">
        <v>1</v>
      </c>
      <c r="DC2" s="5" t="s">
        <v>12</v>
      </c>
    </row>
    <row r="3" spans="1:107" x14ac:dyDescent="0.45">
      <c r="A3" s="9">
        <v>45621.875694444447</v>
      </c>
      <c r="B3">
        <v>1</v>
      </c>
      <c r="C3">
        <v>2</v>
      </c>
      <c r="D3" s="7">
        <v>45621</v>
      </c>
      <c r="E3">
        <v>21.017500030000001</v>
      </c>
      <c r="F3">
        <v>14.077270889999999</v>
      </c>
      <c r="G3">
        <v>13.939808409999999</v>
      </c>
      <c r="H3">
        <v>14.275904150000001</v>
      </c>
      <c r="I3">
        <v>14.243729180000001</v>
      </c>
      <c r="J3">
        <v>10.169952070000001</v>
      </c>
      <c r="K3">
        <v>-3.2515767719999998E-4</v>
      </c>
      <c r="L3">
        <v>240</v>
      </c>
      <c r="M3" s="8">
        <f t="shared" ref="M3:M45" si="1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</f>
        <v>-1.3051039315814528E-4</v>
      </c>
      <c r="N3" s="8" t="str">
        <f t="shared" ref="N3:N45" si="2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5" si="3">IF(N3="NA",K3-M3,K3-M3-N3)</f>
        <v>-1.946472840418547E-4</v>
      </c>
      <c r="P3">
        <v>10.52732082</v>
      </c>
      <c r="Q3" s="1">
        <v>2.9964E-5</v>
      </c>
      <c r="R3">
        <v>240</v>
      </c>
      <c r="S3" s="10">
        <f t="shared" ref="S3:S45" si="4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</f>
        <v>-5.0766951943642669E-5</v>
      </c>
      <c r="T3" s="10" t="str">
        <f t="shared" ref="T3:T45" si="5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5" si="6">IF(T3="NA",Q3-S3,Q3-S3-T3)</f>
        <v>8.0730951943642668E-5</v>
      </c>
      <c r="V3">
        <v>10.397545819999999</v>
      </c>
      <c r="W3" s="1">
        <v>-8.2723000000000001E-5</v>
      </c>
      <c r="X3">
        <v>240</v>
      </c>
      <c r="Y3" s="8">
        <f t="shared" ref="Y3:Y45" si="7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</f>
        <v>-1.3051039315814528E-4</v>
      </c>
      <c r="Z3" s="8" t="str">
        <f t="shared" ref="Z3:Z45" si="8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5" si="9">IF(Z3="NA",W3-Y3,W3-Y3-Z3)</f>
        <v>4.7787393158145276E-5</v>
      </c>
      <c r="AB3">
        <v>10.21083748</v>
      </c>
      <c r="AC3">
        <v>-2.8985647709999998E-4</v>
      </c>
      <c r="AD3">
        <v>240</v>
      </c>
      <c r="AE3" s="8">
        <f t="shared" ref="AE3:AE45" si="10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</f>
        <v>-6.3778176747131266E-5</v>
      </c>
      <c r="AF3" s="8" t="str">
        <f t="shared" ref="AF3:AF45" si="11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5" si="12">IF(AF3="NA",AC3-AE3,AC3-AE3-AF3)</f>
        <v>-2.2607830035286871E-4</v>
      </c>
      <c r="AH3">
        <v>10.114481209999999</v>
      </c>
      <c r="AI3">
        <v>-4.0442006289999999E-4</v>
      </c>
      <c r="AJ3">
        <v>240</v>
      </c>
      <c r="AK3" s="8">
        <f t="shared" ref="AK3:AK45" si="13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</f>
        <v>-6.3778176747131266E-5</v>
      </c>
      <c r="AL3" s="8" t="str">
        <f t="shared" ref="AL3:AL45" si="14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5" si="15">IF(AL3="NA",AI3-AK3,AI3-AK3-AL3)</f>
        <v>-3.4064188615286873E-4</v>
      </c>
      <c r="AN3">
        <v>10.26452082</v>
      </c>
      <c r="AO3">
        <v>-2.194634472E-4</v>
      </c>
      <c r="AP3">
        <v>240</v>
      </c>
      <c r="AQ3" s="8">
        <f t="shared" ref="AQ3:AQ45" si="16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</f>
        <v>-6.3778176747131266E-5</v>
      </c>
      <c r="AR3" s="8" t="str">
        <f t="shared" ref="AR3:AR45" si="17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5" si="18">IF(AR3="NA",AO3-AQ3,AO3-AQ3-AR3)</f>
        <v>-1.5568527045286873E-4</v>
      </c>
      <c r="AT3">
        <v>10.13727916</v>
      </c>
      <c r="AU3">
        <v>-3.5227930789999998E-4</v>
      </c>
      <c r="AV3">
        <v>240</v>
      </c>
      <c r="AW3" s="8">
        <f t="shared" ref="AW3:AW45" si="19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</f>
        <v>-6.3778176747131266E-5</v>
      </c>
      <c r="AX3" s="8" t="str">
        <f t="shared" ref="AX3:AX45" si="20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5" si="21">IF(AX3="NA",AU3-AW3,AU3-AW3-AX3)</f>
        <v>-2.8850113115286871E-4</v>
      </c>
      <c r="AZ3">
        <v>10.02801837</v>
      </c>
      <c r="BA3">
        <v>-4.1767403929999998E-4</v>
      </c>
      <c r="BB3">
        <v>240</v>
      </c>
      <c r="BC3" s="8">
        <f t="shared" ref="BC3:BC45" si="22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</f>
        <v>-1.3051039315814528E-4</v>
      </c>
      <c r="BD3" s="8" t="str">
        <f t="shared" ref="BD3:BD45" si="23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5" si="24">IF(BD3="NA",BA3-BC3,BA3-BC3-BD3)</f>
        <v>-2.871636461418547E-4</v>
      </c>
      <c r="BF3">
        <v>9.7895166830000004</v>
      </c>
      <c r="BG3" s="1">
        <v>-3.8511999999999997E-6</v>
      </c>
      <c r="BH3">
        <v>240</v>
      </c>
      <c r="BI3" s="10">
        <f t="shared" ref="BI3:BI45" si="25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</f>
        <v>-5.0766951943642669E-5</v>
      </c>
      <c r="BJ3" s="10" t="str">
        <f t="shared" ref="BJ3:BJ45" si="26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5" si="27">IF(BJ3="NA",BG3-BI3,BG3-BI3-BJ3)</f>
        <v>4.6915751943642667E-5</v>
      </c>
      <c r="BL3">
        <v>8.9420754000000002</v>
      </c>
      <c r="BM3">
        <v>-9.5156300670000003E-4</v>
      </c>
      <c r="BN3">
        <v>240</v>
      </c>
      <c r="BO3" s="8">
        <f t="shared" ref="BO3:BO45" si="28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</f>
        <v>-6.3778176747131266E-5</v>
      </c>
      <c r="BP3" s="8" t="str">
        <f t="shared" ref="BP3:BP45" si="29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si="0"/>
        <v>-8.8778482995286877E-4</v>
      </c>
      <c r="BR3">
        <v>9.5708891670000007</v>
      </c>
      <c r="BS3">
        <v>-1.7583806080000001E-4</v>
      </c>
      <c r="BT3">
        <v>240</v>
      </c>
      <c r="BU3" s="8">
        <f t="shared" ref="BU3:BU45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</f>
        <v>-1.3051039315814528E-4</v>
      </c>
      <c r="BV3" s="8" t="str">
        <f t="shared" ref="BV3:BV45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5" si="32">IF(BV3="NA",BS3-BU3,BS3-BU3-BV3)</f>
        <v>-4.5327667641854733E-5</v>
      </c>
      <c r="BX3">
        <v>9.7079091749999993</v>
      </c>
      <c r="BY3">
        <v>-2.1099903540000001E-4</v>
      </c>
      <c r="BZ3">
        <v>240</v>
      </c>
      <c r="CA3" s="8">
        <f t="shared" ref="CA3:CA45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</f>
        <v>-6.3778176747131266E-5</v>
      </c>
      <c r="CB3" s="8" t="str">
        <f t="shared" ref="CB3:CB45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5" si="35">IF(CB3="NA",BY3-CA3,BY3-CA3-CB3)</f>
        <v>-1.4722085865286874E-4</v>
      </c>
      <c r="CD3">
        <v>9.5831524849999994</v>
      </c>
      <c r="CE3" s="1">
        <v>5.8553E-5</v>
      </c>
      <c r="CF3">
        <v>240</v>
      </c>
      <c r="CG3" s="8">
        <f t="shared" ref="CG3:CG45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</f>
        <v>-5.0766951943642669E-5</v>
      </c>
      <c r="CH3" s="8" t="str">
        <f t="shared" ref="CH3:CH45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5" si="38">IF(CH3="NA",CE3-CG3,CE3-CG3-CH3)</f>
        <v>1.0931995194364268E-4</v>
      </c>
      <c r="CJ3">
        <v>9.2140674869999994</v>
      </c>
      <c r="CK3">
        <v>-6.9111901099999998E-4</v>
      </c>
      <c r="CL3">
        <v>240</v>
      </c>
      <c r="CM3" s="8">
        <f t="shared" ref="CM3:CM45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</f>
        <v>-1.3051039315814528E-4</v>
      </c>
      <c r="CN3" s="8" t="str">
        <f t="shared" ref="CN3:CN45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5" si="41">IF(CN3="NA",CK3-CM3,CK3-CM3-CN3)</f>
        <v>-5.606086178418547E-4</v>
      </c>
      <c r="CP3">
        <v>8.808143759</v>
      </c>
      <c r="CQ3">
        <v>-1.1402678139999999E-3</v>
      </c>
      <c r="CR3">
        <v>240</v>
      </c>
      <c r="CS3" s="8">
        <f t="shared" ref="CS3:CS45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</f>
        <v>-6.3778176747131266E-5</v>
      </c>
      <c r="CT3" s="8" t="str">
        <f t="shared" ref="CT3:CT45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5" si="44">IF(CT3="NA",CQ3-CS3,CQ3-CS3-CT3)</f>
        <v>-1.0764896372528687E-3</v>
      </c>
      <c r="CV3">
        <v>9.8871178910000008</v>
      </c>
      <c r="CW3" s="1">
        <v>-1.3914999999999999E-6</v>
      </c>
      <c r="CX3">
        <v>240</v>
      </c>
      <c r="CY3" s="10">
        <f t="shared" ref="CY3:CY45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</f>
        <v>-5.0766951943642669E-5</v>
      </c>
      <c r="CZ3" s="10" t="str">
        <f t="shared" ref="CZ3:CZ45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5" si="47">IF(CZ3="NA",CW3-CY3,CW3-CY3-CZ3)</f>
        <v>4.9375451943642667E-5</v>
      </c>
      <c r="DB3" t="s">
        <v>1</v>
      </c>
      <c r="DC3" s="5" t="s">
        <v>12</v>
      </c>
    </row>
    <row r="4" spans="1:107" x14ac:dyDescent="0.45">
      <c r="A4" s="9">
        <v>45621.907638888886</v>
      </c>
      <c r="B4">
        <v>2</v>
      </c>
      <c r="C4">
        <v>3</v>
      </c>
      <c r="D4" s="7">
        <v>45621</v>
      </c>
      <c r="E4">
        <v>21.469166600000001</v>
      </c>
      <c r="F4">
        <v>14.081725029999999</v>
      </c>
      <c r="G4">
        <v>13.93100832</v>
      </c>
      <c r="H4">
        <v>14.284758350000001</v>
      </c>
      <c r="I4">
        <v>14.256466639999999</v>
      </c>
      <c r="J4">
        <v>10.24152499</v>
      </c>
      <c r="K4">
        <v>-3.0675251780000001E-4</v>
      </c>
      <c r="L4">
        <v>240</v>
      </c>
      <c r="M4" s="8">
        <f t="shared" si="1"/>
        <v>-1.3140100119901632E-4</v>
      </c>
      <c r="N4" s="8" t="str">
        <f t="shared" si="2"/>
        <v>NA</v>
      </c>
      <c r="O4" s="8">
        <f t="shared" si="3"/>
        <v>-1.7535151660098369E-4</v>
      </c>
      <c r="P4">
        <v>10.559924990000001</v>
      </c>
      <c r="Q4" s="1">
        <v>-4.2188000000000002E-6</v>
      </c>
      <c r="R4">
        <v>240</v>
      </c>
      <c r="S4" s="10">
        <f t="shared" si="4"/>
        <v>-5.0869511179718607E-5</v>
      </c>
      <c r="T4" s="10" t="str">
        <f t="shared" si="5"/>
        <v>NA</v>
      </c>
      <c r="U4" s="8">
        <f t="shared" si="6"/>
        <v>4.6650711179718606E-5</v>
      </c>
      <c r="V4">
        <v>10.43648333</v>
      </c>
      <c r="W4">
        <v>-1.4119018499999999E-4</v>
      </c>
      <c r="X4">
        <v>240</v>
      </c>
      <c r="Y4" s="8">
        <f t="shared" si="7"/>
        <v>-1.3140100119901632E-4</v>
      </c>
      <c r="Z4" s="8" t="str">
        <f t="shared" si="8"/>
        <v>NA</v>
      </c>
      <c r="AA4" s="8">
        <f t="shared" si="9"/>
        <v>-9.7891838009836669E-6</v>
      </c>
      <c r="AB4">
        <v>10.26721663</v>
      </c>
      <c r="AC4">
        <v>-2.9585474169999999E-4</v>
      </c>
      <c r="AD4">
        <v>240</v>
      </c>
      <c r="AE4" s="8">
        <f t="shared" si="10"/>
        <v>-6.4095427682542283E-5</v>
      </c>
      <c r="AF4" s="8" t="str">
        <f t="shared" si="11"/>
        <v>NA</v>
      </c>
      <c r="AG4" s="8">
        <f t="shared" si="12"/>
        <v>-2.3175931401745771E-4</v>
      </c>
      <c r="AH4">
        <v>10.20328248</v>
      </c>
      <c r="AI4">
        <v>-3.8265964729999999E-4</v>
      </c>
      <c r="AJ4">
        <v>240</v>
      </c>
      <c r="AK4" s="8">
        <f t="shared" si="13"/>
        <v>-6.4095427682542283E-5</v>
      </c>
      <c r="AL4" s="8" t="str">
        <f t="shared" si="14"/>
        <v>NA</v>
      </c>
      <c r="AM4" s="8">
        <f t="shared" si="15"/>
        <v>-3.185642196174577E-4</v>
      </c>
      <c r="AN4">
        <v>10.34719168</v>
      </c>
      <c r="AO4">
        <v>-2.404856451E-4</v>
      </c>
      <c r="AP4">
        <v>240</v>
      </c>
      <c r="AQ4" s="8">
        <f t="shared" si="16"/>
        <v>-6.4095427682542283E-5</v>
      </c>
      <c r="AR4" s="8" t="str">
        <f t="shared" si="17"/>
        <v>NA</v>
      </c>
      <c r="AS4" s="8">
        <f t="shared" si="18"/>
        <v>-1.7639021741745772E-4</v>
      </c>
      <c r="AT4">
        <v>10.17235913</v>
      </c>
      <c r="AU4">
        <v>-4.5101934570000002E-4</v>
      </c>
      <c r="AV4">
        <v>240</v>
      </c>
      <c r="AW4" s="8">
        <f t="shared" si="19"/>
        <v>-6.4095427682542283E-5</v>
      </c>
      <c r="AX4" s="8" t="str">
        <f t="shared" si="20"/>
        <v>NA</v>
      </c>
      <c r="AY4" s="8">
        <f t="shared" si="21"/>
        <v>-3.8692391801745774E-4</v>
      </c>
      <c r="AZ4">
        <v>10.073072489999999</v>
      </c>
      <c r="BA4">
        <v>-5.1911035189999995E-4</v>
      </c>
      <c r="BB4">
        <v>240</v>
      </c>
      <c r="BC4" s="8">
        <f t="shared" si="22"/>
        <v>-1.3140100119901632E-4</v>
      </c>
      <c r="BD4" s="8" t="str">
        <f t="shared" si="23"/>
        <v>NA</v>
      </c>
      <c r="BE4" s="8">
        <f t="shared" si="24"/>
        <v>-3.8770935070098363E-4</v>
      </c>
      <c r="BF4">
        <v>9.9156733629999998</v>
      </c>
      <c r="BG4" s="1">
        <v>6.3500000000000002E-6</v>
      </c>
      <c r="BH4">
        <v>240</v>
      </c>
      <c r="BI4" s="10">
        <f t="shared" si="25"/>
        <v>-5.0869511179718607E-5</v>
      </c>
      <c r="BJ4" s="10" t="str">
        <f t="shared" si="26"/>
        <v>NA</v>
      </c>
      <c r="BK4" s="8">
        <f t="shared" si="27"/>
        <v>5.7219511179718606E-5</v>
      </c>
      <c r="BL4">
        <v>9.3164466659999992</v>
      </c>
      <c r="BM4">
        <v>-5.9154959469999999E-4</v>
      </c>
      <c r="BN4">
        <v>240</v>
      </c>
      <c r="BO4" s="8">
        <f t="shared" si="28"/>
        <v>-6.4095427682542283E-5</v>
      </c>
      <c r="BP4" s="8" t="str">
        <f t="shared" si="29"/>
        <v>NA</v>
      </c>
      <c r="BQ4" s="8">
        <f t="shared" si="0"/>
        <v>-5.2745416701745771E-4</v>
      </c>
      <c r="BR4">
        <v>9.7421370740000004</v>
      </c>
      <c r="BS4">
        <v>-2.0410281479999999E-4</v>
      </c>
      <c r="BT4">
        <v>240</v>
      </c>
      <c r="BU4" s="8">
        <f t="shared" si="30"/>
        <v>-1.3140100119901632E-4</v>
      </c>
      <c r="BV4" s="8" t="str">
        <f t="shared" si="31"/>
        <v>NA</v>
      </c>
      <c r="BW4" s="8">
        <f t="shared" si="32"/>
        <v>-7.270181360098367E-5</v>
      </c>
      <c r="BX4">
        <v>9.8549195770000004</v>
      </c>
      <c r="BY4">
        <v>-1.9861230749999999E-4</v>
      </c>
      <c r="BZ4">
        <v>240</v>
      </c>
      <c r="CA4" s="8">
        <f t="shared" si="33"/>
        <v>-6.4095427682542283E-5</v>
      </c>
      <c r="CB4" s="8" t="str">
        <f t="shared" si="34"/>
        <v>NA</v>
      </c>
      <c r="CC4" s="8">
        <f t="shared" si="35"/>
        <v>-1.3451687981745771E-4</v>
      </c>
      <c r="CD4">
        <v>9.6827946029999996</v>
      </c>
      <c r="CE4" s="1">
        <v>7.9908999999999997E-5</v>
      </c>
      <c r="CF4">
        <v>240</v>
      </c>
      <c r="CG4" s="8">
        <f t="shared" si="36"/>
        <v>-5.0869511179718607E-5</v>
      </c>
      <c r="CH4" s="8" t="str">
        <f t="shared" si="37"/>
        <v>NA</v>
      </c>
      <c r="CI4" s="8">
        <f t="shared" si="38"/>
        <v>1.307785111797186E-4</v>
      </c>
      <c r="CJ4">
        <v>9.5365808409999993</v>
      </c>
      <c r="CK4">
        <v>-5.8561959050000003E-4</v>
      </c>
      <c r="CL4">
        <v>240</v>
      </c>
      <c r="CM4" s="8">
        <f t="shared" si="39"/>
        <v>-1.3140100119901632E-4</v>
      </c>
      <c r="CN4" s="8" t="str">
        <f t="shared" si="40"/>
        <v>NA</v>
      </c>
      <c r="CO4" s="8">
        <f t="shared" si="41"/>
        <v>-4.5421858930098371E-4</v>
      </c>
      <c r="CP4">
        <v>8.9269712489999993</v>
      </c>
      <c r="CQ4">
        <v>-1.1045264499999999E-3</v>
      </c>
      <c r="CR4">
        <v>240</v>
      </c>
      <c r="CS4" s="8">
        <f t="shared" si="42"/>
        <v>-6.4095427682542283E-5</v>
      </c>
      <c r="CT4" s="8" t="str">
        <f t="shared" si="43"/>
        <v>NA</v>
      </c>
      <c r="CU4" s="8">
        <f t="shared" si="44"/>
        <v>-1.0404310223174576E-3</v>
      </c>
      <c r="CV4">
        <v>10.01938792</v>
      </c>
      <c r="CW4" s="1">
        <v>-1.5981000000000002E-5</v>
      </c>
      <c r="CX4">
        <v>240</v>
      </c>
      <c r="CY4" s="10">
        <f t="shared" si="45"/>
        <v>-5.0869511179718607E-5</v>
      </c>
      <c r="CZ4" s="10" t="str">
        <f t="shared" si="46"/>
        <v>NA</v>
      </c>
      <c r="DA4" s="8">
        <f t="shared" si="47"/>
        <v>3.4888511179718606E-5</v>
      </c>
      <c r="DB4" t="s">
        <v>1</v>
      </c>
      <c r="DC4" s="5" t="s">
        <v>12</v>
      </c>
    </row>
    <row r="5" spans="1:107" x14ac:dyDescent="0.45">
      <c r="A5" s="9">
        <v>45621.935416666667</v>
      </c>
      <c r="B5">
        <v>3</v>
      </c>
      <c r="C5">
        <v>4</v>
      </c>
      <c r="D5" s="7">
        <v>45621</v>
      </c>
      <c r="E5">
        <v>22.269166739999999</v>
      </c>
      <c r="F5">
        <v>14.038537509999999</v>
      </c>
      <c r="G5">
        <v>13.892520770000001</v>
      </c>
      <c r="H5">
        <v>14.2327333</v>
      </c>
      <c r="I5">
        <v>14.218029189999999</v>
      </c>
      <c r="J5">
        <v>10.288404160000001</v>
      </c>
      <c r="K5">
        <v>-2.2508218739999999E-4</v>
      </c>
      <c r="L5">
        <v>240</v>
      </c>
      <c r="M5" s="8">
        <f t="shared" si="1"/>
        <v>-1.3217544297394745E-4</v>
      </c>
      <c r="N5" s="8" t="str">
        <f t="shared" si="2"/>
        <v>NA</v>
      </c>
      <c r="O5" s="8">
        <f t="shared" si="3"/>
        <v>-9.2906744426052534E-5</v>
      </c>
      <c r="P5">
        <v>10.587712489999999</v>
      </c>
      <c r="Q5" s="1">
        <v>2.9904E-5</v>
      </c>
      <c r="R5">
        <v>240</v>
      </c>
      <c r="S5" s="10">
        <f t="shared" si="4"/>
        <v>-5.0958693124186771E-5</v>
      </c>
      <c r="T5" s="10" t="str">
        <f t="shared" si="5"/>
        <v>NA</v>
      </c>
      <c r="U5" s="8">
        <f t="shared" si="6"/>
        <v>8.0862693124186775E-5</v>
      </c>
      <c r="V5">
        <v>10.48188751</v>
      </c>
      <c r="W5" s="1">
        <v>-8.8103999999999995E-5</v>
      </c>
      <c r="X5">
        <v>240</v>
      </c>
      <c r="Y5" s="8">
        <f t="shared" si="7"/>
        <v>-1.3217544297394745E-4</v>
      </c>
      <c r="Z5" s="8" t="str">
        <f t="shared" si="8"/>
        <v>NA</v>
      </c>
      <c r="AA5" s="8">
        <f t="shared" si="9"/>
        <v>4.4071442973947459E-5</v>
      </c>
      <c r="AB5">
        <v>10.3029875</v>
      </c>
      <c r="AC5">
        <v>-2.4456927550000002E-4</v>
      </c>
      <c r="AD5">
        <v>240</v>
      </c>
      <c r="AE5" s="8">
        <f t="shared" si="10"/>
        <v>-6.4371298061194349E-5</v>
      </c>
      <c r="AF5" s="8" t="str">
        <f t="shared" si="11"/>
        <v>NA</v>
      </c>
      <c r="AG5" s="8">
        <f t="shared" si="12"/>
        <v>-1.8019797743880567E-4</v>
      </c>
      <c r="AH5">
        <v>10.25644582</v>
      </c>
      <c r="AI5">
        <v>-3.562837283E-4</v>
      </c>
      <c r="AJ5">
        <v>240</v>
      </c>
      <c r="AK5" s="8">
        <f t="shared" si="13"/>
        <v>-6.4371298061194349E-5</v>
      </c>
      <c r="AL5" s="8" t="str">
        <f t="shared" si="14"/>
        <v>NA</v>
      </c>
      <c r="AM5" s="8">
        <f t="shared" si="15"/>
        <v>-2.9191243023880565E-4</v>
      </c>
      <c r="AN5">
        <v>10.37542917</v>
      </c>
      <c r="AO5">
        <v>-2.5729044129999999E-4</v>
      </c>
      <c r="AP5">
        <v>240</v>
      </c>
      <c r="AQ5" s="8">
        <f t="shared" si="16"/>
        <v>-6.4371298061194349E-5</v>
      </c>
      <c r="AR5" s="8" t="str">
        <f t="shared" si="17"/>
        <v>NA</v>
      </c>
      <c r="AS5" s="8">
        <f t="shared" si="18"/>
        <v>-1.9291914323880564E-4</v>
      </c>
      <c r="AT5">
        <v>10.210966669999999</v>
      </c>
      <c r="AU5">
        <v>-3.8236668529999999E-4</v>
      </c>
      <c r="AV5">
        <v>240</v>
      </c>
      <c r="AW5" s="8">
        <f t="shared" si="19"/>
        <v>-6.4371298061194349E-5</v>
      </c>
      <c r="AX5" s="8" t="str">
        <f t="shared" si="20"/>
        <v>NA</v>
      </c>
      <c r="AY5" s="8">
        <f t="shared" si="21"/>
        <v>-3.1799538723880564E-4</v>
      </c>
      <c r="AZ5">
        <v>10.126630430000001</v>
      </c>
      <c r="BA5">
        <v>-3.9795406750000001E-4</v>
      </c>
      <c r="BB5">
        <v>240</v>
      </c>
      <c r="BC5" s="8">
        <f t="shared" si="22"/>
        <v>-1.3217544297394745E-4</v>
      </c>
      <c r="BD5" s="8" t="str">
        <f t="shared" si="23"/>
        <v>NA</v>
      </c>
      <c r="BE5" s="8">
        <f t="shared" si="24"/>
        <v>-2.6577862452605255E-4</v>
      </c>
      <c r="BF5">
        <v>10.042991649999999</v>
      </c>
      <c r="BG5" s="1">
        <v>9.1583000000000001E-6</v>
      </c>
      <c r="BH5">
        <v>240</v>
      </c>
      <c r="BI5" s="10">
        <f t="shared" si="25"/>
        <v>-5.0958693124186771E-5</v>
      </c>
      <c r="BJ5" s="10" t="str">
        <f t="shared" si="26"/>
        <v>NA</v>
      </c>
      <c r="BK5" s="8">
        <f t="shared" si="27"/>
        <v>6.0116993124186775E-5</v>
      </c>
      <c r="BL5" s="2">
        <v>9.4048793069999999</v>
      </c>
      <c r="BM5" s="2">
        <v>-5.7100229199999995E-4</v>
      </c>
      <c r="BN5" s="2">
        <v>174</v>
      </c>
      <c r="BO5" s="8">
        <f t="shared" si="28"/>
        <v>-6.4371298061194349E-5</v>
      </c>
      <c r="BP5" s="8" t="str">
        <f t="shared" si="29"/>
        <v>NA</v>
      </c>
      <c r="BQ5" s="8">
        <f t="shared" si="0"/>
        <v>-5.066309939388056E-4</v>
      </c>
      <c r="BR5">
        <v>9.8263870840000003</v>
      </c>
      <c r="BS5">
        <v>-1.7917874520000001E-4</v>
      </c>
      <c r="BT5">
        <v>240</v>
      </c>
      <c r="BU5" s="8">
        <f t="shared" si="30"/>
        <v>-1.3217544297394745E-4</v>
      </c>
      <c r="BV5" s="8" t="str">
        <f t="shared" si="31"/>
        <v>NA</v>
      </c>
      <c r="BW5" s="8">
        <f t="shared" si="32"/>
        <v>-4.7003302226052558E-5</v>
      </c>
      <c r="BX5">
        <v>9.982721647</v>
      </c>
      <c r="BY5">
        <v>-1.923904833E-4</v>
      </c>
      <c r="BZ5">
        <v>240</v>
      </c>
      <c r="CA5" s="8">
        <f t="shared" si="33"/>
        <v>-6.4371298061194349E-5</v>
      </c>
      <c r="CB5" s="8" t="str">
        <f t="shared" si="34"/>
        <v>NA</v>
      </c>
      <c r="CC5" s="8">
        <f t="shared" si="35"/>
        <v>-1.2801918523880565E-4</v>
      </c>
      <c r="CD5">
        <v>9.8088658009999996</v>
      </c>
      <c r="CE5" s="1">
        <v>7.8590000000000005E-5</v>
      </c>
      <c r="CF5">
        <v>240</v>
      </c>
      <c r="CG5" s="8">
        <f t="shared" si="36"/>
        <v>-5.0958693124186771E-5</v>
      </c>
      <c r="CH5" s="8" t="str">
        <f t="shared" si="37"/>
        <v>NA</v>
      </c>
      <c r="CI5" s="8">
        <f t="shared" si="38"/>
        <v>1.2954869312418679E-4</v>
      </c>
      <c r="CJ5">
        <v>9.8464175219999994</v>
      </c>
      <c r="CK5">
        <v>-3.170016661E-4</v>
      </c>
      <c r="CL5">
        <v>240</v>
      </c>
      <c r="CM5" s="8">
        <f t="shared" si="39"/>
        <v>-1.3217544297394745E-4</v>
      </c>
      <c r="CN5" s="8" t="str">
        <f t="shared" si="40"/>
        <v>NA</v>
      </c>
      <c r="CO5" s="8">
        <f t="shared" si="41"/>
        <v>-1.8482622312605254E-4</v>
      </c>
      <c r="CP5">
        <v>9.17323792</v>
      </c>
      <c r="CQ5">
        <v>-9.1629955300000004E-4</v>
      </c>
      <c r="CR5">
        <v>240</v>
      </c>
      <c r="CS5" s="8">
        <f t="shared" si="42"/>
        <v>-6.4371298061194349E-5</v>
      </c>
      <c r="CT5" s="8" t="str">
        <f t="shared" si="43"/>
        <v>NA</v>
      </c>
      <c r="CU5" s="8">
        <f t="shared" si="44"/>
        <v>-8.5192825493880569E-4</v>
      </c>
      <c r="CV5">
        <v>10.123237469999999</v>
      </c>
      <c r="CW5" s="1">
        <v>1.1676E-5</v>
      </c>
      <c r="CX5">
        <v>240</v>
      </c>
      <c r="CY5" s="10">
        <f t="shared" si="45"/>
        <v>-5.0958693124186771E-5</v>
      </c>
      <c r="CZ5" s="10" t="str">
        <f t="shared" si="46"/>
        <v>NA</v>
      </c>
      <c r="DA5" s="8">
        <f t="shared" si="47"/>
        <v>6.2634693124186773E-5</v>
      </c>
      <c r="DB5" t="s">
        <v>1</v>
      </c>
      <c r="DC5" s="5" t="s">
        <v>12</v>
      </c>
    </row>
    <row r="6" spans="1:107" x14ac:dyDescent="0.45">
      <c r="A6" s="9">
        <v>45621.963194502314</v>
      </c>
      <c r="B6">
        <v>4</v>
      </c>
      <c r="C6">
        <v>5</v>
      </c>
      <c r="D6" s="7">
        <v>45621</v>
      </c>
      <c r="E6">
        <v>23.017500030000001</v>
      </c>
      <c r="F6">
        <v>14.03767498</v>
      </c>
      <c r="G6">
        <v>13.89834997</v>
      </c>
      <c r="H6">
        <v>14.23492083</v>
      </c>
      <c r="I6">
        <v>14.227674970000001</v>
      </c>
      <c r="J6">
        <v>10.297241659999999</v>
      </c>
      <c r="K6">
        <v>-2.6530588790000002E-4</v>
      </c>
      <c r="L6">
        <v>240</v>
      </c>
      <c r="M6" s="8">
        <f t="shared" si="1"/>
        <v>-1.3294988636203264E-4</v>
      </c>
      <c r="N6" s="8" t="str">
        <f t="shared" si="2"/>
        <v>NA</v>
      </c>
      <c r="O6" s="8">
        <f t="shared" si="3"/>
        <v>-1.3235600153796738E-4</v>
      </c>
      <c r="P6">
        <v>10.612545799999999</v>
      </c>
      <c r="Q6" s="1">
        <v>3.5494000000000003E-5</v>
      </c>
      <c r="R6">
        <v>240</v>
      </c>
      <c r="S6" s="10">
        <f t="shared" si="4"/>
        <v>-5.1047875254423003E-5</v>
      </c>
      <c r="T6" s="10" t="str">
        <f t="shared" si="5"/>
        <v>NA</v>
      </c>
      <c r="U6" s="8">
        <f t="shared" si="6"/>
        <v>8.6541875254423012E-5</v>
      </c>
      <c r="V6">
        <v>10.50082083</v>
      </c>
      <c r="W6" s="1">
        <v>-7.6037000000000004E-5</v>
      </c>
      <c r="X6">
        <v>240</v>
      </c>
      <c r="Y6" s="8">
        <f t="shared" si="7"/>
        <v>-1.3294988636203264E-4</v>
      </c>
      <c r="Z6" s="8" t="str">
        <f t="shared" si="8"/>
        <v>NA</v>
      </c>
      <c r="AA6" s="8">
        <f t="shared" si="9"/>
        <v>5.6912886362032639E-5</v>
      </c>
      <c r="AB6">
        <v>10.346737510000001</v>
      </c>
      <c r="AC6">
        <v>-2.4611429900000002E-4</v>
      </c>
      <c r="AD6">
        <v>240</v>
      </c>
      <c r="AE6" s="8">
        <f t="shared" si="10"/>
        <v>-6.4647169014553363E-5</v>
      </c>
      <c r="AF6" s="8" t="str">
        <f t="shared" si="11"/>
        <v>NA</v>
      </c>
      <c r="AG6" s="8">
        <f t="shared" si="12"/>
        <v>-1.8146712998544666E-4</v>
      </c>
      <c r="AH6">
        <v>10.26727082</v>
      </c>
      <c r="AI6">
        <v>-3.5920298259999999E-4</v>
      </c>
      <c r="AJ6">
        <v>240</v>
      </c>
      <c r="AK6" s="8">
        <f t="shared" si="13"/>
        <v>-6.4647169014553363E-5</v>
      </c>
      <c r="AL6" s="8" t="str">
        <f t="shared" si="14"/>
        <v>NA</v>
      </c>
      <c r="AM6" s="8">
        <f t="shared" si="15"/>
        <v>-2.9455581358544663E-4</v>
      </c>
      <c r="AN6">
        <v>10.32599168</v>
      </c>
      <c r="AO6">
        <v>-2.7457987739999999E-4</v>
      </c>
      <c r="AP6">
        <v>240</v>
      </c>
      <c r="AQ6" s="8">
        <f t="shared" si="16"/>
        <v>-6.4647169014553363E-5</v>
      </c>
      <c r="AR6" s="8" t="str">
        <f t="shared" si="17"/>
        <v>NA</v>
      </c>
      <c r="AS6" s="8">
        <f t="shared" si="18"/>
        <v>-2.0993270838544662E-4</v>
      </c>
      <c r="AT6">
        <v>10.25746125</v>
      </c>
      <c r="AU6">
        <v>-4.1158905069999999E-4</v>
      </c>
      <c r="AV6">
        <v>240</v>
      </c>
      <c r="AW6" s="8">
        <f t="shared" si="19"/>
        <v>-6.4647169014553363E-5</v>
      </c>
      <c r="AX6" s="8" t="str">
        <f t="shared" si="20"/>
        <v>NA</v>
      </c>
      <c r="AY6" s="8">
        <f t="shared" si="21"/>
        <v>-3.4694188168544663E-4</v>
      </c>
      <c r="AZ6">
        <v>10.201773790000001</v>
      </c>
      <c r="BA6">
        <v>-3.5226066400000002E-4</v>
      </c>
      <c r="BB6">
        <v>240</v>
      </c>
      <c r="BC6" s="8">
        <f t="shared" si="22"/>
        <v>-1.3294988636203264E-4</v>
      </c>
      <c r="BD6" s="8" t="str">
        <f t="shared" si="23"/>
        <v>NA</v>
      </c>
      <c r="BE6" s="8">
        <f t="shared" si="24"/>
        <v>-2.1931077763796738E-4</v>
      </c>
      <c r="BF6">
        <v>10.11294168</v>
      </c>
      <c r="BG6" s="1">
        <v>2.3258E-5</v>
      </c>
      <c r="BH6">
        <v>240</v>
      </c>
      <c r="BI6" s="10">
        <f t="shared" si="25"/>
        <v>-5.1047875254423003E-5</v>
      </c>
      <c r="BJ6" s="10" t="str">
        <f t="shared" si="26"/>
        <v>NA</v>
      </c>
      <c r="BK6" s="8">
        <f t="shared" si="27"/>
        <v>7.4305875254423003E-5</v>
      </c>
      <c r="BL6" s="2">
        <v>9.5009944480000001</v>
      </c>
      <c r="BM6" s="2">
        <v>-5.2298247110000001E-4</v>
      </c>
      <c r="BN6" s="2">
        <v>126</v>
      </c>
      <c r="BO6" s="8">
        <f t="shared" si="28"/>
        <v>-6.4647169014553363E-5</v>
      </c>
      <c r="BP6" s="8" t="str">
        <f t="shared" si="29"/>
        <v>NA</v>
      </c>
      <c r="BQ6" s="8">
        <f t="shared" si="0"/>
        <v>-4.5833530208544665E-4</v>
      </c>
      <c r="BR6">
        <v>9.9470233439999998</v>
      </c>
      <c r="BS6">
        <v>-1.7582804079999999E-4</v>
      </c>
      <c r="BT6">
        <v>240</v>
      </c>
      <c r="BU6" s="8">
        <f t="shared" si="30"/>
        <v>-1.3294988636203264E-4</v>
      </c>
      <c r="BV6" s="8" t="str">
        <f t="shared" si="31"/>
        <v>NA</v>
      </c>
      <c r="BW6" s="8">
        <f t="shared" si="32"/>
        <v>-4.2878154437967343E-5</v>
      </c>
      <c r="BX6">
        <v>10.060054579999999</v>
      </c>
      <c r="BY6">
        <v>-1.9686416870000001E-4</v>
      </c>
      <c r="BZ6">
        <v>240</v>
      </c>
      <c r="CA6" s="8">
        <f t="shared" si="33"/>
        <v>-6.4647169014553363E-5</v>
      </c>
      <c r="CB6" s="8" t="str">
        <f t="shared" si="34"/>
        <v>NA</v>
      </c>
      <c r="CC6" s="8">
        <f t="shared" si="35"/>
        <v>-1.3221699968544664E-4</v>
      </c>
      <c r="CD6">
        <v>9.8785049800000007</v>
      </c>
      <c r="CE6" s="1">
        <v>5.6066999999999997E-5</v>
      </c>
      <c r="CF6">
        <v>240</v>
      </c>
      <c r="CG6" s="8">
        <f t="shared" si="36"/>
        <v>-5.1047875254423003E-5</v>
      </c>
      <c r="CH6" s="8" t="str">
        <f t="shared" si="37"/>
        <v>NA</v>
      </c>
      <c r="CI6" s="8">
        <f t="shared" si="38"/>
        <v>1.0711487525442301E-4</v>
      </c>
      <c r="CJ6">
        <v>10.08765502</v>
      </c>
      <c r="CK6">
        <v>-1.4466338220000001E-4</v>
      </c>
      <c r="CL6">
        <v>240</v>
      </c>
      <c r="CM6" s="8">
        <f t="shared" si="39"/>
        <v>-1.3294988636203264E-4</v>
      </c>
      <c r="CN6" s="8" t="str">
        <f t="shared" si="40"/>
        <v>NA</v>
      </c>
      <c r="CO6" s="8">
        <f t="shared" si="41"/>
        <v>-1.1713495837967366E-5</v>
      </c>
      <c r="CP6">
        <v>9.342536247</v>
      </c>
      <c r="CQ6">
        <v>-8.5341267690000003E-4</v>
      </c>
      <c r="CR6">
        <v>240</v>
      </c>
      <c r="CS6" s="8">
        <f t="shared" si="42"/>
        <v>-6.4647169014553363E-5</v>
      </c>
      <c r="CT6" s="8" t="str">
        <f t="shared" si="43"/>
        <v>NA</v>
      </c>
      <c r="CU6" s="8">
        <f t="shared" si="44"/>
        <v>-7.8876550788544667E-4</v>
      </c>
      <c r="CV6">
        <v>10.214645819999999</v>
      </c>
      <c r="CW6" s="1">
        <v>7.9580000000000007E-6</v>
      </c>
      <c r="CX6">
        <v>240</v>
      </c>
      <c r="CY6" s="10">
        <f t="shared" si="45"/>
        <v>-5.1047875254423003E-5</v>
      </c>
      <c r="CZ6" s="10" t="str">
        <f t="shared" si="46"/>
        <v>NA</v>
      </c>
      <c r="DA6" s="8">
        <f t="shared" si="47"/>
        <v>5.9005875254423004E-5</v>
      </c>
      <c r="DB6" t="s">
        <v>1</v>
      </c>
      <c r="DC6" s="5" t="s">
        <v>12</v>
      </c>
    </row>
    <row r="7" spans="1:107" x14ac:dyDescent="0.45">
      <c r="A7" s="9">
        <v>45621.990972337961</v>
      </c>
      <c r="B7">
        <v>5</v>
      </c>
      <c r="C7">
        <v>6</v>
      </c>
      <c r="D7" s="7">
        <v>45621</v>
      </c>
      <c r="E7">
        <v>23.469166600000001</v>
      </c>
      <c r="F7">
        <v>14.025024999999999</v>
      </c>
      <c r="G7">
        <v>13.90712087</v>
      </c>
      <c r="H7">
        <v>14.251037549999999</v>
      </c>
      <c r="I7">
        <v>14.2669625</v>
      </c>
      <c r="J7">
        <v>10.311104159999999</v>
      </c>
      <c r="K7">
        <v>-2.565707208E-4</v>
      </c>
      <c r="L7">
        <v>240</v>
      </c>
      <c r="M7" s="8">
        <f t="shared" si="1"/>
        <v>-1.3372432975011783E-4</v>
      </c>
      <c r="N7" s="8" t="str">
        <f t="shared" si="2"/>
        <v>NA</v>
      </c>
      <c r="O7" s="8">
        <f t="shared" si="3"/>
        <v>-1.2284639104988217E-4</v>
      </c>
      <c r="P7">
        <v>10.63095416</v>
      </c>
      <c r="Q7" s="1">
        <v>1.6991E-5</v>
      </c>
      <c r="R7">
        <v>240</v>
      </c>
      <c r="S7" s="10">
        <f t="shared" si="4"/>
        <v>-5.1137057384659235E-5</v>
      </c>
      <c r="T7" s="10" t="str">
        <f t="shared" si="5"/>
        <v>NA</v>
      </c>
      <c r="U7" s="8">
        <f t="shared" si="6"/>
        <v>6.8128057384659235E-5</v>
      </c>
      <c r="V7">
        <v>10.519304180000001</v>
      </c>
      <c r="W7" s="1">
        <v>-7.1093000000000005E-5</v>
      </c>
      <c r="X7">
        <v>240</v>
      </c>
      <c r="Y7" s="8">
        <f t="shared" si="7"/>
        <v>-1.3372432975011783E-4</v>
      </c>
      <c r="Z7" s="8" t="str">
        <f t="shared" si="8"/>
        <v>NA</v>
      </c>
      <c r="AA7" s="8">
        <f t="shared" si="9"/>
        <v>6.2631329750117827E-5</v>
      </c>
      <c r="AB7">
        <v>10.331975</v>
      </c>
      <c r="AC7">
        <v>-2.356278303E-4</v>
      </c>
      <c r="AD7">
        <v>240</v>
      </c>
      <c r="AE7" s="8">
        <f t="shared" si="10"/>
        <v>-6.4923039967912377E-5</v>
      </c>
      <c r="AF7" s="8" t="str">
        <f t="shared" si="11"/>
        <v>NA</v>
      </c>
      <c r="AG7" s="8">
        <f t="shared" si="12"/>
        <v>-1.7070479033208763E-4</v>
      </c>
      <c r="AH7">
        <v>10.294112520000001</v>
      </c>
      <c r="AI7">
        <v>-3.213580049E-4</v>
      </c>
      <c r="AJ7">
        <v>240</v>
      </c>
      <c r="AK7" s="8">
        <f t="shared" si="13"/>
        <v>-6.4923039967912377E-5</v>
      </c>
      <c r="AL7" s="8" t="str">
        <f t="shared" si="14"/>
        <v>NA</v>
      </c>
      <c r="AM7" s="8">
        <f t="shared" si="15"/>
        <v>-2.5643496493208762E-4</v>
      </c>
      <c r="AN7" s="2">
        <v>10.424129389999999</v>
      </c>
      <c r="AO7" s="2">
        <v>-1.9623632250000001E-4</v>
      </c>
      <c r="AP7" s="2">
        <v>170</v>
      </c>
      <c r="AQ7" s="8">
        <f t="shared" si="16"/>
        <v>-6.4923039967912377E-5</v>
      </c>
      <c r="AR7" s="8" t="str">
        <f t="shared" si="17"/>
        <v>NA</v>
      </c>
      <c r="AS7" s="8">
        <f t="shared" si="18"/>
        <v>-1.3131328253208763E-4</v>
      </c>
      <c r="AT7">
        <v>10.201548750000001</v>
      </c>
      <c r="AU7">
        <v>-3.6681163989999999E-4</v>
      </c>
      <c r="AV7">
        <v>240</v>
      </c>
      <c r="AW7" s="8">
        <f t="shared" si="19"/>
        <v>-6.4923039967912377E-5</v>
      </c>
      <c r="AX7" s="8" t="str">
        <f t="shared" si="20"/>
        <v>NA</v>
      </c>
      <c r="AY7" s="8">
        <f t="shared" si="21"/>
        <v>-3.0188859993208762E-4</v>
      </c>
      <c r="AZ7">
        <v>10.21275837</v>
      </c>
      <c r="BA7">
        <v>-3.5130722470000001E-4</v>
      </c>
      <c r="BB7">
        <v>240</v>
      </c>
      <c r="BC7" s="8">
        <f t="shared" si="22"/>
        <v>-1.3372432975011783E-4</v>
      </c>
      <c r="BD7" s="8" t="str">
        <f t="shared" si="23"/>
        <v>NA</v>
      </c>
      <c r="BE7" s="8">
        <f t="shared" si="24"/>
        <v>-2.1758289494988218E-4</v>
      </c>
      <c r="BF7">
        <v>10.17043333</v>
      </c>
      <c r="BG7" s="1">
        <v>1.2354000000000001E-5</v>
      </c>
      <c r="BH7">
        <v>240</v>
      </c>
      <c r="BI7" s="10">
        <f t="shared" si="25"/>
        <v>-5.1137057384659235E-5</v>
      </c>
      <c r="BJ7" s="10" t="str">
        <f t="shared" si="26"/>
        <v>NA</v>
      </c>
      <c r="BK7" s="8">
        <f t="shared" si="27"/>
        <v>6.3491057384659232E-5</v>
      </c>
      <c r="BL7" s="2">
        <v>9.4408413790000001</v>
      </c>
      <c r="BM7" s="2">
        <v>-5.3409278579999995E-4</v>
      </c>
      <c r="BN7" s="2">
        <v>116</v>
      </c>
      <c r="BO7" s="8">
        <f t="shared" si="28"/>
        <v>-6.4923039967912377E-5</v>
      </c>
      <c r="BP7" s="8" t="str">
        <f t="shared" si="29"/>
        <v>NA</v>
      </c>
      <c r="BQ7" s="8">
        <f t="shared" si="0"/>
        <v>-4.6916974583208757E-4</v>
      </c>
      <c r="BR7">
        <v>10.007311250000001</v>
      </c>
      <c r="BS7">
        <v>-1.760502634E-4</v>
      </c>
      <c r="BT7">
        <v>240</v>
      </c>
      <c r="BU7" s="8">
        <f t="shared" si="30"/>
        <v>-1.3372432975011783E-4</v>
      </c>
      <c r="BV7" s="8" t="str">
        <f t="shared" si="31"/>
        <v>NA</v>
      </c>
      <c r="BW7" s="8">
        <f t="shared" si="32"/>
        <v>-4.2325933649882164E-5</v>
      </c>
      <c r="BX7">
        <v>10.123989979999999</v>
      </c>
      <c r="BY7">
        <v>-1.994011888E-4</v>
      </c>
      <c r="BZ7">
        <v>240</v>
      </c>
      <c r="CA7" s="8">
        <f t="shared" si="33"/>
        <v>-6.4923039967912377E-5</v>
      </c>
      <c r="CB7" s="8" t="str">
        <f t="shared" si="34"/>
        <v>NA</v>
      </c>
      <c r="CC7" s="8">
        <f t="shared" si="35"/>
        <v>-1.3447814883208763E-4</v>
      </c>
      <c r="CD7">
        <v>9.8698916440000009</v>
      </c>
      <c r="CE7">
        <v>1.4350280670000001E-4</v>
      </c>
      <c r="CF7">
        <v>240</v>
      </c>
      <c r="CG7" s="8">
        <f t="shared" si="36"/>
        <v>-5.1137057384659235E-5</v>
      </c>
      <c r="CH7" s="8" t="str">
        <f t="shared" si="37"/>
        <v>NA</v>
      </c>
      <c r="CI7" s="8">
        <f t="shared" si="38"/>
        <v>1.9463986408465924E-4</v>
      </c>
      <c r="CJ7">
        <v>10.00691207</v>
      </c>
      <c r="CK7">
        <v>-2.5829808300000001E-4</v>
      </c>
      <c r="CL7">
        <v>240</v>
      </c>
      <c r="CM7" s="8">
        <f t="shared" si="39"/>
        <v>-1.3372432975011783E-4</v>
      </c>
      <c r="CN7" s="8" t="str">
        <f t="shared" si="40"/>
        <v>NA</v>
      </c>
      <c r="CO7" s="8">
        <f t="shared" si="41"/>
        <v>-1.2457375324988217E-4</v>
      </c>
      <c r="CP7">
        <v>9.4441045760000009</v>
      </c>
      <c r="CQ7">
        <v>-8.6362968910000002E-4</v>
      </c>
      <c r="CR7">
        <v>240</v>
      </c>
      <c r="CS7" s="8">
        <f t="shared" si="42"/>
        <v>-6.4923039967912377E-5</v>
      </c>
      <c r="CT7" s="8" t="str">
        <f t="shared" si="43"/>
        <v>NA</v>
      </c>
      <c r="CU7" s="8">
        <f t="shared" si="44"/>
        <v>-7.9870664913208765E-4</v>
      </c>
      <c r="CV7">
        <v>10.26127917</v>
      </c>
      <c r="CW7" s="1">
        <v>1.8474E-5</v>
      </c>
      <c r="CX7">
        <v>240</v>
      </c>
      <c r="CY7" s="10">
        <f t="shared" si="45"/>
        <v>-5.1137057384659235E-5</v>
      </c>
      <c r="CZ7" s="10" t="str">
        <f t="shared" si="46"/>
        <v>NA</v>
      </c>
      <c r="DA7" s="8">
        <f t="shared" si="47"/>
        <v>6.9611057384659234E-5</v>
      </c>
      <c r="DB7" t="s">
        <v>1</v>
      </c>
      <c r="DC7" s="5" t="s">
        <v>12</v>
      </c>
    </row>
    <row r="8" spans="1:107" x14ac:dyDescent="0.45">
      <c r="A8" s="9">
        <v>45622.018750173615</v>
      </c>
      <c r="B8">
        <v>6</v>
      </c>
      <c r="C8">
        <v>7</v>
      </c>
      <c r="D8" s="7">
        <v>45622</v>
      </c>
      <c r="E8">
        <v>0.26999999990000001</v>
      </c>
      <c r="F8">
        <v>14.033316640000001</v>
      </c>
      <c r="G8">
        <v>13.91247493</v>
      </c>
      <c r="H8">
        <v>14.21976673</v>
      </c>
      <c r="I8">
        <v>14.217320839999999</v>
      </c>
      <c r="J8">
        <v>10.30646666</v>
      </c>
      <c r="K8">
        <v>-2.7833745949999998E-4</v>
      </c>
      <c r="L8">
        <v>240</v>
      </c>
      <c r="M8" s="8">
        <f t="shared" si="1"/>
        <v>-1.3449877313842507E-4</v>
      </c>
      <c r="N8" s="8" t="str">
        <f t="shared" si="2"/>
        <v>NA</v>
      </c>
      <c r="O8" s="8">
        <f t="shared" si="3"/>
        <v>-1.4383868636157492E-4</v>
      </c>
      <c r="P8">
        <v>10.63772501</v>
      </c>
      <c r="Q8" s="1">
        <v>1.2785999999999999E-5</v>
      </c>
      <c r="R8">
        <v>240</v>
      </c>
      <c r="S8" s="10">
        <f t="shared" si="4"/>
        <v>-5.1226239514923222E-5</v>
      </c>
      <c r="T8" s="10" t="str">
        <f t="shared" si="5"/>
        <v>NA</v>
      </c>
      <c r="U8" s="8">
        <f t="shared" si="6"/>
        <v>6.4012239514923218E-5</v>
      </c>
      <c r="V8" s="2">
        <v>10.54973732</v>
      </c>
      <c r="W8" s="3">
        <v>-7.1779999999999994E-5</v>
      </c>
      <c r="X8" s="2">
        <v>236</v>
      </c>
      <c r="Y8" s="8">
        <f t="shared" si="7"/>
        <v>-1.3449877313842507E-4</v>
      </c>
      <c r="Z8" s="8" t="str">
        <f t="shared" si="8"/>
        <v>NA</v>
      </c>
      <c r="AA8" s="8">
        <f t="shared" si="9"/>
        <v>6.2718773138425071E-5</v>
      </c>
      <c r="AB8" s="2">
        <v>10.22079819</v>
      </c>
      <c r="AC8" s="2">
        <v>-1.71787017E-4</v>
      </c>
      <c r="AD8" s="2">
        <v>332</v>
      </c>
      <c r="AE8" s="8">
        <f t="shared" si="10"/>
        <v>-6.5198910921326902E-5</v>
      </c>
      <c r="AF8" s="8" t="str">
        <f t="shared" si="11"/>
        <v>NA</v>
      </c>
      <c r="AG8" s="8">
        <f t="shared" si="12"/>
        <v>-1.065881060786731E-4</v>
      </c>
      <c r="AH8">
        <v>10.279870819999999</v>
      </c>
      <c r="AI8">
        <v>-3.0107202740000001E-4</v>
      </c>
      <c r="AJ8">
        <v>240</v>
      </c>
      <c r="AK8" s="8">
        <f t="shared" si="13"/>
        <v>-6.5198910921326902E-5</v>
      </c>
      <c r="AL8" s="8" t="str">
        <f t="shared" si="14"/>
        <v>NA</v>
      </c>
      <c r="AM8" s="8">
        <f t="shared" si="15"/>
        <v>-2.3587311647867311E-4</v>
      </c>
      <c r="AN8" s="2">
        <v>10.31841024</v>
      </c>
      <c r="AO8" s="2">
        <v>-2.5706516220000002E-4</v>
      </c>
      <c r="AP8" s="2">
        <v>78</v>
      </c>
      <c r="AQ8" s="8">
        <f t="shared" si="16"/>
        <v>-6.5198910921326902E-5</v>
      </c>
      <c r="AR8" s="8" t="str">
        <f t="shared" si="17"/>
        <v>NA</v>
      </c>
      <c r="AS8" s="8">
        <f t="shared" si="18"/>
        <v>-1.9186625127867312E-4</v>
      </c>
      <c r="AT8">
        <v>10.278879140000001</v>
      </c>
      <c r="AU8">
        <v>-3.1905749840000001E-4</v>
      </c>
      <c r="AV8">
        <v>240</v>
      </c>
      <c r="AW8" s="8">
        <f t="shared" si="19"/>
        <v>-6.5198910921326902E-5</v>
      </c>
      <c r="AX8" s="8" t="str">
        <f t="shared" si="20"/>
        <v>NA</v>
      </c>
      <c r="AY8" s="8">
        <f t="shared" si="21"/>
        <v>-2.5385858747867311E-4</v>
      </c>
      <c r="AZ8">
        <v>10.16200377</v>
      </c>
      <c r="BA8">
        <v>-3.793591326E-4</v>
      </c>
      <c r="BB8">
        <v>240</v>
      </c>
      <c r="BC8" s="8">
        <f t="shared" si="22"/>
        <v>-1.3449877313842507E-4</v>
      </c>
      <c r="BD8" s="8" t="str">
        <f t="shared" si="23"/>
        <v>NA</v>
      </c>
      <c r="BE8" s="8">
        <f t="shared" si="24"/>
        <v>-2.4486035946157494E-4</v>
      </c>
      <c r="BF8">
        <v>10.219754139999999</v>
      </c>
      <c r="BG8" s="1">
        <v>1.3339999999999999E-5</v>
      </c>
      <c r="BH8">
        <v>240</v>
      </c>
      <c r="BI8" s="10">
        <f t="shared" si="25"/>
        <v>-5.1226239514923222E-5</v>
      </c>
      <c r="BJ8" s="10" t="str">
        <f t="shared" si="26"/>
        <v>NA</v>
      </c>
      <c r="BK8" s="8">
        <f t="shared" si="27"/>
        <v>6.4566239514923226E-5</v>
      </c>
      <c r="BL8">
        <v>9.7432324969999993</v>
      </c>
      <c r="BM8">
        <v>-4.6137187370000001E-4</v>
      </c>
      <c r="BN8">
        <v>240</v>
      </c>
      <c r="BO8" s="8">
        <f t="shared" si="28"/>
        <v>-6.5198910921326902E-5</v>
      </c>
      <c r="BP8" s="8" t="str">
        <f t="shared" si="29"/>
        <v>NA</v>
      </c>
      <c r="BQ8" s="8">
        <f t="shared" si="0"/>
        <v>-3.9617296277867311E-4</v>
      </c>
      <c r="BR8">
        <v>10.0719675</v>
      </c>
      <c r="BS8">
        <v>-1.7282522999999999E-4</v>
      </c>
      <c r="BT8">
        <v>240</v>
      </c>
      <c r="BU8" s="8">
        <f t="shared" si="30"/>
        <v>-1.3449877313842507E-4</v>
      </c>
      <c r="BV8" s="8" t="str">
        <f t="shared" si="31"/>
        <v>NA</v>
      </c>
      <c r="BW8" s="8">
        <f t="shared" si="32"/>
        <v>-3.8326456861574923E-5</v>
      </c>
      <c r="BX8">
        <v>10.17077918</v>
      </c>
      <c r="BY8">
        <v>-2.0746912769999999E-4</v>
      </c>
      <c r="BZ8">
        <v>240</v>
      </c>
      <c r="CA8" s="8">
        <f t="shared" si="33"/>
        <v>-6.5198910921326902E-5</v>
      </c>
      <c r="CB8" s="8" t="str">
        <f t="shared" si="34"/>
        <v>NA</v>
      </c>
      <c r="CC8" s="8">
        <f t="shared" si="35"/>
        <v>-1.4227021677867309E-4</v>
      </c>
      <c r="CD8">
        <v>9.9695387479999997</v>
      </c>
      <c r="CE8" s="1">
        <v>7.8954000000000003E-5</v>
      </c>
      <c r="CF8">
        <v>240</v>
      </c>
      <c r="CG8" s="8">
        <f t="shared" si="36"/>
        <v>-5.1226239514923222E-5</v>
      </c>
      <c r="CH8" s="8" t="str">
        <f t="shared" si="37"/>
        <v>NA</v>
      </c>
      <c r="CI8" s="8">
        <f t="shared" si="38"/>
        <v>1.3018023951492323E-4</v>
      </c>
      <c r="CJ8">
        <v>10.110886649999999</v>
      </c>
      <c r="CK8">
        <v>-1.6707509440000001E-4</v>
      </c>
      <c r="CL8">
        <v>240</v>
      </c>
      <c r="CM8" s="8">
        <f t="shared" si="39"/>
        <v>-1.3449877313842507E-4</v>
      </c>
      <c r="CN8" s="8" t="str">
        <f t="shared" si="40"/>
        <v>NA</v>
      </c>
      <c r="CO8" s="8">
        <f t="shared" si="41"/>
        <v>-3.2576321261574941E-5</v>
      </c>
      <c r="CP8">
        <v>9.7046783370000007</v>
      </c>
      <c r="CQ8">
        <v>-6.5664399090000001E-4</v>
      </c>
      <c r="CR8">
        <v>240</v>
      </c>
      <c r="CS8" s="8">
        <f t="shared" si="42"/>
        <v>-6.5198910921326902E-5</v>
      </c>
      <c r="CT8" s="8" t="str">
        <f t="shared" si="43"/>
        <v>NA</v>
      </c>
      <c r="CU8" s="8">
        <f t="shared" si="44"/>
        <v>-5.9144507997867311E-4</v>
      </c>
      <c r="CV8">
        <v>10.31659584</v>
      </c>
      <c r="CW8" s="1">
        <v>1.6410999999999999E-5</v>
      </c>
      <c r="CX8">
        <v>240</v>
      </c>
      <c r="CY8" s="10">
        <f t="shared" si="45"/>
        <v>-5.1226239514923222E-5</v>
      </c>
      <c r="CZ8" s="10" t="str">
        <f t="shared" si="46"/>
        <v>NA</v>
      </c>
      <c r="DA8" s="8">
        <f t="shared" si="47"/>
        <v>6.7637239514923225E-5</v>
      </c>
      <c r="DB8" t="s">
        <v>1</v>
      </c>
      <c r="DC8" s="5" t="s">
        <v>12</v>
      </c>
    </row>
    <row r="9" spans="1:107" x14ac:dyDescent="0.45">
      <c r="A9" s="9">
        <v>45622.046528009261</v>
      </c>
      <c r="B9">
        <v>7</v>
      </c>
      <c r="C9">
        <v>8</v>
      </c>
      <c r="D9" s="7">
        <v>45622</v>
      </c>
      <c r="E9">
        <v>1.0199999909999999</v>
      </c>
      <c r="F9">
        <v>14.01163749</v>
      </c>
      <c r="G9">
        <v>13.90118337</v>
      </c>
      <c r="H9">
        <v>14.207145840000001</v>
      </c>
      <c r="I9">
        <v>14.23157499</v>
      </c>
      <c r="J9">
        <v>10.327204180000001</v>
      </c>
      <c r="K9">
        <v>-3.349882766E-4</v>
      </c>
      <c r="L9">
        <v>240</v>
      </c>
      <c r="M9" s="8">
        <f t="shared" si="1"/>
        <v>-1.3527321652651025E-4</v>
      </c>
      <c r="N9" s="8" t="str">
        <f t="shared" si="2"/>
        <v>NA</v>
      </c>
      <c r="O9" s="8">
        <f t="shared" si="3"/>
        <v>-1.9971506007348974E-4</v>
      </c>
      <c r="P9">
        <v>10.650537529999999</v>
      </c>
      <c r="Q9" s="1">
        <v>-1.2050999999999999E-6</v>
      </c>
      <c r="R9">
        <v>240</v>
      </c>
      <c r="S9" s="10">
        <f t="shared" si="4"/>
        <v>-5.1315421645159454E-5</v>
      </c>
      <c r="T9" s="10" t="str">
        <f t="shared" si="5"/>
        <v>NA</v>
      </c>
      <c r="U9" s="8">
        <f t="shared" si="6"/>
        <v>5.0110321645159454E-5</v>
      </c>
      <c r="V9">
        <v>10.53182503</v>
      </c>
      <c r="W9">
        <v>-1.192219283E-4</v>
      </c>
      <c r="X9">
        <v>240</v>
      </c>
      <c r="Y9" s="8">
        <f t="shared" si="7"/>
        <v>-1.3527321652651025E-4</v>
      </c>
      <c r="Z9" s="8" t="str">
        <f t="shared" si="8"/>
        <v>NA</v>
      </c>
      <c r="AA9" s="8">
        <f t="shared" si="9"/>
        <v>1.6051288226510258E-5</v>
      </c>
      <c r="AB9">
        <v>10.33346253</v>
      </c>
      <c r="AC9">
        <v>-2.6687730859999999E-4</v>
      </c>
      <c r="AD9">
        <v>240</v>
      </c>
      <c r="AE9" s="8">
        <f t="shared" si="10"/>
        <v>-6.5474781874685917E-5</v>
      </c>
      <c r="AF9" s="8" t="str">
        <f t="shared" si="11"/>
        <v>NA</v>
      </c>
      <c r="AG9" s="8">
        <f t="shared" si="12"/>
        <v>-2.0140252672531407E-4</v>
      </c>
      <c r="AH9">
        <v>10.303637480000001</v>
      </c>
      <c r="AI9">
        <v>-3.4306581780000001E-4</v>
      </c>
      <c r="AJ9">
        <v>240</v>
      </c>
      <c r="AK9" s="8">
        <f t="shared" si="13"/>
        <v>-6.5474781874685917E-5</v>
      </c>
      <c r="AL9" s="8" t="str">
        <f t="shared" si="14"/>
        <v>NA</v>
      </c>
      <c r="AM9" s="8">
        <f t="shared" si="15"/>
        <v>-2.7759103592531409E-4</v>
      </c>
      <c r="AN9" s="2">
        <v>10.362670870000001</v>
      </c>
      <c r="AO9" s="2">
        <v>-1.8732686339999999E-4</v>
      </c>
      <c r="AP9" s="2">
        <v>158</v>
      </c>
      <c r="AQ9" s="8">
        <f t="shared" si="16"/>
        <v>-6.5474781874685917E-5</v>
      </c>
      <c r="AR9" s="8" t="str">
        <f t="shared" si="17"/>
        <v>NA</v>
      </c>
      <c r="AS9" s="8">
        <f t="shared" si="18"/>
        <v>-1.2185208152531407E-4</v>
      </c>
      <c r="AT9">
        <v>10.25594581</v>
      </c>
      <c r="AU9">
        <v>-4.0415993550000002E-4</v>
      </c>
      <c r="AV9">
        <v>240</v>
      </c>
      <c r="AW9" s="8">
        <f t="shared" si="19"/>
        <v>-6.5474781874685917E-5</v>
      </c>
      <c r="AX9" s="8" t="str">
        <f t="shared" si="20"/>
        <v>NA</v>
      </c>
      <c r="AY9" s="8">
        <f t="shared" si="21"/>
        <v>-3.386851536253141E-4</v>
      </c>
      <c r="AZ9">
        <v>10.167447879999999</v>
      </c>
      <c r="BA9">
        <v>-4.189121741E-4</v>
      </c>
      <c r="BB9">
        <v>240</v>
      </c>
      <c r="BC9" s="8">
        <f t="shared" si="22"/>
        <v>-1.3527321652651025E-4</v>
      </c>
      <c r="BD9" s="8" t="str">
        <f t="shared" si="23"/>
        <v>NA</v>
      </c>
      <c r="BE9" s="8">
        <f t="shared" si="24"/>
        <v>-2.8363895757348975E-4</v>
      </c>
      <c r="BF9">
        <v>10.23452501</v>
      </c>
      <c r="BG9" s="1">
        <v>2.5641000000000001E-6</v>
      </c>
      <c r="BH9">
        <v>240</v>
      </c>
      <c r="BI9" s="10">
        <f t="shared" si="25"/>
        <v>-5.1315421645159454E-5</v>
      </c>
      <c r="BJ9" s="10" t="str">
        <f t="shared" si="26"/>
        <v>NA</v>
      </c>
      <c r="BK9" s="8">
        <f t="shared" si="27"/>
        <v>5.3879521645159452E-5</v>
      </c>
      <c r="BL9" s="2">
        <v>9.5213232550000004</v>
      </c>
      <c r="BM9" s="2">
        <v>-5.7381598779999998E-4</v>
      </c>
      <c r="BN9" s="2">
        <v>56</v>
      </c>
      <c r="BO9" s="8">
        <f t="shared" si="28"/>
        <v>-6.5474781874685917E-5</v>
      </c>
      <c r="BP9" s="8" t="str">
        <f t="shared" si="29"/>
        <v>NA</v>
      </c>
      <c r="BQ9" s="8">
        <f t="shared" si="0"/>
        <v>-5.0834120592531406E-4</v>
      </c>
      <c r="BR9">
        <v>10.08375708</v>
      </c>
      <c r="BS9">
        <v>-1.629301315E-4</v>
      </c>
      <c r="BT9">
        <v>240</v>
      </c>
      <c r="BU9" s="8">
        <f t="shared" si="30"/>
        <v>-1.3527321652651025E-4</v>
      </c>
      <c r="BV9" s="8" t="str">
        <f t="shared" si="31"/>
        <v>NA</v>
      </c>
      <c r="BW9" s="8">
        <f t="shared" si="32"/>
        <v>-2.765691497348975E-5</v>
      </c>
      <c r="BX9">
        <v>10.202912469999999</v>
      </c>
      <c r="BY9">
        <v>-2.0381869489999999E-4</v>
      </c>
      <c r="BZ9">
        <v>240</v>
      </c>
      <c r="CA9" s="8">
        <f t="shared" si="33"/>
        <v>-6.5474781874685917E-5</v>
      </c>
      <c r="CB9" s="8" t="str">
        <f t="shared" si="34"/>
        <v>NA</v>
      </c>
      <c r="CC9" s="8">
        <f t="shared" si="35"/>
        <v>-1.3834391302531407E-4</v>
      </c>
      <c r="CD9">
        <v>9.9618937610000007</v>
      </c>
      <c r="CE9" s="1">
        <v>3.9885000000000002E-5</v>
      </c>
      <c r="CF9">
        <v>240</v>
      </c>
      <c r="CG9" s="8">
        <f t="shared" si="36"/>
        <v>-5.1315421645159454E-5</v>
      </c>
      <c r="CH9" s="8" t="str">
        <f t="shared" si="37"/>
        <v>NA</v>
      </c>
      <c r="CI9" s="8">
        <f t="shared" si="38"/>
        <v>9.1200421645159455E-5</v>
      </c>
      <c r="CJ9">
        <v>10.123920849999999</v>
      </c>
      <c r="CK9">
        <v>-1.7442650360000001E-4</v>
      </c>
      <c r="CL9">
        <v>240</v>
      </c>
      <c r="CM9" s="8">
        <f t="shared" si="39"/>
        <v>-1.3527321652651025E-4</v>
      </c>
      <c r="CN9" s="8" t="str">
        <f t="shared" si="40"/>
        <v>NA</v>
      </c>
      <c r="CO9" s="8">
        <f t="shared" si="41"/>
        <v>-3.9153287073489759E-5</v>
      </c>
      <c r="CP9">
        <v>9.6315141799999999</v>
      </c>
      <c r="CQ9">
        <v>-6.8810794999999998E-4</v>
      </c>
      <c r="CR9">
        <v>240</v>
      </c>
      <c r="CS9" s="8">
        <f t="shared" si="42"/>
        <v>-6.5474781874685917E-5</v>
      </c>
      <c r="CT9" s="8" t="str">
        <f t="shared" si="43"/>
        <v>NA</v>
      </c>
      <c r="CU9" s="8">
        <f t="shared" si="44"/>
        <v>-6.2263316812531406E-4</v>
      </c>
      <c r="CV9">
        <v>10.33604167</v>
      </c>
      <c r="CW9" s="1">
        <v>9.4423999999999996E-6</v>
      </c>
      <c r="CX9">
        <v>240</v>
      </c>
      <c r="CY9" s="10">
        <f t="shared" si="45"/>
        <v>-5.1315421645159454E-5</v>
      </c>
      <c r="CZ9" s="10" t="str">
        <f t="shared" si="46"/>
        <v>NA</v>
      </c>
      <c r="DA9" s="8">
        <f t="shared" si="47"/>
        <v>6.075782164515945E-5</v>
      </c>
      <c r="DB9" t="s">
        <v>1</v>
      </c>
      <c r="DC9" s="5" t="s">
        <v>12</v>
      </c>
    </row>
    <row r="10" spans="1:107" x14ac:dyDescent="0.45">
      <c r="A10" s="9">
        <v>45622.074305844908</v>
      </c>
      <c r="B10">
        <v>8</v>
      </c>
      <c r="C10">
        <v>9</v>
      </c>
      <c r="D10" s="7">
        <v>45622</v>
      </c>
      <c r="E10">
        <v>1.4699999930000001</v>
      </c>
      <c r="F10">
        <v>14.02081244</v>
      </c>
      <c r="G10">
        <v>13.902783380000001</v>
      </c>
      <c r="H10">
        <v>14.26479591</v>
      </c>
      <c r="I10">
        <v>14.269412490000001</v>
      </c>
      <c r="J10">
        <v>10.351508340000001</v>
      </c>
      <c r="K10">
        <v>-2.8465006890000002E-4</v>
      </c>
      <c r="L10">
        <v>240</v>
      </c>
      <c r="M10" s="8">
        <f t="shared" si="1"/>
        <v>-1.3604765991459544E-4</v>
      </c>
      <c r="N10" s="8" t="str">
        <f t="shared" si="2"/>
        <v>NA</v>
      </c>
      <c r="O10" s="8">
        <f t="shared" si="3"/>
        <v>-1.4860240898540458E-4</v>
      </c>
      <c r="P10">
        <v>10.64794584</v>
      </c>
      <c r="Q10" s="1">
        <v>1.8050000000000001E-6</v>
      </c>
      <c r="R10">
        <v>240</v>
      </c>
      <c r="S10" s="10">
        <f t="shared" si="4"/>
        <v>-5.1404603775395685E-5</v>
      </c>
      <c r="T10" s="10" t="str">
        <f t="shared" si="5"/>
        <v>NA</v>
      </c>
      <c r="U10" s="8">
        <f t="shared" si="6"/>
        <v>5.3209603775395686E-5</v>
      </c>
      <c r="V10">
        <v>10.539633309999999</v>
      </c>
      <c r="W10">
        <v>-1.147733696E-4</v>
      </c>
      <c r="X10">
        <v>240</v>
      </c>
      <c r="Y10" s="8">
        <f t="shared" si="7"/>
        <v>-1.3604765991459544E-4</v>
      </c>
      <c r="Z10" s="8" t="str">
        <f t="shared" si="8"/>
        <v>NA</v>
      </c>
      <c r="AA10" s="8">
        <f t="shared" si="9"/>
        <v>2.1274290314595443E-5</v>
      </c>
      <c r="AB10" s="2">
        <v>10.42718852</v>
      </c>
      <c r="AC10" s="2">
        <v>-2.203318623E-4</v>
      </c>
      <c r="AD10" s="2">
        <v>122</v>
      </c>
      <c r="AE10" s="8">
        <f t="shared" si="10"/>
        <v>-6.5750652828044931E-5</v>
      </c>
      <c r="AF10" s="8" t="str">
        <f t="shared" si="11"/>
        <v>NA</v>
      </c>
      <c r="AG10" s="8">
        <f t="shared" si="12"/>
        <v>-1.5458120947195507E-4</v>
      </c>
      <c r="AH10">
        <v>10.320941639999999</v>
      </c>
      <c r="AI10">
        <v>-3.2518324039999998E-4</v>
      </c>
      <c r="AJ10">
        <v>240</v>
      </c>
      <c r="AK10" s="8">
        <f t="shared" si="13"/>
        <v>-6.5750652828044931E-5</v>
      </c>
      <c r="AL10" s="8" t="str">
        <f t="shared" si="14"/>
        <v>NA</v>
      </c>
      <c r="AM10" s="8">
        <f t="shared" si="15"/>
        <v>-2.5943258757195505E-4</v>
      </c>
      <c r="AN10">
        <v>10.51389996</v>
      </c>
      <c r="AO10">
        <v>-2.0691505190000001E-4</v>
      </c>
      <c r="AP10">
        <v>240</v>
      </c>
      <c r="AQ10" s="8">
        <f t="shared" si="16"/>
        <v>-6.5750652828044931E-5</v>
      </c>
      <c r="AR10" s="8" t="str">
        <f t="shared" si="17"/>
        <v>NA</v>
      </c>
      <c r="AS10" s="8">
        <f t="shared" si="18"/>
        <v>-1.4116439907195508E-4</v>
      </c>
      <c r="AT10">
        <v>10.28646249</v>
      </c>
      <c r="AU10">
        <v>-3.8943714109999998E-4</v>
      </c>
      <c r="AV10">
        <v>240</v>
      </c>
      <c r="AW10" s="8">
        <f t="shared" si="19"/>
        <v>-6.5750652828044931E-5</v>
      </c>
      <c r="AX10" s="8" t="str">
        <f t="shared" si="20"/>
        <v>NA</v>
      </c>
      <c r="AY10" s="8">
        <f t="shared" si="21"/>
        <v>-3.2368648827195504E-4</v>
      </c>
      <c r="AZ10">
        <v>10.174958309999999</v>
      </c>
      <c r="BA10">
        <v>-4.2652252170000002E-4</v>
      </c>
      <c r="BB10">
        <v>240</v>
      </c>
      <c r="BC10" s="8">
        <f t="shared" si="22"/>
        <v>-1.3604765991459544E-4</v>
      </c>
      <c r="BD10" s="8" t="str">
        <f t="shared" si="23"/>
        <v>NA</v>
      </c>
      <c r="BE10" s="8">
        <f t="shared" si="24"/>
        <v>-2.9047486178540458E-4</v>
      </c>
      <c r="BF10">
        <v>10.25576253</v>
      </c>
      <c r="BG10" s="1">
        <v>5.2186000000000003E-6</v>
      </c>
      <c r="BH10">
        <v>240</v>
      </c>
      <c r="BI10" s="10">
        <f t="shared" si="25"/>
        <v>-5.1404603775395685E-5</v>
      </c>
      <c r="BJ10" s="10" t="str">
        <f t="shared" si="26"/>
        <v>NA</v>
      </c>
      <c r="BK10" s="8">
        <f t="shared" si="27"/>
        <v>5.6623203775395683E-5</v>
      </c>
      <c r="BL10" s="2">
        <v>9.6948999830000009</v>
      </c>
      <c r="BM10" s="2">
        <v>-3.387077111E-4</v>
      </c>
      <c r="BN10" s="2">
        <v>72</v>
      </c>
      <c r="BO10" s="8">
        <f t="shared" si="28"/>
        <v>-6.5750652828044931E-5</v>
      </c>
      <c r="BP10" s="8" t="str">
        <f t="shared" si="29"/>
        <v>NA</v>
      </c>
      <c r="BQ10" s="8">
        <f t="shared" si="0"/>
        <v>-2.7295705827195507E-4</v>
      </c>
      <c r="BR10">
        <v>10.10232087</v>
      </c>
      <c r="BS10">
        <v>-1.5379638200000001E-4</v>
      </c>
      <c r="BT10">
        <v>240</v>
      </c>
      <c r="BU10" s="8">
        <f t="shared" si="30"/>
        <v>-1.3604765991459544E-4</v>
      </c>
      <c r="BV10" s="8" t="str">
        <f t="shared" si="31"/>
        <v>NA</v>
      </c>
      <c r="BW10" s="8">
        <f t="shared" si="32"/>
        <v>-1.7748722085404565E-5</v>
      </c>
      <c r="BX10">
        <v>10.257258350000001</v>
      </c>
      <c r="BY10">
        <v>-2.0180732720000001E-4</v>
      </c>
      <c r="BZ10">
        <v>240</v>
      </c>
      <c r="CA10" s="8">
        <f t="shared" si="33"/>
        <v>-6.5750652828044931E-5</v>
      </c>
      <c r="CB10" s="8" t="str">
        <f t="shared" si="34"/>
        <v>NA</v>
      </c>
      <c r="CC10" s="8">
        <f t="shared" si="35"/>
        <v>-1.3605667437195507E-4</v>
      </c>
      <c r="CD10">
        <v>9.9716345830000002</v>
      </c>
      <c r="CE10" s="1">
        <v>-9.6075000000000008E-6</v>
      </c>
      <c r="CF10">
        <v>240</v>
      </c>
      <c r="CG10" s="8">
        <f t="shared" si="36"/>
        <v>-5.1404603775395685E-5</v>
      </c>
      <c r="CH10" s="8" t="str">
        <f t="shared" si="37"/>
        <v>NA</v>
      </c>
      <c r="CI10" s="8">
        <f t="shared" si="38"/>
        <v>4.1797103775395686E-5</v>
      </c>
      <c r="CJ10">
        <v>10.117670820000001</v>
      </c>
      <c r="CK10">
        <v>-2.0681453270000001E-4</v>
      </c>
      <c r="CL10">
        <v>240</v>
      </c>
      <c r="CM10" s="8">
        <f t="shared" si="39"/>
        <v>-1.3604765991459544E-4</v>
      </c>
      <c r="CN10" s="8" t="str">
        <f t="shared" si="40"/>
        <v>NA</v>
      </c>
      <c r="CO10" s="8">
        <f t="shared" si="41"/>
        <v>-7.076687278540457E-5</v>
      </c>
      <c r="CP10">
        <v>9.8978812539999996</v>
      </c>
      <c r="CQ10">
        <v>-3.209863117E-4</v>
      </c>
      <c r="CR10">
        <v>240</v>
      </c>
      <c r="CS10" s="8">
        <f t="shared" si="42"/>
        <v>-6.5750652828044931E-5</v>
      </c>
      <c r="CT10" s="8" t="str">
        <f t="shared" si="43"/>
        <v>NA</v>
      </c>
      <c r="CU10" s="8">
        <f t="shared" si="44"/>
        <v>-2.5523565887195507E-4</v>
      </c>
      <c r="CV10">
        <v>10.36384168</v>
      </c>
      <c r="CW10" s="1">
        <v>2.7157000000000001E-6</v>
      </c>
      <c r="CX10">
        <v>240</v>
      </c>
      <c r="CY10" s="10">
        <f t="shared" si="45"/>
        <v>-5.1404603775395685E-5</v>
      </c>
      <c r="CZ10" s="10" t="str">
        <f t="shared" si="46"/>
        <v>NA</v>
      </c>
      <c r="DA10" s="8">
        <f t="shared" si="47"/>
        <v>5.4120303775395684E-5</v>
      </c>
      <c r="DB10" t="s">
        <v>1</v>
      </c>
      <c r="DC10" s="5" t="s">
        <v>12</v>
      </c>
    </row>
    <row r="11" spans="1:107" x14ac:dyDescent="0.45">
      <c r="A11" s="9">
        <v>45622.102083680555</v>
      </c>
      <c r="B11">
        <v>9</v>
      </c>
      <c r="C11">
        <v>10</v>
      </c>
      <c r="D11" s="7">
        <v>45622</v>
      </c>
      <c r="E11">
        <v>2.2699999809999998</v>
      </c>
      <c r="F11">
        <v>14.007333360000001</v>
      </c>
      <c r="G11">
        <v>13.89752912</v>
      </c>
      <c r="H11">
        <v>14.222337469999999</v>
      </c>
      <c r="I11">
        <v>14.24824169</v>
      </c>
      <c r="J11">
        <v>10.345375020000001</v>
      </c>
      <c r="K11">
        <v>-2.6342448350000002E-4</v>
      </c>
      <c r="L11">
        <v>240</v>
      </c>
      <c r="M11" s="8">
        <f t="shared" si="1"/>
        <v>-1.3682210330268063E-4</v>
      </c>
      <c r="N11" s="8" t="str">
        <f t="shared" si="2"/>
        <v>NA</v>
      </c>
      <c r="O11" s="8">
        <f t="shared" si="3"/>
        <v>-1.2660238019731939E-4</v>
      </c>
      <c r="P11">
        <v>10.6563833</v>
      </c>
      <c r="Q11" s="1">
        <v>7.4623999999999999E-6</v>
      </c>
      <c r="R11">
        <v>240</v>
      </c>
      <c r="S11" s="10">
        <f t="shared" si="4"/>
        <v>-5.1493785905631917E-5</v>
      </c>
      <c r="T11" s="10" t="str">
        <f t="shared" si="5"/>
        <v>NA</v>
      </c>
      <c r="U11" s="8">
        <f t="shared" si="6"/>
        <v>5.8956185905631915E-5</v>
      </c>
      <c r="V11">
        <v>10.535570829999999</v>
      </c>
      <c r="W11" s="1">
        <v>-7.8712000000000001E-5</v>
      </c>
      <c r="X11">
        <v>240</v>
      </c>
      <c r="Y11" s="8">
        <f t="shared" si="7"/>
        <v>-1.3682210330268063E-4</v>
      </c>
      <c r="Z11" s="8" t="str">
        <f t="shared" si="8"/>
        <v>NA</v>
      </c>
      <c r="AA11" s="8">
        <f t="shared" si="9"/>
        <v>5.811010330268063E-5</v>
      </c>
      <c r="AB11">
        <v>10.36950418</v>
      </c>
      <c r="AC11">
        <v>-1.995547005E-4</v>
      </c>
      <c r="AD11">
        <v>240</v>
      </c>
      <c r="AE11" s="8">
        <f t="shared" si="10"/>
        <v>-6.6026523781403945E-5</v>
      </c>
      <c r="AF11" s="8" t="str">
        <f t="shared" si="11"/>
        <v>NA</v>
      </c>
      <c r="AG11" s="8">
        <f t="shared" si="12"/>
        <v>-1.3352817671859605E-4</v>
      </c>
      <c r="AH11">
        <v>10.294433359999999</v>
      </c>
      <c r="AI11">
        <v>-3.1153541759999998E-4</v>
      </c>
      <c r="AJ11">
        <v>240</v>
      </c>
      <c r="AK11" s="8">
        <f t="shared" si="13"/>
        <v>-6.6026523781403945E-5</v>
      </c>
      <c r="AL11" s="8" t="str">
        <f t="shared" si="14"/>
        <v>NA</v>
      </c>
      <c r="AM11" s="8">
        <f t="shared" si="15"/>
        <v>-2.4550889381859604E-4</v>
      </c>
      <c r="AN11">
        <v>10.526341690000001</v>
      </c>
      <c r="AO11">
        <v>-1.5205679590000001E-4</v>
      </c>
      <c r="AP11">
        <v>240</v>
      </c>
      <c r="AQ11" s="8">
        <f t="shared" si="16"/>
        <v>-6.6026523781403945E-5</v>
      </c>
      <c r="AR11" s="8" t="str">
        <f t="shared" si="17"/>
        <v>NA</v>
      </c>
      <c r="AS11" s="8">
        <f t="shared" si="18"/>
        <v>-8.6030272118596063E-5</v>
      </c>
      <c r="AT11">
        <v>10.248072909999999</v>
      </c>
      <c r="AU11">
        <v>-4.4597678289999998E-4</v>
      </c>
      <c r="AV11">
        <v>240</v>
      </c>
      <c r="AW11" s="8">
        <f t="shared" si="19"/>
        <v>-6.6026523781403945E-5</v>
      </c>
      <c r="AX11" s="8" t="str">
        <f t="shared" si="20"/>
        <v>NA</v>
      </c>
      <c r="AY11" s="8">
        <f t="shared" si="21"/>
        <v>-3.7995025911859604E-4</v>
      </c>
      <c r="AZ11">
        <v>10.283075009999999</v>
      </c>
      <c r="BA11">
        <v>-3.5324847589999998E-4</v>
      </c>
      <c r="BB11">
        <v>240</v>
      </c>
      <c r="BC11" s="8">
        <f t="shared" si="22"/>
        <v>-1.3682210330268063E-4</v>
      </c>
      <c r="BD11" s="8" t="str">
        <f t="shared" si="23"/>
        <v>NA</v>
      </c>
      <c r="BE11" s="8">
        <f t="shared" si="24"/>
        <v>-2.1642637259731935E-4</v>
      </c>
      <c r="BF11">
        <v>10.271712470000001</v>
      </c>
      <c r="BG11" s="1">
        <v>-1.2978E-5</v>
      </c>
      <c r="BH11">
        <v>240</v>
      </c>
      <c r="BI11" s="10">
        <f t="shared" si="25"/>
        <v>-5.1493785905631917E-5</v>
      </c>
      <c r="BJ11" s="10" t="str">
        <f t="shared" si="26"/>
        <v>NA</v>
      </c>
      <c r="BK11" s="8">
        <f t="shared" si="27"/>
        <v>3.851578590563192E-5</v>
      </c>
      <c r="BL11" s="4" t="s">
        <v>0</v>
      </c>
      <c r="BM11" s="4" t="s">
        <v>0</v>
      </c>
      <c r="BN11" s="4" t="s">
        <v>0</v>
      </c>
      <c r="BO11" s="8">
        <f t="shared" si="28"/>
        <v>-6.6026523781403945E-5</v>
      </c>
      <c r="BP11" s="8" t="str">
        <f t="shared" si="29"/>
        <v>NA</v>
      </c>
      <c r="BQ11" s="8" t="str">
        <f t="shared" si="0"/>
        <v>NA</v>
      </c>
      <c r="BR11">
        <v>10.11701667</v>
      </c>
      <c r="BS11">
        <v>-1.6617076319999999E-4</v>
      </c>
      <c r="BT11">
        <v>240</v>
      </c>
      <c r="BU11" s="8">
        <f t="shared" si="30"/>
        <v>-1.3682210330268063E-4</v>
      </c>
      <c r="BV11" s="8" t="str">
        <f t="shared" si="31"/>
        <v>NA</v>
      </c>
      <c r="BW11" s="8">
        <f t="shared" si="32"/>
        <v>-2.9348659897319356E-5</v>
      </c>
      <c r="BX11">
        <v>10.22947083</v>
      </c>
      <c r="BY11">
        <v>-2.3136454569999999E-4</v>
      </c>
      <c r="BZ11">
        <v>240</v>
      </c>
      <c r="CA11" s="8">
        <f t="shared" si="33"/>
        <v>-6.6026523781403945E-5</v>
      </c>
      <c r="CB11" s="8" t="str">
        <f t="shared" si="34"/>
        <v>NA</v>
      </c>
      <c r="CC11" s="8">
        <f t="shared" si="35"/>
        <v>-1.6533802191859604E-4</v>
      </c>
      <c r="CD11">
        <v>9.9837308250000003</v>
      </c>
      <c r="CE11" s="1">
        <v>2.0302E-5</v>
      </c>
      <c r="CF11">
        <v>240</v>
      </c>
      <c r="CG11" s="8">
        <f t="shared" si="36"/>
        <v>-5.1493785905631917E-5</v>
      </c>
      <c r="CH11" s="8" t="str">
        <f t="shared" si="37"/>
        <v>NA</v>
      </c>
      <c r="CI11" s="8">
        <f t="shared" si="38"/>
        <v>7.1795785905631913E-5</v>
      </c>
      <c r="CJ11">
        <v>10.153829180000001</v>
      </c>
      <c r="CK11">
        <v>-1.8963098309999999E-4</v>
      </c>
      <c r="CL11">
        <v>240</v>
      </c>
      <c r="CM11" s="8">
        <f t="shared" si="39"/>
        <v>-1.3682210330268063E-4</v>
      </c>
      <c r="CN11" s="8" t="str">
        <f t="shared" si="40"/>
        <v>NA</v>
      </c>
      <c r="CO11" s="8">
        <f t="shared" si="41"/>
        <v>-5.2808879797319362E-5</v>
      </c>
      <c r="CP11">
        <v>9.9505220770000005</v>
      </c>
      <c r="CQ11">
        <v>-2.526853115E-4</v>
      </c>
      <c r="CR11">
        <v>240</v>
      </c>
      <c r="CS11" s="8">
        <f t="shared" si="42"/>
        <v>-6.6026523781403945E-5</v>
      </c>
      <c r="CT11" s="8" t="str">
        <f t="shared" si="43"/>
        <v>NA</v>
      </c>
      <c r="CU11" s="8">
        <f t="shared" si="44"/>
        <v>-1.8665878771859605E-4</v>
      </c>
      <c r="CV11">
        <v>10.379479140000001</v>
      </c>
      <c r="CW11" s="1">
        <v>-9.1457999999999997E-6</v>
      </c>
      <c r="CX11">
        <v>240</v>
      </c>
      <c r="CY11" s="10">
        <f t="shared" si="45"/>
        <v>-5.1493785905631917E-5</v>
      </c>
      <c r="CZ11" s="10" t="str">
        <f t="shared" si="46"/>
        <v>NA</v>
      </c>
      <c r="DA11" s="8">
        <f t="shared" si="47"/>
        <v>4.2347985905631921E-5</v>
      </c>
      <c r="DB11" t="s">
        <v>1</v>
      </c>
      <c r="DC11" s="5" t="s">
        <v>12</v>
      </c>
    </row>
    <row r="12" spans="1:107" x14ac:dyDescent="0.45">
      <c r="A12" s="9">
        <v>45622.129861516201</v>
      </c>
      <c r="B12">
        <v>10</v>
      </c>
      <c r="C12">
        <v>11</v>
      </c>
      <c r="D12" s="7">
        <v>45622</v>
      </c>
      <c r="E12">
        <v>3.0199999750000002</v>
      </c>
      <c r="F12">
        <v>14.026216679999999</v>
      </c>
      <c r="G12">
        <v>13.912299989999999</v>
      </c>
      <c r="H12">
        <v>14.25765839</v>
      </c>
      <c r="I12">
        <v>14.300070910000001</v>
      </c>
      <c r="J12">
        <v>10.35272088</v>
      </c>
      <c r="K12">
        <v>-2.6855310159999999E-4</v>
      </c>
      <c r="L12">
        <v>240</v>
      </c>
      <c r="M12" s="8">
        <f t="shared" si="1"/>
        <v>-1.3759654669076582E-4</v>
      </c>
      <c r="N12" s="8" t="str">
        <f t="shared" si="2"/>
        <v>NA</v>
      </c>
      <c r="O12" s="8">
        <f t="shared" si="3"/>
        <v>-1.3095655490923417E-4</v>
      </c>
      <c r="P12">
        <v>10.656608350000001</v>
      </c>
      <c r="Q12" s="1">
        <v>-4.3445999999999999E-6</v>
      </c>
      <c r="R12">
        <v>240</v>
      </c>
      <c r="S12" s="10">
        <f t="shared" si="4"/>
        <v>-5.1582968035868149E-5</v>
      </c>
      <c r="T12" s="10" t="str">
        <f t="shared" si="5"/>
        <v>NA</v>
      </c>
      <c r="U12" s="8">
        <f t="shared" si="6"/>
        <v>4.723836803586815E-5</v>
      </c>
      <c r="V12">
        <v>10.52621665</v>
      </c>
      <c r="W12" s="1">
        <v>-9.5364000000000004E-5</v>
      </c>
      <c r="X12">
        <v>240</v>
      </c>
      <c r="Y12" s="8">
        <f t="shared" si="7"/>
        <v>-1.3759654669076582E-4</v>
      </c>
      <c r="Z12" s="8" t="str">
        <f t="shared" si="8"/>
        <v>NA</v>
      </c>
      <c r="AA12" s="8">
        <f t="shared" si="9"/>
        <v>4.2232546690765816E-5</v>
      </c>
      <c r="AB12">
        <v>10.37438332</v>
      </c>
      <c r="AC12">
        <v>-2.318992676E-4</v>
      </c>
      <c r="AD12">
        <v>240</v>
      </c>
      <c r="AE12" s="8">
        <f t="shared" si="10"/>
        <v>-6.6302394734707448E-5</v>
      </c>
      <c r="AF12" s="8" t="str">
        <f t="shared" si="11"/>
        <v>NA</v>
      </c>
      <c r="AG12" s="8">
        <f t="shared" si="12"/>
        <v>-1.6559687286529256E-4</v>
      </c>
      <c r="AH12">
        <v>10.296945819999999</v>
      </c>
      <c r="AI12">
        <v>-3.013155527E-4</v>
      </c>
      <c r="AJ12">
        <v>240</v>
      </c>
      <c r="AK12" s="8">
        <f t="shared" si="13"/>
        <v>-6.6302394734707448E-5</v>
      </c>
      <c r="AL12" s="8" t="str">
        <f t="shared" si="14"/>
        <v>NA</v>
      </c>
      <c r="AM12" s="8">
        <f t="shared" si="15"/>
        <v>-2.3501315796529255E-4</v>
      </c>
      <c r="AN12">
        <v>10.41634168</v>
      </c>
      <c r="AO12">
        <v>-2.213841801E-4</v>
      </c>
      <c r="AP12">
        <v>240</v>
      </c>
      <c r="AQ12" s="8">
        <f t="shared" si="16"/>
        <v>-6.6302394734707448E-5</v>
      </c>
      <c r="AR12" s="8" t="str">
        <f t="shared" si="17"/>
        <v>NA</v>
      </c>
      <c r="AS12" s="8">
        <f t="shared" si="18"/>
        <v>-1.5508178536529255E-4</v>
      </c>
      <c r="AT12">
        <v>10.151172089999999</v>
      </c>
      <c r="AU12">
        <v>-5.6573835080000003E-4</v>
      </c>
      <c r="AV12">
        <v>240</v>
      </c>
      <c r="AW12" s="8">
        <f t="shared" si="19"/>
        <v>-6.6302394734707448E-5</v>
      </c>
      <c r="AX12" s="8" t="str">
        <f t="shared" si="20"/>
        <v>NA</v>
      </c>
      <c r="AY12" s="8">
        <f t="shared" si="21"/>
        <v>-4.9943595606529259E-4</v>
      </c>
      <c r="AZ12">
        <v>10.228575019999999</v>
      </c>
      <c r="BA12">
        <v>-3.3704810920000001E-4</v>
      </c>
      <c r="BB12">
        <v>240</v>
      </c>
      <c r="BC12" s="8">
        <f t="shared" si="22"/>
        <v>-1.3759654669076582E-4</v>
      </c>
      <c r="BD12" s="8" t="str">
        <f t="shared" si="23"/>
        <v>NA</v>
      </c>
      <c r="BE12" s="8">
        <f t="shared" si="24"/>
        <v>-1.9945156250923419E-4</v>
      </c>
      <c r="BF12">
        <v>10.26672082</v>
      </c>
      <c r="BG12" s="1">
        <v>-5.8912000000000001E-5</v>
      </c>
      <c r="BH12">
        <v>240</v>
      </c>
      <c r="BI12" s="10">
        <f t="shared" si="25"/>
        <v>-5.1582968035868149E-5</v>
      </c>
      <c r="BJ12" s="10" t="str">
        <f t="shared" si="26"/>
        <v>NA</v>
      </c>
      <c r="BK12" s="8">
        <f t="shared" si="27"/>
        <v>-7.3290319641318525E-6</v>
      </c>
      <c r="BL12" s="4" t="s">
        <v>0</v>
      </c>
      <c r="BM12" s="4" t="s">
        <v>0</v>
      </c>
      <c r="BN12" s="4" t="s">
        <v>0</v>
      </c>
      <c r="BO12" s="8">
        <f t="shared" si="28"/>
        <v>-6.6302394734707448E-5</v>
      </c>
      <c r="BP12" s="8" t="str">
        <f t="shared" si="29"/>
        <v>NA</v>
      </c>
      <c r="BQ12" s="8" t="str">
        <f t="shared" si="0"/>
        <v>NA</v>
      </c>
      <c r="BR12">
        <v>10.12179585</v>
      </c>
      <c r="BS12">
        <v>-2.0541371020000001E-4</v>
      </c>
      <c r="BT12">
        <v>240</v>
      </c>
      <c r="BU12" s="8">
        <f t="shared" si="30"/>
        <v>-1.3759654669076582E-4</v>
      </c>
      <c r="BV12" s="8" t="str">
        <f t="shared" si="31"/>
        <v>NA</v>
      </c>
      <c r="BW12" s="8">
        <f t="shared" si="32"/>
        <v>-6.7817163509234193E-5</v>
      </c>
      <c r="BX12">
        <v>10.226845839999999</v>
      </c>
      <c r="BY12">
        <v>-2.4265823440000001E-4</v>
      </c>
      <c r="BZ12">
        <v>240</v>
      </c>
      <c r="CA12" s="8">
        <f t="shared" si="33"/>
        <v>-6.6302394734707448E-5</v>
      </c>
      <c r="CB12" s="8" t="str">
        <f t="shared" si="34"/>
        <v>NA</v>
      </c>
      <c r="CC12" s="8">
        <f t="shared" si="35"/>
        <v>-1.7635583966529257E-4</v>
      </c>
      <c r="CD12">
        <v>9.9496587359999999</v>
      </c>
      <c r="CE12">
        <v>-1.144554146E-4</v>
      </c>
      <c r="CF12">
        <v>240</v>
      </c>
      <c r="CG12" s="8">
        <f t="shared" si="36"/>
        <v>-5.1582968035868149E-5</v>
      </c>
      <c r="CH12" s="8" t="str">
        <f t="shared" si="37"/>
        <v>NA</v>
      </c>
      <c r="CI12" s="8">
        <f t="shared" si="38"/>
        <v>-6.2872446564131855E-5</v>
      </c>
      <c r="CJ12">
        <v>10.14578749</v>
      </c>
      <c r="CK12">
        <v>-2.3579313870000001E-4</v>
      </c>
      <c r="CL12">
        <v>240</v>
      </c>
      <c r="CM12" s="8">
        <f t="shared" si="39"/>
        <v>-1.3759654669076582E-4</v>
      </c>
      <c r="CN12" s="8" t="str">
        <f t="shared" si="40"/>
        <v>NA</v>
      </c>
      <c r="CO12" s="8">
        <f t="shared" si="41"/>
        <v>-9.819659200923419E-5</v>
      </c>
      <c r="CP12">
        <v>9.996327118</v>
      </c>
      <c r="CQ12">
        <v>-3.1583736310000001E-4</v>
      </c>
      <c r="CR12">
        <v>240</v>
      </c>
      <c r="CS12" s="8">
        <f t="shared" si="42"/>
        <v>-6.6302394734707448E-5</v>
      </c>
      <c r="CT12" s="8" t="str">
        <f t="shared" si="43"/>
        <v>NA</v>
      </c>
      <c r="CU12" s="8">
        <f t="shared" si="44"/>
        <v>-2.4953496836529256E-4</v>
      </c>
      <c r="CV12">
        <v>10.37077083</v>
      </c>
      <c r="CW12" s="1">
        <v>-5.0773000000000003E-5</v>
      </c>
      <c r="CX12">
        <v>240</v>
      </c>
      <c r="CY12" s="10">
        <f t="shared" si="45"/>
        <v>-5.1582968035868149E-5</v>
      </c>
      <c r="CZ12" s="10" t="str">
        <f t="shared" si="46"/>
        <v>NA</v>
      </c>
      <c r="DA12" s="8">
        <f t="shared" si="47"/>
        <v>8.0996803586814531E-7</v>
      </c>
      <c r="DB12" t="s">
        <v>1</v>
      </c>
      <c r="DC12" s="5" t="s">
        <v>12</v>
      </c>
    </row>
    <row r="13" spans="1:107" x14ac:dyDescent="0.45">
      <c r="A13" s="9">
        <v>45622.157639351855</v>
      </c>
      <c r="B13">
        <v>11</v>
      </c>
      <c r="C13">
        <v>12</v>
      </c>
      <c r="D13" s="7">
        <v>45622</v>
      </c>
      <c r="E13">
        <v>3.470000035</v>
      </c>
      <c r="F13">
        <v>13.981895829999999</v>
      </c>
      <c r="G13">
        <v>13.88405829</v>
      </c>
      <c r="H13">
        <v>14.2250374</v>
      </c>
      <c r="I13">
        <v>14.254116720000001</v>
      </c>
      <c r="J13">
        <v>10.376354149999999</v>
      </c>
      <c r="K13">
        <v>-3.1903176769999998E-4</v>
      </c>
      <c r="L13">
        <v>240</v>
      </c>
      <c r="M13" s="8">
        <f t="shared" si="1"/>
        <v>-1.3837099007907305E-4</v>
      </c>
      <c r="N13" s="8" t="str">
        <f t="shared" si="2"/>
        <v>NA</v>
      </c>
      <c r="O13" s="8">
        <f t="shared" si="3"/>
        <v>-1.8066077762092693E-4</v>
      </c>
      <c r="P13">
        <v>10.664466640000001</v>
      </c>
      <c r="Q13" s="1">
        <v>4.2448999999999998E-6</v>
      </c>
      <c r="R13">
        <v>240</v>
      </c>
      <c r="S13" s="10">
        <f t="shared" si="4"/>
        <v>-5.167215016610438E-5</v>
      </c>
      <c r="T13" s="10" t="str">
        <f t="shared" si="5"/>
        <v>NA</v>
      </c>
      <c r="U13" s="8">
        <f t="shared" si="6"/>
        <v>5.5917050166104378E-5</v>
      </c>
      <c r="V13">
        <v>10.53753751</v>
      </c>
      <c r="W13">
        <v>-1.3170506989999999E-4</v>
      </c>
      <c r="X13">
        <v>240</v>
      </c>
      <c r="Y13" s="8">
        <f t="shared" si="7"/>
        <v>-1.3837099007907305E-4</v>
      </c>
      <c r="Z13" s="8" t="str">
        <f t="shared" si="8"/>
        <v>NA</v>
      </c>
      <c r="AA13" s="8">
        <f t="shared" si="9"/>
        <v>6.6659201790730664E-6</v>
      </c>
      <c r="AB13">
        <v>10.37657915</v>
      </c>
      <c r="AC13">
        <v>-2.459074066E-4</v>
      </c>
      <c r="AD13">
        <v>240</v>
      </c>
      <c r="AE13" s="8">
        <f t="shared" si="10"/>
        <v>-6.6578265688177485E-5</v>
      </c>
      <c r="AF13" s="8" t="str">
        <f t="shared" si="11"/>
        <v>NA</v>
      </c>
      <c r="AG13" s="8">
        <f t="shared" si="12"/>
        <v>-1.7932914091182251E-4</v>
      </c>
      <c r="AH13">
        <v>10.3166958</v>
      </c>
      <c r="AI13">
        <v>-3.6269144949999999E-4</v>
      </c>
      <c r="AJ13">
        <v>240</v>
      </c>
      <c r="AK13" s="8">
        <f t="shared" si="13"/>
        <v>-6.6578265688177485E-5</v>
      </c>
      <c r="AL13" s="8" t="str">
        <f t="shared" si="14"/>
        <v>NA</v>
      </c>
      <c r="AM13" s="8">
        <f t="shared" si="15"/>
        <v>-2.9611318381182251E-4</v>
      </c>
      <c r="AN13">
        <v>10.44662917</v>
      </c>
      <c r="AO13">
        <v>-3.1118058229999998E-4</v>
      </c>
      <c r="AP13">
        <v>240</v>
      </c>
      <c r="AQ13" s="8">
        <f t="shared" si="16"/>
        <v>-6.6578265688177485E-5</v>
      </c>
      <c r="AR13" s="8" t="str">
        <f t="shared" si="17"/>
        <v>NA</v>
      </c>
      <c r="AS13" s="8">
        <f t="shared" si="18"/>
        <v>-2.4460231661182249E-4</v>
      </c>
      <c r="AT13">
        <v>10.17993624</v>
      </c>
      <c r="AU13">
        <v>-5.6488282069999999E-4</v>
      </c>
      <c r="AV13">
        <v>240</v>
      </c>
      <c r="AW13" s="8">
        <f t="shared" si="19"/>
        <v>-6.6578265688177485E-5</v>
      </c>
      <c r="AX13" s="8" t="str">
        <f t="shared" si="20"/>
        <v>NA</v>
      </c>
      <c r="AY13" s="8">
        <f t="shared" si="21"/>
        <v>-4.983045550118225E-4</v>
      </c>
      <c r="AZ13">
        <v>10.25657502</v>
      </c>
      <c r="BA13">
        <v>-4.0113733949999998E-4</v>
      </c>
      <c r="BB13">
        <v>240</v>
      </c>
      <c r="BC13" s="8">
        <f t="shared" si="22"/>
        <v>-1.3837099007907305E-4</v>
      </c>
      <c r="BD13" s="8" t="str">
        <f t="shared" si="23"/>
        <v>NA</v>
      </c>
      <c r="BE13" s="8">
        <f t="shared" si="24"/>
        <v>-2.6276634942092692E-4</v>
      </c>
      <c r="BF13">
        <v>10.289424990000001</v>
      </c>
      <c r="BG13" s="1">
        <v>-4.9316E-5</v>
      </c>
      <c r="BH13">
        <v>240</v>
      </c>
      <c r="BI13" s="10">
        <f t="shared" si="25"/>
        <v>-5.167215016610438E-5</v>
      </c>
      <c r="BJ13" s="10" t="str">
        <f t="shared" si="26"/>
        <v>NA</v>
      </c>
      <c r="BK13" s="8">
        <f t="shared" si="27"/>
        <v>2.3561501661043801E-6</v>
      </c>
      <c r="BL13" s="2">
        <v>9.721084995</v>
      </c>
      <c r="BM13" s="2">
        <v>-4.3682931459999998E-4</v>
      </c>
      <c r="BN13" s="2">
        <v>100</v>
      </c>
      <c r="BO13" s="8">
        <f t="shared" si="28"/>
        <v>-6.6578265688177485E-5</v>
      </c>
      <c r="BP13" s="8" t="str">
        <f t="shared" si="29"/>
        <v>NA</v>
      </c>
      <c r="BQ13" s="8">
        <f t="shared" si="0"/>
        <v>-3.702510489118225E-4</v>
      </c>
      <c r="BR13">
        <v>10.136908350000001</v>
      </c>
      <c r="BS13">
        <v>-1.772926588E-4</v>
      </c>
      <c r="BT13">
        <v>240</v>
      </c>
      <c r="BU13" s="8">
        <f t="shared" si="30"/>
        <v>-1.3837099007907305E-4</v>
      </c>
      <c r="BV13" s="8" t="str">
        <f t="shared" si="31"/>
        <v>NA</v>
      </c>
      <c r="BW13" s="8">
        <f t="shared" si="32"/>
        <v>-3.8921668720926942E-5</v>
      </c>
      <c r="BX13">
        <v>10.2298125</v>
      </c>
      <c r="BY13">
        <v>-2.5160016449999998E-4</v>
      </c>
      <c r="BZ13">
        <v>240</v>
      </c>
      <c r="CA13" s="8">
        <f t="shared" si="33"/>
        <v>-6.6578265688177485E-5</v>
      </c>
      <c r="CB13" s="8" t="str">
        <f t="shared" si="34"/>
        <v>NA</v>
      </c>
      <c r="CC13" s="8">
        <f t="shared" si="35"/>
        <v>-1.850218988118225E-4</v>
      </c>
      <c r="CD13">
        <v>9.9748687700000005</v>
      </c>
      <c r="CE13" s="1">
        <v>-8.3356000000000006E-5</v>
      </c>
      <c r="CF13">
        <v>240</v>
      </c>
      <c r="CG13" s="8">
        <f t="shared" si="36"/>
        <v>-5.167215016610438E-5</v>
      </c>
      <c r="CH13" s="8" t="str">
        <f t="shared" si="37"/>
        <v>NA</v>
      </c>
      <c r="CI13" s="8">
        <f t="shared" si="38"/>
        <v>-3.1683849833895626E-5</v>
      </c>
      <c r="CJ13">
        <v>10.17863751</v>
      </c>
      <c r="CK13">
        <v>-2.336371091E-4</v>
      </c>
      <c r="CL13">
        <v>240</v>
      </c>
      <c r="CM13" s="8">
        <f t="shared" si="39"/>
        <v>-1.3837099007907305E-4</v>
      </c>
      <c r="CN13" s="8" t="str">
        <f t="shared" si="40"/>
        <v>NA</v>
      </c>
      <c r="CO13" s="8">
        <f t="shared" si="41"/>
        <v>-9.526611902092695E-5</v>
      </c>
      <c r="CP13">
        <v>10.128929169999999</v>
      </c>
      <c r="CQ13">
        <v>-2.7802960079999998E-4</v>
      </c>
      <c r="CR13">
        <v>240</v>
      </c>
      <c r="CS13" s="8">
        <f t="shared" si="42"/>
        <v>-6.6578265688177485E-5</v>
      </c>
      <c r="CT13" s="8" t="str">
        <f t="shared" si="43"/>
        <v>NA</v>
      </c>
      <c r="CU13" s="8">
        <f t="shared" si="44"/>
        <v>-2.1145133511182249E-4</v>
      </c>
      <c r="CV13">
        <v>10.392124969999999</v>
      </c>
      <c r="CW13" s="1">
        <v>-4.6477000000000002E-5</v>
      </c>
      <c r="CX13">
        <v>240</v>
      </c>
      <c r="CY13" s="10">
        <f t="shared" si="45"/>
        <v>-5.167215016610438E-5</v>
      </c>
      <c r="CZ13" s="10" t="str">
        <f t="shared" si="46"/>
        <v>NA</v>
      </c>
      <c r="DA13" s="8">
        <f t="shared" si="47"/>
        <v>5.1951501661043779E-6</v>
      </c>
      <c r="DB13" t="s">
        <v>1</v>
      </c>
      <c r="DC13" s="5" t="s">
        <v>12</v>
      </c>
    </row>
    <row r="14" spans="1:107" x14ac:dyDescent="0.45">
      <c r="A14" s="9">
        <v>45622.185417187502</v>
      </c>
      <c r="B14">
        <v>12</v>
      </c>
      <c r="C14">
        <v>13</v>
      </c>
      <c r="D14" s="7">
        <v>45622</v>
      </c>
      <c r="E14">
        <v>4.270000005</v>
      </c>
      <c r="F14">
        <v>13.99367917</v>
      </c>
      <c r="G14">
        <v>13.888012460000001</v>
      </c>
      <c r="H14">
        <v>14.18934168</v>
      </c>
      <c r="I14">
        <v>14.219599949999999</v>
      </c>
      <c r="J14">
        <v>10.37522085</v>
      </c>
      <c r="K14">
        <v>-2.575652355E-4</v>
      </c>
      <c r="L14">
        <v>240</v>
      </c>
      <c r="M14" s="8">
        <f t="shared" si="1"/>
        <v>-1.3914543346715824E-4</v>
      </c>
      <c r="N14" s="8" t="str">
        <f t="shared" si="2"/>
        <v>NA</v>
      </c>
      <c r="O14" s="8">
        <f t="shared" si="3"/>
        <v>-1.1841980203284176E-4</v>
      </c>
      <c r="P14">
        <v>10.6592833</v>
      </c>
      <c r="Q14" s="1">
        <v>1.025E-5</v>
      </c>
      <c r="R14">
        <v>240</v>
      </c>
      <c r="S14" s="10">
        <f t="shared" si="4"/>
        <v>-5.1761332296340612E-5</v>
      </c>
      <c r="T14" s="10" t="str">
        <f t="shared" si="5"/>
        <v>NA</v>
      </c>
      <c r="U14" s="8">
        <f t="shared" si="6"/>
        <v>6.2011332296340617E-5</v>
      </c>
      <c r="V14">
        <v>10.53322081</v>
      </c>
      <c r="W14" s="1">
        <v>-9.6387999999999999E-5</v>
      </c>
      <c r="X14">
        <v>240</v>
      </c>
      <c r="Y14" s="8">
        <f t="shared" si="7"/>
        <v>-1.3914543346715824E-4</v>
      </c>
      <c r="Z14" s="8" t="str">
        <f t="shared" si="8"/>
        <v>NA</v>
      </c>
      <c r="AA14" s="8">
        <f t="shared" si="9"/>
        <v>4.2757433467158242E-5</v>
      </c>
      <c r="AB14">
        <v>10.378462499999999</v>
      </c>
      <c r="AC14">
        <v>-2.274530228E-4</v>
      </c>
      <c r="AD14">
        <v>240</v>
      </c>
      <c r="AE14" s="8">
        <f t="shared" si="10"/>
        <v>-6.6854136641536499E-5</v>
      </c>
      <c r="AF14" s="8" t="str">
        <f t="shared" si="11"/>
        <v>NA</v>
      </c>
      <c r="AG14" s="8">
        <f t="shared" si="12"/>
        <v>-1.605988861584635E-4</v>
      </c>
      <c r="AH14">
        <v>10.304700009999999</v>
      </c>
      <c r="AI14">
        <v>-3.1904957100000001E-4</v>
      </c>
      <c r="AJ14">
        <v>240</v>
      </c>
      <c r="AK14" s="8">
        <f t="shared" si="13"/>
        <v>-6.6854136641536499E-5</v>
      </c>
      <c r="AL14" s="8" t="str">
        <f t="shared" si="14"/>
        <v>NA</v>
      </c>
      <c r="AM14" s="8">
        <f t="shared" si="15"/>
        <v>-2.5219543435846351E-4</v>
      </c>
      <c r="AN14" s="2">
        <v>10.385370959999999</v>
      </c>
      <c r="AO14" s="2">
        <v>-2.6576507090000001E-4</v>
      </c>
      <c r="AP14" s="2">
        <v>186</v>
      </c>
      <c r="AQ14" s="8">
        <f t="shared" si="16"/>
        <v>-6.6854136641536499E-5</v>
      </c>
      <c r="AR14" s="8" t="str">
        <f t="shared" si="17"/>
        <v>NA</v>
      </c>
      <c r="AS14" s="8">
        <f t="shared" si="18"/>
        <v>-1.9891093425846351E-4</v>
      </c>
      <c r="AT14">
        <v>10.225823330000001</v>
      </c>
      <c r="AU14">
        <v>-4.398688513E-4</v>
      </c>
      <c r="AV14">
        <v>240</v>
      </c>
      <c r="AW14" s="8">
        <f t="shared" si="19"/>
        <v>-6.6854136641536499E-5</v>
      </c>
      <c r="AX14" s="8" t="str">
        <f t="shared" si="20"/>
        <v>NA</v>
      </c>
      <c r="AY14" s="8">
        <f t="shared" si="21"/>
        <v>-3.730147146584635E-4</v>
      </c>
      <c r="AZ14">
        <v>10.281050029999999</v>
      </c>
      <c r="BA14">
        <v>-2.9799799389999999E-4</v>
      </c>
      <c r="BB14">
        <v>240</v>
      </c>
      <c r="BC14" s="8">
        <f t="shared" si="22"/>
        <v>-1.3914543346715824E-4</v>
      </c>
      <c r="BD14" s="8" t="str">
        <f t="shared" si="23"/>
        <v>NA</v>
      </c>
      <c r="BE14" s="8">
        <f t="shared" si="24"/>
        <v>-1.5885256043284175E-4</v>
      </c>
      <c r="BF14">
        <v>10.288199990000001</v>
      </c>
      <c r="BG14" s="1">
        <v>-5.4215000000000002E-5</v>
      </c>
      <c r="BH14">
        <v>240</v>
      </c>
      <c r="BI14" s="10">
        <f t="shared" si="25"/>
        <v>-5.1761332296340612E-5</v>
      </c>
      <c r="BJ14" s="10" t="str">
        <f t="shared" si="26"/>
        <v>NA</v>
      </c>
      <c r="BK14" s="8">
        <f t="shared" si="27"/>
        <v>-2.4536677036593899E-6</v>
      </c>
      <c r="BL14" s="2">
        <v>9.8788561549999994</v>
      </c>
      <c r="BM14" s="2">
        <v>-4.166297296E-4</v>
      </c>
      <c r="BN14" s="2">
        <v>212</v>
      </c>
      <c r="BO14" s="8">
        <f t="shared" si="28"/>
        <v>-6.6854136641536499E-5</v>
      </c>
      <c r="BP14" s="8" t="str">
        <f t="shared" si="29"/>
        <v>NA</v>
      </c>
      <c r="BQ14" s="8">
        <f t="shared" si="0"/>
        <v>-3.497755929584635E-4</v>
      </c>
      <c r="BR14" s="2">
        <v>10.160471920000001</v>
      </c>
      <c r="BS14" s="2">
        <v>-1.79672278E-4</v>
      </c>
      <c r="BT14" s="2">
        <v>178</v>
      </c>
      <c r="BU14" s="8">
        <f t="shared" si="30"/>
        <v>-1.3914543346715824E-4</v>
      </c>
      <c r="BV14" s="8" t="str">
        <f t="shared" si="31"/>
        <v>NA</v>
      </c>
      <c r="BW14" s="8">
        <f t="shared" si="32"/>
        <v>-4.0526844532841756E-5</v>
      </c>
      <c r="BX14">
        <v>10.253316659999999</v>
      </c>
      <c r="BY14">
        <v>-2.3892934940000001E-4</v>
      </c>
      <c r="BZ14">
        <v>240</v>
      </c>
      <c r="CA14" s="8">
        <f t="shared" si="33"/>
        <v>-6.6854136641536499E-5</v>
      </c>
      <c r="CB14" s="8" t="str">
        <f t="shared" si="34"/>
        <v>NA</v>
      </c>
      <c r="CC14" s="8">
        <f t="shared" si="35"/>
        <v>-1.7207521275846351E-4</v>
      </c>
      <c r="CD14">
        <v>10.00973872</v>
      </c>
      <c r="CE14">
        <v>-1.357078654E-4</v>
      </c>
      <c r="CF14">
        <v>240</v>
      </c>
      <c r="CG14" s="8">
        <f t="shared" si="36"/>
        <v>-5.1761332296340612E-5</v>
      </c>
      <c r="CH14" s="8" t="str">
        <f t="shared" si="37"/>
        <v>NA</v>
      </c>
      <c r="CI14" s="8">
        <f t="shared" si="38"/>
        <v>-8.3946533103659388E-5</v>
      </c>
      <c r="CJ14">
        <v>10.169516659999999</v>
      </c>
      <c r="CK14">
        <v>-2.5780890150000003E-4</v>
      </c>
      <c r="CL14">
        <v>240</v>
      </c>
      <c r="CM14" s="8">
        <f t="shared" si="39"/>
        <v>-1.3914543346715824E-4</v>
      </c>
      <c r="CN14" s="8" t="str">
        <f t="shared" si="40"/>
        <v>NA</v>
      </c>
      <c r="CO14" s="8">
        <f t="shared" si="41"/>
        <v>-1.1866346803284178E-4</v>
      </c>
      <c r="CP14">
        <v>10.137393729999999</v>
      </c>
      <c r="CQ14">
        <v>-2.7454354979999999E-4</v>
      </c>
      <c r="CR14">
        <v>240</v>
      </c>
      <c r="CS14" s="8">
        <f t="shared" si="42"/>
        <v>-6.6854136641536499E-5</v>
      </c>
      <c r="CT14" s="8" t="str">
        <f t="shared" si="43"/>
        <v>NA</v>
      </c>
      <c r="CU14" s="8">
        <f t="shared" si="44"/>
        <v>-2.0768941315846349E-4</v>
      </c>
      <c r="CV14">
        <v>10.39622915</v>
      </c>
      <c r="CW14" s="1">
        <v>-4.5884000000000003E-5</v>
      </c>
      <c r="CX14">
        <v>240</v>
      </c>
      <c r="CY14" s="10">
        <f t="shared" si="45"/>
        <v>-5.1761332296340612E-5</v>
      </c>
      <c r="CZ14" s="10" t="str">
        <f t="shared" si="46"/>
        <v>NA</v>
      </c>
      <c r="DA14" s="8">
        <f t="shared" si="47"/>
        <v>5.8773322963406088E-6</v>
      </c>
      <c r="DB14" t="s">
        <v>1</v>
      </c>
      <c r="DC14" s="5" t="s">
        <v>12</v>
      </c>
    </row>
    <row r="15" spans="1:107" x14ac:dyDescent="0.45">
      <c r="A15" s="9">
        <v>45622.213195023149</v>
      </c>
      <c r="B15">
        <v>13</v>
      </c>
      <c r="C15">
        <v>14</v>
      </c>
      <c r="D15" s="7">
        <v>45622</v>
      </c>
      <c r="E15">
        <v>5.0200000410000003</v>
      </c>
      <c r="F15">
        <v>14.01689588</v>
      </c>
      <c r="G15">
        <v>13.92083757</v>
      </c>
      <c r="H15">
        <v>14.18909588</v>
      </c>
      <c r="I15">
        <v>14.236691670000001</v>
      </c>
      <c r="J15">
        <v>10.36735416</v>
      </c>
      <c r="K15">
        <v>-2.5924018130000001E-4</v>
      </c>
      <c r="L15">
        <v>240</v>
      </c>
      <c r="M15" s="8">
        <f t="shared" si="1"/>
        <v>-1.3991987685524343E-4</v>
      </c>
      <c r="N15" s="8" t="str">
        <f t="shared" si="2"/>
        <v>NA</v>
      </c>
      <c r="O15" s="8">
        <f t="shared" si="3"/>
        <v>-1.1932030444475658E-4</v>
      </c>
      <c r="P15">
        <v>10.65640413</v>
      </c>
      <c r="Q15" s="1">
        <v>7.3111000000000002E-6</v>
      </c>
      <c r="R15">
        <v>240</v>
      </c>
      <c r="S15" s="10">
        <f t="shared" si="4"/>
        <v>-5.1850514426576844E-5</v>
      </c>
      <c r="T15" s="10" t="str">
        <f t="shared" si="5"/>
        <v>NA</v>
      </c>
      <c r="U15" s="8">
        <f t="shared" si="6"/>
        <v>5.9161614426576842E-5</v>
      </c>
      <c r="V15">
        <v>10.51974163</v>
      </c>
      <c r="W15" s="1">
        <v>-9.5753000000000003E-5</v>
      </c>
      <c r="X15">
        <v>240</v>
      </c>
      <c r="Y15" s="8">
        <f t="shared" si="7"/>
        <v>-1.3991987685524343E-4</v>
      </c>
      <c r="Z15" s="8" t="str">
        <f t="shared" si="8"/>
        <v>NA</v>
      </c>
      <c r="AA15" s="8">
        <f t="shared" si="9"/>
        <v>4.4166876855243427E-5</v>
      </c>
      <c r="AB15" s="2">
        <v>10.356285120000001</v>
      </c>
      <c r="AC15" s="2">
        <v>-2.8239055429999998E-4</v>
      </c>
      <c r="AD15" s="2">
        <v>242</v>
      </c>
      <c r="AE15" s="8">
        <f t="shared" si="10"/>
        <v>-6.7130007594840002E-5</v>
      </c>
      <c r="AF15" s="8" t="str">
        <f t="shared" si="11"/>
        <v>NA</v>
      </c>
      <c r="AG15" s="8">
        <f t="shared" si="12"/>
        <v>-2.1526054670515998E-4</v>
      </c>
      <c r="AH15">
        <v>10.28633335</v>
      </c>
      <c r="AI15">
        <v>-3.11322542E-4</v>
      </c>
      <c r="AJ15">
        <v>240</v>
      </c>
      <c r="AK15" s="8">
        <f t="shared" si="13"/>
        <v>-6.7130007594840002E-5</v>
      </c>
      <c r="AL15" s="8" t="str">
        <f t="shared" si="14"/>
        <v>NA</v>
      </c>
      <c r="AM15" s="8">
        <f t="shared" si="15"/>
        <v>-2.4419253440516E-4</v>
      </c>
      <c r="AN15" s="2">
        <v>10.33377578</v>
      </c>
      <c r="AO15" s="2">
        <v>-6.055370764E-4</v>
      </c>
      <c r="AP15" s="2">
        <v>58</v>
      </c>
      <c r="AQ15" s="8">
        <f t="shared" si="16"/>
        <v>-6.7130007594840002E-5</v>
      </c>
      <c r="AR15" s="8" t="str">
        <f t="shared" si="17"/>
        <v>NA</v>
      </c>
      <c r="AS15" s="8">
        <f t="shared" si="18"/>
        <v>-5.3840706880516E-4</v>
      </c>
      <c r="AT15">
        <v>10.13928748</v>
      </c>
      <c r="AU15">
        <v>-5.1292197989999996E-4</v>
      </c>
      <c r="AV15">
        <v>240</v>
      </c>
      <c r="AW15" s="8">
        <f t="shared" si="19"/>
        <v>-6.7130007594840002E-5</v>
      </c>
      <c r="AX15" s="8" t="str">
        <f t="shared" si="20"/>
        <v>NA</v>
      </c>
      <c r="AY15" s="8">
        <f t="shared" si="21"/>
        <v>-4.4579197230515996E-4</v>
      </c>
      <c r="AZ15">
        <v>10.23662919</v>
      </c>
      <c r="BA15">
        <v>-3.465994647E-4</v>
      </c>
      <c r="BB15">
        <v>240</v>
      </c>
      <c r="BC15" s="8">
        <f t="shared" si="22"/>
        <v>-1.3991987685524343E-4</v>
      </c>
      <c r="BD15" s="8" t="str">
        <f t="shared" si="23"/>
        <v>NA</v>
      </c>
      <c r="BE15" s="8">
        <f t="shared" si="24"/>
        <v>-2.0667958784475657E-4</v>
      </c>
      <c r="BF15">
        <v>10.291845840000001</v>
      </c>
      <c r="BG15" s="1">
        <v>-5.8307999999999998E-5</v>
      </c>
      <c r="BH15">
        <v>240</v>
      </c>
      <c r="BI15" s="10">
        <f t="shared" si="25"/>
        <v>-5.1850514426576844E-5</v>
      </c>
      <c r="BJ15" s="10" t="str">
        <f t="shared" si="26"/>
        <v>NA</v>
      </c>
      <c r="BK15" s="8">
        <f t="shared" si="27"/>
        <v>-6.4574855734231545E-6</v>
      </c>
      <c r="BL15">
        <v>9.8684745869999997</v>
      </c>
      <c r="BM15">
        <v>-4.693709448E-4</v>
      </c>
      <c r="BN15">
        <v>240</v>
      </c>
      <c r="BO15" s="8">
        <f t="shared" si="28"/>
        <v>-6.7130007594840002E-5</v>
      </c>
      <c r="BP15" s="8" t="str">
        <f t="shared" si="29"/>
        <v>NA</v>
      </c>
      <c r="BQ15" s="8">
        <f t="shared" si="0"/>
        <v>-4.0224093720515999E-4</v>
      </c>
      <c r="BR15">
        <v>10.13539583</v>
      </c>
      <c r="BS15">
        <v>-2.2291449510000001E-4</v>
      </c>
      <c r="BT15">
        <v>240</v>
      </c>
      <c r="BU15" s="8">
        <f t="shared" si="30"/>
        <v>-1.3991987685524343E-4</v>
      </c>
      <c r="BV15" s="8" t="str">
        <f t="shared" si="31"/>
        <v>NA</v>
      </c>
      <c r="BW15" s="8">
        <f t="shared" si="32"/>
        <v>-8.2994618244756576E-5</v>
      </c>
      <c r="BX15">
        <v>10.24775835</v>
      </c>
      <c r="BY15">
        <v>-2.4121286910000001E-4</v>
      </c>
      <c r="BZ15">
        <v>240</v>
      </c>
      <c r="CA15" s="8">
        <f t="shared" si="33"/>
        <v>-6.7130007594840002E-5</v>
      </c>
      <c r="CB15" s="8" t="str">
        <f t="shared" si="34"/>
        <v>NA</v>
      </c>
      <c r="CC15" s="8">
        <f t="shared" si="35"/>
        <v>-1.7408286150516001E-4</v>
      </c>
      <c r="CD15">
        <v>9.9870604079999996</v>
      </c>
      <c r="CE15">
        <v>-1.5042321280000001E-4</v>
      </c>
      <c r="CF15">
        <v>240</v>
      </c>
      <c r="CG15" s="8">
        <f t="shared" si="36"/>
        <v>-5.1850514426576844E-5</v>
      </c>
      <c r="CH15" s="8" t="str">
        <f t="shared" si="37"/>
        <v>NA</v>
      </c>
      <c r="CI15" s="8">
        <f t="shared" si="38"/>
        <v>-9.8572698373423169E-5</v>
      </c>
      <c r="CJ15">
        <v>10.16573586</v>
      </c>
      <c r="CK15">
        <v>-2.4447457310000002E-4</v>
      </c>
      <c r="CL15">
        <v>240</v>
      </c>
      <c r="CM15" s="8">
        <f t="shared" si="39"/>
        <v>-1.3991987685524343E-4</v>
      </c>
      <c r="CN15" s="8" t="str">
        <f t="shared" si="40"/>
        <v>NA</v>
      </c>
      <c r="CO15" s="8">
        <f t="shared" si="41"/>
        <v>-1.0455469624475659E-4</v>
      </c>
      <c r="CP15">
        <v>10.140353749999999</v>
      </c>
      <c r="CQ15">
        <v>-2.5423207360000002E-4</v>
      </c>
      <c r="CR15">
        <v>240</v>
      </c>
      <c r="CS15" s="8">
        <f t="shared" si="42"/>
        <v>-6.7130007594840002E-5</v>
      </c>
      <c r="CT15" s="8" t="str">
        <f t="shared" si="43"/>
        <v>NA</v>
      </c>
      <c r="CU15" s="8">
        <f t="shared" si="44"/>
        <v>-1.8710206600516002E-4</v>
      </c>
      <c r="CV15">
        <v>10.39026666</v>
      </c>
      <c r="CW15" s="1">
        <v>-4.4628E-5</v>
      </c>
      <c r="CX15">
        <v>240</v>
      </c>
      <c r="CY15" s="10">
        <f t="shared" si="45"/>
        <v>-5.1850514426576844E-5</v>
      </c>
      <c r="CZ15" s="10" t="str">
        <f t="shared" si="46"/>
        <v>NA</v>
      </c>
      <c r="DA15" s="8">
        <f t="shared" si="47"/>
        <v>7.2225144265768433E-6</v>
      </c>
      <c r="DB15" t="s">
        <v>1</v>
      </c>
      <c r="DC15" s="5" t="s">
        <v>12</v>
      </c>
    </row>
    <row r="16" spans="1:107" x14ac:dyDescent="0.45">
      <c r="A16" s="9">
        <v>45622.240972858795</v>
      </c>
      <c r="B16">
        <v>14</v>
      </c>
      <c r="C16">
        <v>15</v>
      </c>
      <c r="D16" s="7">
        <v>45622</v>
      </c>
      <c r="E16">
        <v>5.4699999930000001</v>
      </c>
      <c r="F16">
        <v>14.0171917</v>
      </c>
      <c r="G16">
        <v>13.918449969999999</v>
      </c>
      <c r="H16">
        <v>14.141083310000001</v>
      </c>
      <c r="I16">
        <v>14.160750009999999</v>
      </c>
      <c r="J16">
        <v>10.367629190000001</v>
      </c>
      <c r="K16">
        <v>-2.5363746389999998E-4</v>
      </c>
      <c r="L16">
        <v>240</v>
      </c>
      <c r="M16" s="8">
        <f t="shared" si="1"/>
        <v>-1.4069432024332862E-4</v>
      </c>
      <c r="N16" s="8" t="str">
        <f t="shared" si="2"/>
        <v>NA</v>
      </c>
      <c r="O16" s="8">
        <f t="shared" si="3"/>
        <v>-1.1294314365667136E-4</v>
      </c>
      <c r="P16">
        <v>10.65180417</v>
      </c>
      <c r="Q16" s="1">
        <v>1.0023E-5</v>
      </c>
      <c r="R16">
        <v>240</v>
      </c>
      <c r="S16" s="10">
        <f t="shared" si="4"/>
        <v>-5.1939696556813075E-5</v>
      </c>
      <c r="T16" s="10" t="str">
        <f t="shared" si="5"/>
        <v>NA</v>
      </c>
      <c r="U16" s="8">
        <f t="shared" si="6"/>
        <v>6.1962696556813071E-5</v>
      </c>
      <c r="V16">
        <v>10.514900020000001</v>
      </c>
      <c r="W16" s="1">
        <v>-9.2896E-5</v>
      </c>
      <c r="X16">
        <v>240</v>
      </c>
      <c r="Y16" s="8">
        <f t="shared" si="7"/>
        <v>-1.4069432024332862E-4</v>
      </c>
      <c r="Z16" s="8" t="str">
        <f t="shared" si="8"/>
        <v>NA</v>
      </c>
      <c r="AA16" s="8">
        <f t="shared" si="9"/>
        <v>4.7798320243328619E-5</v>
      </c>
      <c r="AB16" s="2">
        <v>10.323225409999999</v>
      </c>
      <c r="AC16" s="2">
        <v>-2.1717593440000001E-4</v>
      </c>
      <c r="AD16" s="2">
        <v>244</v>
      </c>
      <c r="AE16" s="8">
        <f t="shared" si="10"/>
        <v>-6.7405878548199016E-5</v>
      </c>
      <c r="AF16" s="8" t="str">
        <f t="shared" si="11"/>
        <v>NA</v>
      </c>
      <c r="AG16" s="8">
        <f t="shared" si="12"/>
        <v>-1.4977005585180099E-4</v>
      </c>
      <c r="AH16">
        <v>10.26881665</v>
      </c>
      <c r="AI16">
        <v>-3.1990041009999999E-4</v>
      </c>
      <c r="AJ16">
        <v>240</v>
      </c>
      <c r="AK16" s="8">
        <f t="shared" si="13"/>
        <v>-6.7405878548199016E-5</v>
      </c>
      <c r="AL16" s="8" t="str">
        <f t="shared" si="14"/>
        <v>NA</v>
      </c>
      <c r="AM16" s="8">
        <f t="shared" si="15"/>
        <v>-2.5249453155180097E-4</v>
      </c>
      <c r="AN16">
        <v>10.40587083</v>
      </c>
      <c r="AO16">
        <v>-1.815299572E-4</v>
      </c>
      <c r="AP16">
        <v>240</v>
      </c>
      <c r="AQ16" s="8">
        <f t="shared" si="16"/>
        <v>-6.7405878548199016E-5</v>
      </c>
      <c r="AR16" s="8" t="str">
        <f t="shared" si="17"/>
        <v>NA</v>
      </c>
      <c r="AS16" s="8">
        <f t="shared" si="18"/>
        <v>-1.1412407865180098E-4</v>
      </c>
      <c r="AT16">
        <v>10.175782910000001</v>
      </c>
      <c r="AU16">
        <v>-5.428174272E-4</v>
      </c>
      <c r="AV16">
        <v>240</v>
      </c>
      <c r="AW16" s="8">
        <f t="shared" si="19"/>
        <v>-6.7405878548199016E-5</v>
      </c>
      <c r="AX16" s="8" t="str">
        <f t="shared" si="20"/>
        <v>NA</v>
      </c>
      <c r="AY16" s="8">
        <f t="shared" si="21"/>
        <v>-4.7541154865180099E-4</v>
      </c>
      <c r="AZ16">
        <v>10.243325</v>
      </c>
      <c r="BA16">
        <v>-3.2510714579999999E-4</v>
      </c>
      <c r="BB16">
        <v>240</v>
      </c>
      <c r="BC16" s="8">
        <f t="shared" si="22"/>
        <v>-1.4069432024332862E-4</v>
      </c>
      <c r="BD16" s="8" t="str">
        <f t="shared" si="23"/>
        <v>NA</v>
      </c>
      <c r="BE16" s="8">
        <f t="shared" si="24"/>
        <v>-1.8441282555667137E-4</v>
      </c>
      <c r="BF16">
        <v>10.298699989999999</v>
      </c>
      <c r="BG16" s="1">
        <v>-5.4465000000000001E-5</v>
      </c>
      <c r="BH16">
        <v>240</v>
      </c>
      <c r="BI16" s="10">
        <f t="shared" si="25"/>
        <v>-5.1939696556813075E-5</v>
      </c>
      <c r="BJ16" s="10" t="str">
        <f t="shared" si="26"/>
        <v>NA</v>
      </c>
      <c r="BK16" s="8">
        <f t="shared" si="27"/>
        <v>-2.5253034431869259E-6</v>
      </c>
      <c r="BL16" s="2">
        <v>9.8799682670000006</v>
      </c>
      <c r="BM16" s="2">
        <v>-4.26920545E-4</v>
      </c>
      <c r="BN16" s="2">
        <v>104</v>
      </c>
      <c r="BO16" s="8">
        <f t="shared" si="28"/>
        <v>-6.7405878548199016E-5</v>
      </c>
      <c r="BP16" s="8" t="str">
        <f t="shared" si="29"/>
        <v>NA</v>
      </c>
      <c r="BQ16" s="8">
        <f t="shared" si="0"/>
        <v>-3.5951466645180099E-4</v>
      </c>
      <c r="BR16" s="2">
        <v>10.011597679999999</v>
      </c>
      <c r="BS16" s="2">
        <v>-1.6446274970000001E-4</v>
      </c>
      <c r="BT16" s="2">
        <v>86</v>
      </c>
      <c r="BU16" s="8">
        <f t="shared" si="30"/>
        <v>-1.4069432024332862E-4</v>
      </c>
      <c r="BV16" s="8" t="str">
        <f t="shared" si="31"/>
        <v>NA</v>
      </c>
      <c r="BW16" s="8">
        <f t="shared" si="32"/>
        <v>-2.376842945667139E-5</v>
      </c>
      <c r="BX16">
        <v>10.257920840000001</v>
      </c>
      <c r="BY16">
        <v>-1.9497846650000001E-4</v>
      </c>
      <c r="BZ16">
        <v>240</v>
      </c>
      <c r="CA16" s="8">
        <f t="shared" si="33"/>
        <v>-6.7405878548199016E-5</v>
      </c>
      <c r="CB16" s="8" t="str">
        <f t="shared" si="34"/>
        <v>NA</v>
      </c>
      <c r="CC16" s="8">
        <f t="shared" si="35"/>
        <v>-1.2757258795180099E-4</v>
      </c>
      <c r="CD16">
        <v>10.019315410000001</v>
      </c>
      <c r="CE16">
        <v>-1.158562481E-4</v>
      </c>
      <c r="CF16">
        <v>240</v>
      </c>
      <c r="CG16" s="8">
        <f t="shared" si="36"/>
        <v>-5.1939696556813075E-5</v>
      </c>
      <c r="CH16" s="8" t="str">
        <f t="shared" si="37"/>
        <v>NA</v>
      </c>
      <c r="CI16" s="8">
        <f t="shared" si="38"/>
        <v>-6.3916551543186925E-5</v>
      </c>
      <c r="CJ16">
        <v>10.173349999999999</v>
      </c>
      <c r="CK16">
        <v>-2.2839148199999999E-4</v>
      </c>
      <c r="CL16">
        <v>240</v>
      </c>
      <c r="CM16" s="8">
        <f t="shared" si="39"/>
        <v>-1.4069432024332862E-4</v>
      </c>
      <c r="CN16" s="8" t="str">
        <f t="shared" si="40"/>
        <v>NA</v>
      </c>
      <c r="CO16" s="8">
        <f t="shared" si="41"/>
        <v>-8.7697161756671369E-5</v>
      </c>
      <c r="CP16">
        <v>10.14070169</v>
      </c>
      <c r="CQ16">
        <v>-2.7155162580000001E-4</v>
      </c>
      <c r="CR16">
        <v>240</v>
      </c>
      <c r="CS16" s="8">
        <f t="shared" si="42"/>
        <v>-6.7405878548199016E-5</v>
      </c>
      <c r="CT16" s="8" t="str">
        <f t="shared" si="43"/>
        <v>NA</v>
      </c>
      <c r="CU16" s="8">
        <f t="shared" si="44"/>
        <v>-2.04145747251801E-4</v>
      </c>
      <c r="CV16">
        <v>10.401970840000001</v>
      </c>
      <c r="CW16" s="1">
        <v>-2.7864999999999998E-5</v>
      </c>
      <c r="CX16">
        <v>240</v>
      </c>
      <c r="CY16" s="10">
        <f t="shared" si="45"/>
        <v>-5.1939696556813075E-5</v>
      </c>
      <c r="CZ16" s="10" t="str">
        <f t="shared" si="46"/>
        <v>NA</v>
      </c>
      <c r="DA16" s="8">
        <f t="shared" si="47"/>
        <v>2.4074696556813077E-5</v>
      </c>
      <c r="DB16" t="s">
        <v>1</v>
      </c>
      <c r="DC16" s="5" t="s">
        <v>12</v>
      </c>
    </row>
    <row r="17" spans="1:107" x14ac:dyDescent="0.45">
      <c r="A17" s="9">
        <v>45622.268750694442</v>
      </c>
      <c r="B17">
        <v>15</v>
      </c>
      <c r="C17">
        <v>16</v>
      </c>
      <c r="D17" s="7">
        <v>45622</v>
      </c>
      <c r="E17">
        <v>6.270000005</v>
      </c>
      <c r="F17">
        <v>14.00760002</v>
      </c>
      <c r="G17">
        <v>13.9090417</v>
      </c>
      <c r="H17">
        <v>14.0929208</v>
      </c>
      <c r="I17">
        <v>14.113933230000001</v>
      </c>
      <c r="J17">
        <v>10.32830002</v>
      </c>
      <c r="K17">
        <v>-3.1230766470000001E-4</v>
      </c>
      <c r="L17">
        <v>240</v>
      </c>
      <c r="M17" s="8">
        <f t="shared" si="1"/>
        <v>-1.4146876363141381E-4</v>
      </c>
      <c r="N17" s="8" t="str">
        <f t="shared" si="2"/>
        <v>NA</v>
      </c>
      <c r="O17" s="8">
        <f t="shared" si="3"/>
        <v>-1.7083890106858621E-4</v>
      </c>
      <c r="P17">
        <v>10.649441700000001</v>
      </c>
      <c r="Q17" s="1">
        <v>-4.7539000000000003E-6</v>
      </c>
      <c r="R17">
        <v>240</v>
      </c>
      <c r="S17" s="10">
        <f t="shared" si="4"/>
        <v>-5.2028878687049307E-5</v>
      </c>
      <c r="T17" s="10" t="str">
        <f t="shared" si="5"/>
        <v>NA</v>
      </c>
      <c r="U17" s="8">
        <f t="shared" si="6"/>
        <v>4.7274978687049305E-5</v>
      </c>
      <c r="V17" s="2">
        <v>10.51755406</v>
      </c>
      <c r="W17" s="2">
        <v>-1.467594751E-4</v>
      </c>
      <c r="X17" s="2">
        <v>148</v>
      </c>
      <c r="Y17" s="8">
        <f t="shared" si="7"/>
        <v>-1.4146876363141381E-4</v>
      </c>
      <c r="Z17" s="8" t="str">
        <f t="shared" si="8"/>
        <v>NA</v>
      </c>
      <c r="AA17" s="8">
        <f t="shared" si="9"/>
        <v>-5.2907114685861922E-6</v>
      </c>
      <c r="AB17">
        <v>10.213829179999999</v>
      </c>
      <c r="AC17">
        <v>-4.1788178220000002E-4</v>
      </c>
      <c r="AD17">
        <v>240</v>
      </c>
      <c r="AE17" s="8">
        <f t="shared" si="10"/>
        <v>-6.7681749501558031E-5</v>
      </c>
      <c r="AF17" s="8" t="str">
        <f t="shared" si="11"/>
        <v>NA</v>
      </c>
      <c r="AG17" s="8">
        <f t="shared" si="12"/>
        <v>-3.5020003269844199E-4</v>
      </c>
      <c r="AH17">
        <v>10.29682498</v>
      </c>
      <c r="AI17">
        <v>-2.8605860280000002E-4</v>
      </c>
      <c r="AJ17">
        <v>240</v>
      </c>
      <c r="AK17" s="8">
        <f t="shared" si="13"/>
        <v>-6.7681749501558031E-5</v>
      </c>
      <c r="AL17" s="8" t="str">
        <f t="shared" si="14"/>
        <v>NA</v>
      </c>
      <c r="AM17" s="8">
        <f t="shared" si="15"/>
        <v>-2.1837685329844199E-4</v>
      </c>
      <c r="AN17">
        <v>10.3253875</v>
      </c>
      <c r="AO17">
        <v>-3.6730655719999998E-4</v>
      </c>
      <c r="AP17">
        <v>240</v>
      </c>
      <c r="AQ17" s="8">
        <f t="shared" si="16"/>
        <v>-6.7681749501558031E-5</v>
      </c>
      <c r="AR17" s="8" t="str">
        <f t="shared" si="17"/>
        <v>NA</v>
      </c>
      <c r="AS17" s="8">
        <f t="shared" si="18"/>
        <v>-2.9962480769844195E-4</v>
      </c>
      <c r="AT17">
        <v>10.093889580000001</v>
      </c>
      <c r="AU17">
        <v>-4.817226592E-4</v>
      </c>
      <c r="AV17">
        <v>240</v>
      </c>
      <c r="AW17" s="8">
        <f t="shared" si="19"/>
        <v>-6.7681749501558031E-5</v>
      </c>
      <c r="AX17" s="8" t="str">
        <f t="shared" si="20"/>
        <v>NA</v>
      </c>
      <c r="AY17" s="8">
        <f t="shared" si="21"/>
        <v>-4.1404090969844197E-4</v>
      </c>
      <c r="AZ17">
        <v>10.044292090000001</v>
      </c>
      <c r="BA17">
        <v>-5.20609273E-4</v>
      </c>
      <c r="BB17">
        <v>240</v>
      </c>
      <c r="BC17" s="8">
        <f t="shared" si="22"/>
        <v>-1.4146876363141381E-4</v>
      </c>
      <c r="BD17" s="8" t="str">
        <f t="shared" si="23"/>
        <v>NA</v>
      </c>
      <c r="BE17" s="8">
        <f t="shared" si="24"/>
        <v>-3.7914050936858619E-4</v>
      </c>
      <c r="BF17">
        <v>10.314229170000001</v>
      </c>
      <c r="BG17" s="1">
        <v>-4.5039E-5</v>
      </c>
      <c r="BH17">
        <v>240</v>
      </c>
      <c r="BI17" s="10">
        <f t="shared" si="25"/>
        <v>-5.2028878687049307E-5</v>
      </c>
      <c r="BJ17" s="10" t="str">
        <f t="shared" si="26"/>
        <v>NA</v>
      </c>
      <c r="BK17" s="8">
        <f t="shared" si="27"/>
        <v>6.9898786870493067E-6</v>
      </c>
      <c r="BL17">
        <v>9.6903033339999993</v>
      </c>
      <c r="BM17">
        <v>-5.433439694E-4</v>
      </c>
      <c r="BN17">
        <v>240</v>
      </c>
      <c r="BO17" s="8">
        <f t="shared" si="28"/>
        <v>-6.7681749501558031E-5</v>
      </c>
      <c r="BP17" s="8" t="str">
        <f t="shared" si="29"/>
        <v>NA</v>
      </c>
      <c r="BQ17" s="8">
        <f t="shared" si="0"/>
        <v>-4.7566221989844197E-4</v>
      </c>
      <c r="BR17">
        <v>10.125618790000001</v>
      </c>
      <c r="BS17">
        <v>-1.9002868970000001E-4</v>
      </c>
      <c r="BT17">
        <v>240</v>
      </c>
      <c r="BU17" s="8">
        <f t="shared" si="30"/>
        <v>-1.4146876363141381E-4</v>
      </c>
      <c r="BV17" s="8" t="str">
        <f t="shared" si="31"/>
        <v>NA</v>
      </c>
      <c r="BW17" s="8">
        <f t="shared" si="32"/>
        <v>-4.8559926068586203E-5</v>
      </c>
      <c r="BX17">
        <v>10.216687479999999</v>
      </c>
      <c r="BY17">
        <v>-2.4565619840000001E-4</v>
      </c>
      <c r="BZ17">
        <v>240</v>
      </c>
      <c r="CA17" s="8">
        <f t="shared" si="33"/>
        <v>-6.7681749501558031E-5</v>
      </c>
      <c r="CB17" s="8" t="str">
        <f t="shared" si="34"/>
        <v>NA</v>
      </c>
      <c r="CC17" s="8">
        <f t="shared" si="35"/>
        <v>-1.7797444889844198E-4</v>
      </c>
      <c r="CD17">
        <v>10.03733751</v>
      </c>
      <c r="CE17" s="1">
        <v>-7.7877E-5</v>
      </c>
      <c r="CF17">
        <v>240</v>
      </c>
      <c r="CG17" s="8">
        <f t="shared" si="36"/>
        <v>-5.2028878687049307E-5</v>
      </c>
      <c r="CH17" s="8" t="str">
        <f t="shared" si="37"/>
        <v>NA</v>
      </c>
      <c r="CI17" s="8">
        <f t="shared" si="38"/>
        <v>-2.5848121312950693E-5</v>
      </c>
      <c r="CJ17">
        <v>10.15704002</v>
      </c>
      <c r="CK17">
        <v>-2.3981300680000001E-4</v>
      </c>
      <c r="CL17">
        <v>240</v>
      </c>
      <c r="CM17" s="8">
        <f t="shared" si="39"/>
        <v>-1.4146876363141381E-4</v>
      </c>
      <c r="CN17" s="8" t="str">
        <f t="shared" si="40"/>
        <v>NA</v>
      </c>
      <c r="CO17" s="8">
        <f t="shared" si="41"/>
        <v>-9.8344243168586198E-5</v>
      </c>
      <c r="CP17">
        <v>9.9050487240000002</v>
      </c>
      <c r="CQ17">
        <v>-3.6615749250000002E-4</v>
      </c>
      <c r="CR17">
        <v>240</v>
      </c>
      <c r="CS17" s="8">
        <f t="shared" si="42"/>
        <v>-6.7681749501558031E-5</v>
      </c>
      <c r="CT17" s="8" t="str">
        <f t="shared" si="43"/>
        <v>NA</v>
      </c>
      <c r="CU17" s="8">
        <f t="shared" si="44"/>
        <v>-2.9847574299844199E-4</v>
      </c>
      <c r="CV17">
        <v>10.41276249</v>
      </c>
      <c r="CW17" s="1">
        <v>-2.3193999999999998E-5</v>
      </c>
      <c r="CX17">
        <v>240</v>
      </c>
      <c r="CY17" s="10">
        <f t="shared" si="45"/>
        <v>-5.2028878687049307E-5</v>
      </c>
      <c r="CZ17" s="10" t="str">
        <f t="shared" si="46"/>
        <v>NA</v>
      </c>
      <c r="DA17" s="8">
        <f t="shared" si="47"/>
        <v>2.8834878687049308E-5</v>
      </c>
      <c r="DB17" t="s">
        <v>1</v>
      </c>
      <c r="DC17" s="5" t="s">
        <v>12</v>
      </c>
    </row>
    <row r="18" spans="1:107" x14ac:dyDescent="0.45">
      <c r="A18" s="9">
        <v>45622.296528530096</v>
      </c>
      <c r="B18">
        <v>16</v>
      </c>
      <c r="C18">
        <v>17</v>
      </c>
      <c r="D18" s="7">
        <v>45622</v>
      </c>
      <c r="E18">
        <v>7.020000112</v>
      </c>
      <c r="F18">
        <v>14.011645830000001</v>
      </c>
      <c r="G18">
        <v>13.914966700000001</v>
      </c>
      <c r="H18">
        <v>14.161720860000001</v>
      </c>
      <c r="I18">
        <v>14.187775009999999</v>
      </c>
      <c r="J18">
        <v>10.355737489999999</v>
      </c>
      <c r="K18">
        <v>-3.3899913309999997E-4</v>
      </c>
      <c r="L18">
        <v>240</v>
      </c>
      <c r="M18" s="8">
        <f t="shared" si="1"/>
        <v>-1.4224320701972104E-4</v>
      </c>
      <c r="N18" s="8" t="str">
        <f t="shared" si="2"/>
        <v>NA</v>
      </c>
      <c r="O18" s="8">
        <f t="shared" si="3"/>
        <v>-1.9675592608027893E-4</v>
      </c>
      <c r="P18">
        <v>10.64529583</v>
      </c>
      <c r="Q18" s="1">
        <v>9.1895999999999992E-6</v>
      </c>
      <c r="R18">
        <v>240</v>
      </c>
      <c r="S18" s="10">
        <f t="shared" si="4"/>
        <v>-5.2118060817313294E-5</v>
      </c>
      <c r="T18" s="10" t="str">
        <f t="shared" si="5"/>
        <v>NA</v>
      </c>
      <c r="U18" s="8">
        <f t="shared" si="6"/>
        <v>6.1307660817313292E-5</v>
      </c>
      <c r="V18">
        <v>10.509787490000001</v>
      </c>
      <c r="W18">
        <v>-1.540196584E-4</v>
      </c>
      <c r="X18">
        <v>240</v>
      </c>
      <c r="Y18" s="8">
        <f t="shared" si="7"/>
        <v>-1.4224320701972104E-4</v>
      </c>
      <c r="Z18" s="8" t="str">
        <f t="shared" si="8"/>
        <v>NA</v>
      </c>
      <c r="AA18" s="8">
        <f t="shared" si="9"/>
        <v>-1.1776451380278956E-5</v>
      </c>
      <c r="AB18">
        <v>10.17859043</v>
      </c>
      <c r="AC18">
        <v>-4.3126900559999998E-4</v>
      </c>
      <c r="AD18">
        <v>240</v>
      </c>
      <c r="AE18" s="8">
        <f t="shared" si="10"/>
        <v>-6.7957620454972556E-5</v>
      </c>
      <c r="AF18" s="8" t="str">
        <f t="shared" si="11"/>
        <v>NA</v>
      </c>
      <c r="AG18" s="8">
        <f t="shared" si="12"/>
        <v>-3.6331138514502742E-4</v>
      </c>
      <c r="AH18" s="2">
        <v>10.450761910000001</v>
      </c>
      <c r="AI18" s="2">
        <v>-4.678397637E-4</v>
      </c>
      <c r="AJ18" s="2">
        <v>126</v>
      </c>
      <c r="AK18" s="8">
        <f t="shared" si="13"/>
        <v>-6.7957620454972556E-5</v>
      </c>
      <c r="AL18" s="8" t="str">
        <f t="shared" si="14"/>
        <v>NA</v>
      </c>
      <c r="AM18" s="8">
        <f t="shared" si="15"/>
        <v>-3.9988214324502744E-4</v>
      </c>
      <c r="AN18" s="2">
        <v>10.36912162</v>
      </c>
      <c r="AO18" s="2">
        <v>-3.3681417239999999E-4</v>
      </c>
      <c r="AP18" s="2">
        <v>148</v>
      </c>
      <c r="AQ18" s="8">
        <f t="shared" si="16"/>
        <v>-6.7957620454972556E-5</v>
      </c>
      <c r="AR18" s="8" t="str">
        <f t="shared" si="17"/>
        <v>NA</v>
      </c>
      <c r="AS18" s="8">
        <f t="shared" si="18"/>
        <v>-2.6885655194502743E-4</v>
      </c>
      <c r="AT18">
        <v>10.12466877</v>
      </c>
      <c r="AU18">
        <v>-6.2159139929999997E-4</v>
      </c>
      <c r="AV18">
        <v>240</v>
      </c>
      <c r="AW18" s="8">
        <f t="shared" si="19"/>
        <v>-6.7957620454972556E-5</v>
      </c>
      <c r="AX18" s="8" t="str">
        <f t="shared" si="20"/>
        <v>NA</v>
      </c>
      <c r="AY18" s="8">
        <f t="shared" si="21"/>
        <v>-5.5363377884502742E-4</v>
      </c>
      <c r="AZ18">
        <v>10.197989570000001</v>
      </c>
      <c r="BA18">
        <v>-4.8294405790000002E-4</v>
      </c>
      <c r="BB18">
        <v>240</v>
      </c>
      <c r="BC18" s="8">
        <f t="shared" si="22"/>
        <v>-1.4224320701972104E-4</v>
      </c>
      <c r="BD18" s="8" t="str">
        <f t="shared" si="23"/>
        <v>NA</v>
      </c>
      <c r="BE18" s="8">
        <f t="shared" si="24"/>
        <v>-3.4070085088027898E-4</v>
      </c>
      <c r="BF18">
        <v>10.35111253</v>
      </c>
      <c r="BG18" s="1">
        <v>-1.4606999999999999E-5</v>
      </c>
      <c r="BH18">
        <v>240</v>
      </c>
      <c r="BI18" s="10">
        <f t="shared" si="25"/>
        <v>-5.2118060817313294E-5</v>
      </c>
      <c r="BJ18" s="10" t="str">
        <f t="shared" si="26"/>
        <v>NA</v>
      </c>
      <c r="BK18" s="8">
        <f t="shared" si="27"/>
        <v>3.7511060817313297E-5</v>
      </c>
      <c r="BL18">
        <v>9.7267929160000008</v>
      </c>
      <c r="BM18">
        <v>-4.6694873069999998E-4</v>
      </c>
      <c r="BN18">
        <v>240</v>
      </c>
      <c r="BO18" s="8">
        <f t="shared" si="28"/>
        <v>-6.7957620454972556E-5</v>
      </c>
      <c r="BP18" s="8" t="str">
        <f t="shared" si="29"/>
        <v>NA</v>
      </c>
      <c r="BQ18" s="8">
        <f t="shared" si="0"/>
        <v>-3.9899111024502742E-4</v>
      </c>
      <c r="BR18" s="2">
        <v>10.133364500000001</v>
      </c>
      <c r="BS18" s="2">
        <v>-1.847696285E-4</v>
      </c>
      <c r="BT18" s="2">
        <v>248</v>
      </c>
      <c r="BU18" s="8">
        <f t="shared" si="30"/>
        <v>-1.4224320701972104E-4</v>
      </c>
      <c r="BV18" s="8" t="str">
        <f t="shared" si="31"/>
        <v>NA</v>
      </c>
      <c r="BW18" s="8">
        <f t="shared" si="32"/>
        <v>-4.2526421480278961E-5</v>
      </c>
      <c r="BX18">
        <v>10.22221251</v>
      </c>
      <c r="BY18">
        <v>-2.353894481E-4</v>
      </c>
      <c r="BZ18">
        <v>240</v>
      </c>
      <c r="CA18" s="8">
        <f t="shared" si="33"/>
        <v>-6.7957620454972556E-5</v>
      </c>
      <c r="CB18" s="8" t="str">
        <f t="shared" si="34"/>
        <v>NA</v>
      </c>
      <c r="CC18" s="8">
        <f t="shared" si="35"/>
        <v>-1.6743182764502744E-4</v>
      </c>
      <c r="CD18">
        <v>10.066458340000001</v>
      </c>
      <c r="CE18" s="1">
        <v>-1.4419999999999999E-5</v>
      </c>
      <c r="CF18">
        <v>240</v>
      </c>
      <c r="CG18" s="8">
        <f t="shared" si="36"/>
        <v>-5.2118060817313294E-5</v>
      </c>
      <c r="CH18" s="8" t="str">
        <f t="shared" si="37"/>
        <v>NA</v>
      </c>
      <c r="CI18" s="8">
        <f t="shared" si="38"/>
        <v>3.7698060817313293E-5</v>
      </c>
      <c r="CJ18">
        <v>10.20400418</v>
      </c>
      <c r="CK18">
        <v>-2.1345811739999999E-4</v>
      </c>
      <c r="CL18">
        <v>240</v>
      </c>
      <c r="CM18" s="8">
        <f t="shared" si="39"/>
        <v>-1.4224320701972104E-4</v>
      </c>
      <c r="CN18" s="8" t="str">
        <f t="shared" si="40"/>
        <v>NA</v>
      </c>
      <c r="CO18" s="8">
        <f t="shared" si="41"/>
        <v>-7.1214910380278947E-5</v>
      </c>
      <c r="CP18" s="2">
        <v>9.8531500049999998</v>
      </c>
      <c r="CQ18" s="2">
        <v>-5.4972811170000003E-4</v>
      </c>
      <c r="CR18" s="2">
        <v>192</v>
      </c>
      <c r="CS18" s="8">
        <f t="shared" si="42"/>
        <v>-6.7957620454972556E-5</v>
      </c>
      <c r="CT18" s="8" t="str">
        <f t="shared" si="43"/>
        <v>NA</v>
      </c>
      <c r="CU18" s="8">
        <f t="shared" si="44"/>
        <v>-4.8177049124502748E-4</v>
      </c>
      <c r="CV18">
        <v>10.431675</v>
      </c>
      <c r="CW18" s="1">
        <v>-1.8025000000000001E-5</v>
      </c>
      <c r="CX18">
        <v>240</v>
      </c>
      <c r="CY18" s="10">
        <f t="shared" si="45"/>
        <v>-5.2118060817313294E-5</v>
      </c>
      <c r="CZ18" s="10" t="str">
        <f t="shared" si="46"/>
        <v>NA</v>
      </c>
      <c r="DA18" s="8">
        <f t="shared" si="47"/>
        <v>3.409306081731329E-5</v>
      </c>
      <c r="DB18" t="s">
        <v>1</v>
      </c>
      <c r="DC18" s="5" t="s">
        <v>12</v>
      </c>
    </row>
    <row r="19" spans="1:107" x14ac:dyDescent="0.45">
      <c r="A19" s="9">
        <v>45622.324306365743</v>
      </c>
      <c r="B19">
        <v>17</v>
      </c>
      <c r="C19">
        <v>18</v>
      </c>
      <c r="D19" s="7">
        <v>45622</v>
      </c>
      <c r="E19">
        <v>7.469999981</v>
      </c>
      <c r="F19">
        <v>13.995562489999999</v>
      </c>
      <c r="G19">
        <v>13.895816659999999</v>
      </c>
      <c r="H19">
        <v>14.15786662</v>
      </c>
      <c r="I19">
        <v>14.164183339999999</v>
      </c>
      <c r="J19">
        <v>10.32932916</v>
      </c>
      <c r="K19">
        <v>-2.601361711E-4</v>
      </c>
      <c r="L19">
        <v>240</v>
      </c>
      <c r="M19" s="8">
        <f t="shared" si="1"/>
        <v>-1.4301765040780623E-4</v>
      </c>
      <c r="N19" s="8" t="str">
        <f t="shared" si="2"/>
        <v>NA</v>
      </c>
      <c r="O19" s="8">
        <f t="shared" si="3"/>
        <v>-1.1711852069219377E-4</v>
      </c>
      <c r="P19">
        <v>10.64952085</v>
      </c>
      <c r="Q19" s="1">
        <v>1.4557E-5</v>
      </c>
      <c r="R19">
        <v>240</v>
      </c>
      <c r="S19" s="10">
        <f t="shared" si="4"/>
        <v>-5.2207242947549526E-5</v>
      </c>
      <c r="T19" s="10" t="str">
        <f t="shared" si="5"/>
        <v>NA</v>
      </c>
      <c r="U19" s="8">
        <f t="shared" si="6"/>
        <v>6.6764242947549529E-5</v>
      </c>
      <c r="V19">
        <v>10.507383340000001</v>
      </c>
      <c r="W19">
        <v>-1.018728147E-4</v>
      </c>
      <c r="X19">
        <v>240</v>
      </c>
      <c r="Y19" s="8">
        <f t="shared" si="7"/>
        <v>-1.4301765040780623E-4</v>
      </c>
      <c r="Z19" s="8" t="str">
        <f t="shared" si="8"/>
        <v>NA</v>
      </c>
      <c r="AA19" s="8">
        <f t="shared" si="9"/>
        <v>4.1144835707806232E-5</v>
      </c>
      <c r="AB19">
        <v>10.195062480000001</v>
      </c>
      <c r="AC19">
        <v>-2.7780773110000002E-4</v>
      </c>
      <c r="AD19">
        <v>240</v>
      </c>
      <c r="AE19" s="8">
        <f t="shared" si="10"/>
        <v>-6.823349140833157E-5</v>
      </c>
      <c r="AF19" s="8" t="str">
        <f t="shared" si="11"/>
        <v>NA</v>
      </c>
      <c r="AG19" s="8">
        <f t="shared" si="12"/>
        <v>-2.0957423969166845E-4</v>
      </c>
      <c r="AH19" s="2">
        <v>10.44880004</v>
      </c>
      <c r="AI19" s="2">
        <v>-4.2833558019999998E-4</v>
      </c>
      <c r="AJ19" s="2">
        <v>90</v>
      </c>
      <c r="AK19" s="8">
        <f t="shared" si="13"/>
        <v>-6.823349140833157E-5</v>
      </c>
      <c r="AL19" s="8" t="str">
        <f t="shared" si="14"/>
        <v>NA</v>
      </c>
      <c r="AM19" s="8">
        <f t="shared" si="15"/>
        <v>-3.6010208879166841E-4</v>
      </c>
      <c r="AN19" s="2">
        <v>10.35570319</v>
      </c>
      <c r="AO19" s="2">
        <v>-3.1265072940000002E-4</v>
      </c>
      <c r="AP19" s="2">
        <v>64</v>
      </c>
      <c r="AQ19" s="8">
        <f t="shared" si="16"/>
        <v>-6.823349140833157E-5</v>
      </c>
      <c r="AR19" s="8" t="str">
        <f t="shared" si="17"/>
        <v>NA</v>
      </c>
      <c r="AS19" s="8">
        <f t="shared" si="18"/>
        <v>-2.4441723799166845E-4</v>
      </c>
      <c r="AT19">
        <v>10.232322079999999</v>
      </c>
      <c r="AU19">
        <v>-3.8603953250000001E-4</v>
      </c>
      <c r="AV19">
        <v>240</v>
      </c>
      <c r="AW19" s="8">
        <f t="shared" si="19"/>
        <v>-6.823349140833157E-5</v>
      </c>
      <c r="AX19" s="8" t="str">
        <f t="shared" si="20"/>
        <v>NA</v>
      </c>
      <c r="AY19" s="8">
        <f t="shared" si="21"/>
        <v>-3.1780604109166844E-4</v>
      </c>
      <c r="AZ19">
        <v>10.181620430000001</v>
      </c>
      <c r="BA19">
        <v>-4.1586943959999998E-4</v>
      </c>
      <c r="BB19">
        <v>240</v>
      </c>
      <c r="BC19" s="8">
        <f t="shared" si="22"/>
        <v>-1.4301765040780623E-4</v>
      </c>
      <c r="BD19" s="8" t="str">
        <f t="shared" si="23"/>
        <v>NA</v>
      </c>
      <c r="BE19" s="8">
        <f t="shared" si="24"/>
        <v>-2.7285178919219375E-4</v>
      </c>
      <c r="BF19">
        <v>10.343854179999999</v>
      </c>
      <c r="BG19" s="1">
        <v>-7.0264000000000002E-6</v>
      </c>
      <c r="BH19">
        <v>240</v>
      </c>
      <c r="BI19" s="10">
        <f t="shared" si="25"/>
        <v>-5.2207242947549526E-5</v>
      </c>
      <c r="BJ19" s="10" t="str">
        <f t="shared" si="26"/>
        <v>NA</v>
      </c>
      <c r="BK19" s="8">
        <f t="shared" si="27"/>
        <v>4.5180842947549528E-5</v>
      </c>
      <c r="BL19">
        <v>9.888766253</v>
      </c>
      <c r="BM19">
        <v>-4.3560691199999999E-4</v>
      </c>
      <c r="BN19">
        <v>240</v>
      </c>
      <c r="BO19" s="8">
        <f t="shared" si="28"/>
        <v>-6.823349140833157E-5</v>
      </c>
      <c r="BP19" s="8" t="str">
        <f t="shared" si="29"/>
        <v>NA</v>
      </c>
      <c r="BQ19" s="8">
        <f t="shared" si="0"/>
        <v>-3.6737342059166842E-4</v>
      </c>
      <c r="BR19" s="2">
        <v>10.17545833</v>
      </c>
      <c r="BS19" s="2">
        <v>-1.9020509879999999E-4</v>
      </c>
      <c r="BT19" s="2">
        <v>264</v>
      </c>
      <c r="BU19" s="8">
        <f t="shared" si="30"/>
        <v>-1.4301765040780623E-4</v>
      </c>
      <c r="BV19" s="8" t="str">
        <f t="shared" si="31"/>
        <v>NA</v>
      </c>
      <c r="BW19" s="8">
        <f t="shared" si="32"/>
        <v>-4.7187448392193757E-5</v>
      </c>
      <c r="BX19">
        <v>10.27734581</v>
      </c>
      <c r="BY19">
        <v>-1.3869293749999999E-4</v>
      </c>
      <c r="BZ19">
        <v>240</v>
      </c>
      <c r="CA19" s="8">
        <f t="shared" si="33"/>
        <v>-6.823349140833157E-5</v>
      </c>
      <c r="CB19" s="8" t="str">
        <f t="shared" si="34"/>
        <v>NA</v>
      </c>
      <c r="CC19" s="4" t="s">
        <v>0</v>
      </c>
      <c r="CD19">
        <v>10.09702916</v>
      </c>
      <c r="CE19" s="1">
        <v>3.0012999999999999E-5</v>
      </c>
      <c r="CF19">
        <v>240</v>
      </c>
      <c r="CG19" s="8">
        <f t="shared" si="36"/>
        <v>-5.2207242947549526E-5</v>
      </c>
      <c r="CH19" s="8" t="str">
        <f t="shared" si="37"/>
        <v>NA</v>
      </c>
      <c r="CI19" s="8">
        <f t="shared" si="38"/>
        <v>8.2220242947549525E-5</v>
      </c>
      <c r="CJ19">
        <v>10.23229999</v>
      </c>
      <c r="CK19">
        <v>-2.0724859109999999E-4</v>
      </c>
      <c r="CL19">
        <v>240</v>
      </c>
      <c r="CM19" s="8">
        <f t="shared" si="39"/>
        <v>-1.4301765040780623E-4</v>
      </c>
      <c r="CN19" s="8" t="str">
        <f t="shared" si="40"/>
        <v>NA</v>
      </c>
      <c r="CO19" s="8">
        <f t="shared" si="41"/>
        <v>-6.4230940692193764E-5</v>
      </c>
      <c r="CP19" s="2">
        <v>10.00226632</v>
      </c>
      <c r="CQ19" s="2">
        <v>-4.4196756109999999E-4</v>
      </c>
      <c r="CR19" s="2">
        <v>178</v>
      </c>
      <c r="CS19" s="8">
        <f t="shared" si="42"/>
        <v>-6.823349140833157E-5</v>
      </c>
      <c r="CT19" s="8" t="str">
        <f t="shared" si="43"/>
        <v>NA</v>
      </c>
      <c r="CU19" s="8">
        <f t="shared" si="44"/>
        <v>-3.7373406969166842E-4</v>
      </c>
      <c r="CV19">
        <v>10.445100010000001</v>
      </c>
      <c r="CW19" s="1">
        <v>-1.7062E-5</v>
      </c>
      <c r="CX19">
        <v>240</v>
      </c>
      <c r="CY19" s="10">
        <f t="shared" si="45"/>
        <v>-5.2207242947549526E-5</v>
      </c>
      <c r="CZ19" s="10" t="str">
        <f t="shared" si="46"/>
        <v>NA</v>
      </c>
      <c r="DA19" s="8">
        <f t="shared" si="47"/>
        <v>3.5145242947549526E-5</v>
      </c>
      <c r="DB19" t="s">
        <v>1</v>
      </c>
      <c r="DC19" s="5" t="s">
        <v>12</v>
      </c>
    </row>
    <row r="20" spans="1:107" x14ac:dyDescent="0.45">
      <c r="A20" s="9">
        <v>45622.35208420139</v>
      </c>
      <c r="B20">
        <v>18</v>
      </c>
      <c r="C20">
        <v>19</v>
      </c>
      <c r="D20" s="7">
        <v>45622</v>
      </c>
      <c r="E20">
        <v>8.270000005</v>
      </c>
      <c r="F20">
        <v>14.025575</v>
      </c>
      <c r="G20">
        <v>13.91516242</v>
      </c>
      <c r="H20">
        <v>14.22682921</v>
      </c>
      <c r="I20">
        <v>14.278345870000001</v>
      </c>
      <c r="J20">
        <v>10.3482</v>
      </c>
      <c r="K20">
        <v>-2.8545983480000002E-4</v>
      </c>
      <c r="L20">
        <v>240</v>
      </c>
      <c r="M20" s="8">
        <f t="shared" si="1"/>
        <v>-1.4379209379589142E-4</v>
      </c>
      <c r="N20" s="8" t="str">
        <f t="shared" si="2"/>
        <v>NA</v>
      </c>
      <c r="O20" s="8">
        <f t="shared" si="3"/>
        <v>-1.416677410041086E-4</v>
      </c>
      <c r="P20">
        <v>10.64718751</v>
      </c>
      <c r="Q20" s="1">
        <v>5.4956000000000004E-6</v>
      </c>
      <c r="R20">
        <v>240</v>
      </c>
      <c r="S20" s="10">
        <f t="shared" si="4"/>
        <v>-5.2296425077785758E-5</v>
      </c>
      <c r="T20" s="10" t="str">
        <f t="shared" si="5"/>
        <v>NA</v>
      </c>
      <c r="U20" s="8">
        <f t="shared" si="6"/>
        <v>5.779202507778576E-5</v>
      </c>
      <c r="V20">
        <v>10.500970819999999</v>
      </c>
      <c r="W20">
        <v>-1.184893599E-4</v>
      </c>
      <c r="X20">
        <v>240</v>
      </c>
      <c r="Y20" s="8">
        <f t="shared" si="7"/>
        <v>-1.4379209379589142E-4</v>
      </c>
      <c r="Z20" s="8" t="str">
        <f t="shared" si="8"/>
        <v>NA</v>
      </c>
      <c r="AA20" s="8">
        <f t="shared" si="9"/>
        <v>2.5302733895891415E-5</v>
      </c>
      <c r="AB20" s="2">
        <v>10.18227823</v>
      </c>
      <c r="AC20" s="2">
        <v>-2.4079254379999999E-4</v>
      </c>
      <c r="AD20" s="2">
        <v>248</v>
      </c>
      <c r="AE20" s="8">
        <f t="shared" si="10"/>
        <v>-6.8509362361690584E-5</v>
      </c>
      <c r="AF20" s="8" t="str">
        <f t="shared" si="11"/>
        <v>NA</v>
      </c>
      <c r="AG20" s="8">
        <f t="shared" si="12"/>
        <v>-1.7228318143830941E-4</v>
      </c>
      <c r="AH20">
        <v>10.3082125</v>
      </c>
      <c r="AI20">
        <v>-3.0045393489999998E-4</v>
      </c>
      <c r="AJ20">
        <v>240</v>
      </c>
      <c r="AK20" s="8">
        <f t="shared" si="13"/>
        <v>-6.8509362361690584E-5</v>
      </c>
      <c r="AL20" s="8" t="str">
        <f t="shared" si="14"/>
        <v>NA</v>
      </c>
      <c r="AM20" s="8">
        <f t="shared" si="15"/>
        <v>-2.3194457253830939E-4</v>
      </c>
      <c r="AN20">
        <v>10.427270829999999</v>
      </c>
      <c r="AO20">
        <v>-2.1898001019999999E-4</v>
      </c>
      <c r="AP20">
        <v>240</v>
      </c>
      <c r="AQ20" s="8">
        <f t="shared" si="16"/>
        <v>-6.8509362361690584E-5</v>
      </c>
      <c r="AR20" s="8" t="str">
        <f t="shared" si="17"/>
        <v>NA</v>
      </c>
      <c r="AS20" s="8">
        <f t="shared" si="18"/>
        <v>-1.5047064783830941E-4</v>
      </c>
      <c r="AT20">
        <v>10.205504579999999</v>
      </c>
      <c r="AU20">
        <v>-5.2230110269999995E-4</v>
      </c>
      <c r="AV20">
        <v>240</v>
      </c>
      <c r="AW20" s="8">
        <f t="shared" si="19"/>
        <v>-6.8509362361690584E-5</v>
      </c>
      <c r="AX20" s="8" t="str">
        <f t="shared" si="20"/>
        <v>NA</v>
      </c>
      <c r="AY20" s="8">
        <f t="shared" si="21"/>
        <v>-4.5379174033830937E-4</v>
      </c>
      <c r="AZ20">
        <v>10.25651251</v>
      </c>
      <c r="BA20">
        <v>-4.0267671999999997E-4</v>
      </c>
      <c r="BB20">
        <v>240</v>
      </c>
      <c r="BC20" s="8">
        <f t="shared" si="22"/>
        <v>-1.4379209379589142E-4</v>
      </c>
      <c r="BD20" s="8" t="str">
        <f t="shared" si="23"/>
        <v>NA</v>
      </c>
      <c r="BE20" s="8">
        <f t="shared" si="24"/>
        <v>-2.5888462620410856E-4</v>
      </c>
      <c r="BF20">
        <v>10.323816689999999</v>
      </c>
      <c r="BG20" s="1">
        <v>5.5477999999999996E-6</v>
      </c>
      <c r="BH20">
        <v>240</v>
      </c>
      <c r="BI20" s="10">
        <f t="shared" si="25"/>
        <v>-5.2296425077785758E-5</v>
      </c>
      <c r="BJ20" s="10" t="str">
        <f t="shared" si="26"/>
        <v>NA</v>
      </c>
      <c r="BK20" s="8">
        <f t="shared" si="27"/>
        <v>5.7844225077785759E-5</v>
      </c>
      <c r="BL20" s="2">
        <v>9.8653843549999998</v>
      </c>
      <c r="BM20" s="2">
        <v>-4.0700291519999999E-4</v>
      </c>
      <c r="BN20" s="2">
        <v>166</v>
      </c>
      <c r="BO20" s="8">
        <f t="shared" si="28"/>
        <v>-6.8509362361690584E-5</v>
      </c>
      <c r="BP20" s="8" t="str">
        <f t="shared" si="29"/>
        <v>NA</v>
      </c>
      <c r="BQ20" s="8">
        <f t="shared" si="0"/>
        <v>-3.3849355283830941E-4</v>
      </c>
      <c r="BR20">
        <v>10.164033310000001</v>
      </c>
      <c r="BS20">
        <v>-1.5624491640000001E-4</v>
      </c>
      <c r="BT20">
        <v>240</v>
      </c>
      <c r="BU20" s="8">
        <f t="shared" si="30"/>
        <v>-1.4379209379589142E-4</v>
      </c>
      <c r="BV20" s="8" t="str">
        <f t="shared" si="31"/>
        <v>NA</v>
      </c>
      <c r="BW20" s="8">
        <f t="shared" si="32"/>
        <v>-1.2452822604108591E-5</v>
      </c>
      <c r="BX20">
        <v>10.192349999999999</v>
      </c>
      <c r="BY20">
        <v>-1.7719813910000001E-4</v>
      </c>
      <c r="BZ20">
        <v>240</v>
      </c>
      <c r="CA20" s="8">
        <f t="shared" si="33"/>
        <v>-6.8509362361690584E-5</v>
      </c>
      <c r="CB20" s="8" t="str">
        <f t="shared" si="34"/>
        <v>NA</v>
      </c>
      <c r="CC20" s="8">
        <f t="shared" si="35"/>
        <v>-1.0868877673830943E-4</v>
      </c>
      <c r="CD20">
        <v>10.036809979999999</v>
      </c>
      <c r="CE20" s="1">
        <v>2.7806000000000001E-5</v>
      </c>
      <c r="CF20">
        <v>240</v>
      </c>
      <c r="CG20" s="8">
        <f t="shared" si="36"/>
        <v>-5.2296425077785758E-5</v>
      </c>
      <c r="CH20" s="8" t="str">
        <f t="shared" si="37"/>
        <v>NA</v>
      </c>
      <c r="CI20" s="8">
        <f t="shared" si="38"/>
        <v>8.0102425077785755E-5</v>
      </c>
      <c r="CJ20">
        <v>10.197612530000001</v>
      </c>
      <c r="CK20">
        <v>-1.666569257E-4</v>
      </c>
      <c r="CL20">
        <v>240</v>
      </c>
      <c r="CM20" s="8">
        <f t="shared" si="39"/>
        <v>-1.4379209379589142E-4</v>
      </c>
      <c r="CN20" s="8" t="str">
        <f t="shared" si="40"/>
        <v>NA</v>
      </c>
      <c r="CO20" s="8">
        <f t="shared" si="41"/>
        <v>-2.2864831904108578E-5</v>
      </c>
      <c r="CP20">
        <v>9.9745124900000004</v>
      </c>
      <c r="CQ20">
        <v>-2.6561722700000002E-4</v>
      </c>
      <c r="CR20">
        <v>240</v>
      </c>
      <c r="CS20" s="8">
        <f t="shared" si="42"/>
        <v>-6.8509362361690584E-5</v>
      </c>
      <c r="CT20" s="8" t="str">
        <f t="shared" si="43"/>
        <v>NA</v>
      </c>
      <c r="CU20" s="8">
        <f t="shared" si="44"/>
        <v>-1.9710786463830943E-4</v>
      </c>
      <c r="CV20">
        <v>10.416595839999999</v>
      </c>
      <c r="CW20" s="1">
        <v>6.0158000000000001E-6</v>
      </c>
      <c r="CX20">
        <v>240</v>
      </c>
      <c r="CY20" s="10">
        <f t="shared" si="45"/>
        <v>-5.2296425077785758E-5</v>
      </c>
      <c r="CZ20" s="10" t="str">
        <f t="shared" si="46"/>
        <v>NA</v>
      </c>
      <c r="DA20" s="8">
        <f t="shared" si="47"/>
        <v>5.8312225077785755E-5</v>
      </c>
      <c r="DB20" t="s">
        <v>1</v>
      </c>
      <c r="DC20" s="5" t="s">
        <v>12</v>
      </c>
    </row>
    <row r="21" spans="1:107" x14ac:dyDescent="0.45">
      <c r="A21" s="9">
        <v>45622.406944444447</v>
      </c>
      <c r="B21" t="s">
        <v>0</v>
      </c>
      <c r="C21">
        <v>20</v>
      </c>
      <c r="D21" s="7">
        <v>45622</v>
      </c>
      <c r="E21">
        <v>9.4566666460000004</v>
      </c>
      <c r="F21">
        <v>13.998300929999999</v>
      </c>
      <c r="G21">
        <v>13.91097695</v>
      </c>
      <c r="H21">
        <v>14.210777820000001</v>
      </c>
      <c r="I21">
        <v>14.255328649999999</v>
      </c>
      <c r="J21">
        <v>7.5635833100000003</v>
      </c>
      <c r="K21">
        <v>-1.8742143589999999E-4</v>
      </c>
      <c r="L21">
        <v>216</v>
      </c>
      <c r="M21" s="8">
        <f t="shared" si="1"/>
        <v>-1.453215920999007E-4</v>
      </c>
      <c r="N21" s="8" t="str">
        <f t="shared" si="2"/>
        <v>NA</v>
      </c>
      <c r="O21" s="8">
        <f t="shared" si="3"/>
        <v>-4.2099843800099296E-5</v>
      </c>
      <c r="P21">
        <v>8.0290073930000005</v>
      </c>
      <c r="Q21">
        <v>-2.9546682629999997E-4</v>
      </c>
      <c r="R21">
        <v>216</v>
      </c>
      <c r="S21" s="10">
        <f t="shared" si="4"/>
        <v>-5.2472556631127931E-5</v>
      </c>
      <c r="T21" s="10" t="str">
        <f t="shared" si="5"/>
        <v>NA</v>
      </c>
      <c r="U21" s="8">
        <f t="shared" si="6"/>
        <v>-2.4299426966887204E-4</v>
      </c>
      <c r="V21">
        <v>7.7710610979999997</v>
      </c>
      <c r="W21" s="1">
        <v>-9.7985999999999993E-5</v>
      </c>
      <c r="X21">
        <v>216</v>
      </c>
      <c r="Y21" s="8">
        <f t="shared" si="7"/>
        <v>-1.453215920999007E-4</v>
      </c>
      <c r="Z21" s="8" t="str">
        <f t="shared" si="8"/>
        <v>NA</v>
      </c>
      <c r="AA21" s="8">
        <f t="shared" si="9"/>
        <v>4.7335592099900705E-5</v>
      </c>
      <c r="AB21">
        <v>7.5198833130000002</v>
      </c>
      <c r="AC21">
        <v>-2.0287258399999999E-4</v>
      </c>
      <c r="AD21">
        <v>216</v>
      </c>
      <c r="AE21" s="8">
        <f t="shared" si="10"/>
        <v>-6.9054197738560585E-5</v>
      </c>
      <c r="AF21" s="8" t="str">
        <f t="shared" si="11"/>
        <v>NA</v>
      </c>
      <c r="AG21" s="8">
        <f t="shared" si="12"/>
        <v>-1.338183862614394E-4</v>
      </c>
      <c r="AH21">
        <v>7.5765652880000003</v>
      </c>
      <c r="AI21">
        <v>-2.6427462610000002E-4</v>
      </c>
      <c r="AJ21">
        <v>216</v>
      </c>
      <c r="AK21" s="8">
        <f t="shared" si="13"/>
        <v>-6.9054197738560585E-5</v>
      </c>
      <c r="AL21" s="8" t="str">
        <f t="shared" si="14"/>
        <v>NA</v>
      </c>
      <c r="AM21" s="8">
        <f t="shared" si="15"/>
        <v>-1.9522042836143944E-4</v>
      </c>
      <c r="AN21">
        <v>7.5391671640000002</v>
      </c>
      <c r="AO21">
        <v>-2.2706935459999999E-4</v>
      </c>
      <c r="AP21">
        <v>216</v>
      </c>
      <c r="AQ21" s="8">
        <f t="shared" si="16"/>
        <v>-6.9054197738560585E-5</v>
      </c>
      <c r="AR21" s="8" t="str">
        <f t="shared" si="17"/>
        <v>NA</v>
      </c>
      <c r="AS21" s="8">
        <f t="shared" si="18"/>
        <v>-1.580151568614394E-4</v>
      </c>
      <c r="AT21">
        <v>7.2807652599999999</v>
      </c>
      <c r="AU21">
        <v>-3.8415408549999998E-4</v>
      </c>
      <c r="AV21">
        <v>216</v>
      </c>
      <c r="AW21" s="8">
        <f t="shared" si="19"/>
        <v>-6.9054197738560585E-5</v>
      </c>
      <c r="AX21" s="8" t="str">
        <f t="shared" si="20"/>
        <v>NA</v>
      </c>
      <c r="AY21" s="8">
        <f t="shared" si="21"/>
        <v>-3.1509988776143939E-4</v>
      </c>
      <c r="AZ21">
        <v>7.6587671310000003</v>
      </c>
      <c r="BA21">
        <v>-2.1839343339999999E-4</v>
      </c>
      <c r="BB21">
        <v>216</v>
      </c>
      <c r="BC21" s="8">
        <f t="shared" si="22"/>
        <v>-1.453215920999007E-4</v>
      </c>
      <c r="BD21" s="8" t="str">
        <f t="shared" si="23"/>
        <v>NA</v>
      </c>
      <c r="BE21" s="8">
        <f t="shared" si="24"/>
        <v>-7.3071841300099294E-5</v>
      </c>
      <c r="BF21">
        <v>7.4312217609999998</v>
      </c>
      <c r="BG21" s="1">
        <v>1.027E-7</v>
      </c>
      <c r="BH21">
        <v>216</v>
      </c>
      <c r="BI21" s="10">
        <f t="shared" si="25"/>
        <v>-5.2472556631127931E-5</v>
      </c>
      <c r="BJ21" s="10" t="str">
        <f t="shared" si="26"/>
        <v>NA</v>
      </c>
      <c r="BK21" s="8">
        <f t="shared" si="27"/>
        <v>5.2575256631127933E-5</v>
      </c>
      <c r="BL21">
        <v>6.6089333300000002</v>
      </c>
      <c r="BM21">
        <v>-3.5656371249999998E-4</v>
      </c>
      <c r="BN21">
        <v>216</v>
      </c>
      <c r="BO21" s="8">
        <f t="shared" si="28"/>
        <v>-6.9054197738560585E-5</v>
      </c>
      <c r="BP21" s="8" t="str">
        <f t="shared" si="29"/>
        <v>NA</v>
      </c>
      <c r="BQ21" s="8">
        <f t="shared" si="0"/>
        <v>-2.8750951476143939E-4</v>
      </c>
      <c r="BR21">
        <v>7.1798171269999997</v>
      </c>
      <c r="BS21">
        <v>-1.5267894709999999E-4</v>
      </c>
      <c r="BT21">
        <v>216</v>
      </c>
      <c r="BU21" s="8">
        <f t="shared" si="30"/>
        <v>-1.453215920999007E-4</v>
      </c>
      <c r="BV21" s="8" t="str">
        <f t="shared" si="31"/>
        <v>NA</v>
      </c>
      <c r="BW21" s="8">
        <f t="shared" si="32"/>
        <v>-7.3573550000992946E-6</v>
      </c>
      <c r="BX21">
        <v>7.1605527599999999</v>
      </c>
      <c r="BY21">
        <v>-2.0971368779999999E-4</v>
      </c>
      <c r="BZ21">
        <v>216</v>
      </c>
      <c r="CA21" s="8">
        <f t="shared" si="33"/>
        <v>-6.9054197738560585E-5</v>
      </c>
      <c r="CB21" s="8" t="str">
        <f t="shared" si="34"/>
        <v>NA</v>
      </c>
      <c r="CC21" s="8">
        <f t="shared" si="35"/>
        <v>-1.4065949006143941E-4</v>
      </c>
      <c r="CD21">
        <v>8.5203351620000003</v>
      </c>
      <c r="CE21">
        <v>3.6590051529999999E-4</v>
      </c>
      <c r="CF21">
        <v>216</v>
      </c>
      <c r="CG21" s="8">
        <f t="shared" si="36"/>
        <v>-5.2472556631127931E-5</v>
      </c>
      <c r="CH21" s="8" t="str">
        <f t="shared" si="37"/>
        <v>NA</v>
      </c>
      <c r="CI21" s="8">
        <f t="shared" si="38"/>
        <v>4.1837307193112792E-4</v>
      </c>
      <c r="CJ21">
        <v>7.0751758950000001</v>
      </c>
      <c r="CK21">
        <v>-1.6513108440000001E-4</v>
      </c>
      <c r="CL21">
        <v>216</v>
      </c>
      <c r="CM21" s="8">
        <f t="shared" si="39"/>
        <v>-1.453215920999007E-4</v>
      </c>
      <c r="CN21" s="8" t="str">
        <f t="shared" si="40"/>
        <v>NA</v>
      </c>
      <c r="CO21" s="8">
        <f t="shared" si="41"/>
        <v>-1.9809492300099313E-5</v>
      </c>
      <c r="CP21">
        <v>6.754670366</v>
      </c>
      <c r="CQ21">
        <v>-2.207279529E-4</v>
      </c>
      <c r="CR21">
        <v>216</v>
      </c>
      <c r="CS21" s="8">
        <f t="shared" si="42"/>
        <v>-6.9054197738560585E-5</v>
      </c>
      <c r="CT21" s="8" t="str">
        <f t="shared" si="43"/>
        <v>NA</v>
      </c>
      <c r="CU21" s="8">
        <f t="shared" si="44"/>
        <v>-1.5167375516143941E-4</v>
      </c>
      <c r="CV21">
        <v>7.5219199080000001</v>
      </c>
      <c r="CW21" s="1">
        <v>4.0028999999999999E-5</v>
      </c>
      <c r="CX21">
        <v>216</v>
      </c>
      <c r="CY21" s="10">
        <f t="shared" si="45"/>
        <v>-5.2472556631127931E-5</v>
      </c>
      <c r="CZ21" s="10" t="str">
        <f t="shared" si="46"/>
        <v>NA</v>
      </c>
      <c r="DA21" s="8">
        <f t="shared" si="47"/>
        <v>9.2501556631127924E-5</v>
      </c>
      <c r="DB21" t="s">
        <v>2</v>
      </c>
      <c r="DC21" s="5" t="s">
        <v>12</v>
      </c>
    </row>
    <row r="22" spans="1:107" x14ac:dyDescent="0.45">
      <c r="A22" s="9">
        <v>45622.416666666664</v>
      </c>
      <c r="B22" t="s">
        <v>0</v>
      </c>
      <c r="C22">
        <v>21</v>
      </c>
      <c r="D22" s="7">
        <v>45622</v>
      </c>
      <c r="E22">
        <v>9.9292593179999997</v>
      </c>
      <c r="F22">
        <v>14.00145841</v>
      </c>
      <c r="G22">
        <v>13.900773149999999</v>
      </c>
      <c r="H22">
        <v>14.148532469999999</v>
      </c>
      <c r="I22">
        <v>14.19381025</v>
      </c>
      <c r="J22">
        <v>7.394222697</v>
      </c>
      <c r="K22">
        <v>-1.2987143000000001E-4</v>
      </c>
      <c r="L22">
        <v>216</v>
      </c>
      <c r="M22" s="8">
        <f t="shared" si="1"/>
        <v>-1.4559264672087124E-4</v>
      </c>
      <c r="N22" s="8" t="str">
        <f t="shared" si="2"/>
        <v>NA</v>
      </c>
      <c r="O22" s="8">
        <f t="shared" si="3"/>
        <v>1.5721216720871237E-5</v>
      </c>
      <c r="P22">
        <v>7.7455560410000004</v>
      </c>
      <c r="Q22">
        <v>-2.7120539629999998E-4</v>
      </c>
      <c r="R22">
        <v>216</v>
      </c>
      <c r="S22" s="10">
        <f t="shared" si="4"/>
        <v>-5.250377031168485E-5</v>
      </c>
      <c r="T22" s="10" t="str">
        <f t="shared" si="5"/>
        <v>NA</v>
      </c>
      <c r="U22" s="8">
        <f t="shared" si="6"/>
        <v>-2.1870162598831513E-4</v>
      </c>
      <c r="V22">
        <v>7.6964819540000002</v>
      </c>
      <c r="W22" s="1">
        <v>-5.5374000000000002E-5</v>
      </c>
      <c r="X22">
        <v>216</v>
      </c>
      <c r="Y22" s="8">
        <f t="shared" si="7"/>
        <v>-1.4559264672087124E-4</v>
      </c>
      <c r="Z22" s="8" t="str">
        <f t="shared" si="8"/>
        <v>NA</v>
      </c>
      <c r="AA22" s="8">
        <f t="shared" si="9"/>
        <v>9.0218646720871242E-5</v>
      </c>
      <c r="AB22">
        <v>7.3195356220000001</v>
      </c>
      <c r="AC22">
        <v>-1.758240185E-4</v>
      </c>
      <c r="AD22">
        <v>216</v>
      </c>
      <c r="AE22" s="8">
        <f t="shared" si="10"/>
        <v>-6.9150752371072155E-5</v>
      </c>
      <c r="AF22" s="8" t="str">
        <f t="shared" si="11"/>
        <v>NA</v>
      </c>
      <c r="AG22" s="8">
        <f t="shared" si="12"/>
        <v>-1.0667326612892784E-4</v>
      </c>
      <c r="AH22">
        <v>7.3244782419999996</v>
      </c>
      <c r="AI22">
        <v>-2.060432738E-4</v>
      </c>
      <c r="AJ22">
        <v>216</v>
      </c>
      <c r="AK22" s="8">
        <f t="shared" si="13"/>
        <v>-6.9150752371072155E-5</v>
      </c>
      <c r="AL22" s="8" t="str">
        <f t="shared" si="14"/>
        <v>NA</v>
      </c>
      <c r="AM22" s="8">
        <f t="shared" si="15"/>
        <v>-1.3689252142892784E-4</v>
      </c>
      <c r="AN22">
        <v>7.3453439429999996</v>
      </c>
      <c r="AO22">
        <v>-1.957786365E-4</v>
      </c>
      <c r="AP22">
        <v>216</v>
      </c>
      <c r="AQ22" s="8">
        <f t="shared" si="16"/>
        <v>-6.9150752371072155E-5</v>
      </c>
      <c r="AR22" s="8" t="str">
        <f t="shared" si="17"/>
        <v>NA</v>
      </c>
      <c r="AS22" s="8">
        <f t="shared" si="18"/>
        <v>-1.2662788412892784E-4</v>
      </c>
      <c r="AT22">
        <v>6.8090916650000004</v>
      </c>
      <c r="AU22">
        <v>-4.640960923E-4</v>
      </c>
      <c r="AV22">
        <v>216</v>
      </c>
      <c r="AW22" s="8">
        <f t="shared" si="19"/>
        <v>-6.9150752371072155E-5</v>
      </c>
      <c r="AX22" s="8" t="str">
        <f t="shared" si="20"/>
        <v>NA</v>
      </c>
      <c r="AY22" s="8">
        <f t="shared" si="21"/>
        <v>-3.9494533992892784E-4</v>
      </c>
      <c r="AZ22">
        <v>7.4473546610000003</v>
      </c>
      <c r="BA22">
        <v>-1.7383812179999999E-4</v>
      </c>
      <c r="BB22">
        <v>216</v>
      </c>
      <c r="BC22" s="8">
        <f t="shared" si="22"/>
        <v>-1.4559264672087124E-4</v>
      </c>
      <c r="BD22" s="8" t="str">
        <f t="shared" si="23"/>
        <v>NA</v>
      </c>
      <c r="BE22" s="8">
        <f t="shared" si="24"/>
        <v>-2.8245475079128745E-5</v>
      </c>
      <c r="BF22">
        <v>7.4671138920000004</v>
      </c>
      <c r="BG22" s="1">
        <v>3.2209000000000003E-5</v>
      </c>
      <c r="BH22">
        <v>216</v>
      </c>
      <c r="BI22" s="10">
        <f t="shared" si="25"/>
        <v>-5.250377031168485E-5</v>
      </c>
      <c r="BJ22" s="10" t="str">
        <f t="shared" si="26"/>
        <v>NA</v>
      </c>
      <c r="BK22" s="8">
        <f t="shared" si="27"/>
        <v>8.4712770311684853E-5</v>
      </c>
      <c r="BL22">
        <v>6.2376916610000004</v>
      </c>
      <c r="BM22">
        <v>-3.4023889160000002E-4</v>
      </c>
      <c r="BN22">
        <v>216</v>
      </c>
      <c r="BO22" s="8">
        <f t="shared" si="28"/>
        <v>-6.9150752371072155E-5</v>
      </c>
      <c r="BP22" s="8" t="str">
        <f t="shared" si="29"/>
        <v>NA</v>
      </c>
      <c r="BQ22" s="8">
        <f t="shared" si="0"/>
        <v>-2.7108813922892787E-4</v>
      </c>
      <c r="BR22">
        <v>7.0881185269999998</v>
      </c>
      <c r="BS22">
        <v>-1.158019995E-4</v>
      </c>
      <c r="BT22">
        <v>216</v>
      </c>
      <c r="BU22" s="8">
        <f t="shared" si="30"/>
        <v>-1.4559264672087124E-4</v>
      </c>
      <c r="BV22" s="8" t="str">
        <f t="shared" si="31"/>
        <v>NA</v>
      </c>
      <c r="BW22" s="8">
        <f t="shared" si="32"/>
        <v>2.9790647220871242E-5</v>
      </c>
      <c r="BX22">
        <v>6.971819429</v>
      </c>
      <c r="BY22">
        <v>-1.7708898910000001E-4</v>
      </c>
      <c r="BZ22">
        <v>216</v>
      </c>
      <c r="CA22" s="8">
        <f t="shared" si="33"/>
        <v>-6.9150752371072155E-5</v>
      </c>
      <c r="CB22" s="8" t="str">
        <f t="shared" si="34"/>
        <v>NA</v>
      </c>
      <c r="CC22" s="8">
        <f t="shared" si="35"/>
        <v>-1.0793823672892785E-4</v>
      </c>
      <c r="CD22">
        <v>7.7751972169999997</v>
      </c>
      <c r="CE22">
        <v>-8.6742303700000005E-4</v>
      </c>
      <c r="CF22">
        <v>216</v>
      </c>
      <c r="CG22" s="8">
        <f t="shared" si="36"/>
        <v>-5.250377031168485E-5</v>
      </c>
      <c r="CH22" s="8" t="str">
        <f t="shared" si="37"/>
        <v>NA</v>
      </c>
      <c r="CI22" s="8">
        <f t="shared" si="38"/>
        <v>-8.149192666883152E-4</v>
      </c>
      <c r="CJ22">
        <v>6.9284883800000001</v>
      </c>
      <c r="CK22">
        <v>-1.4169267269999999E-4</v>
      </c>
      <c r="CL22">
        <v>216</v>
      </c>
      <c r="CM22" s="8">
        <f t="shared" si="39"/>
        <v>-1.4559264672087124E-4</v>
      </c>
      <c r="CN22" s="8" t="str">
        <f t="shared" si="40"/>
        <v>NA</v>
      </c>
      <c r="CO22" s="8">
        <f t="shared" si="41"/>
        <v>3.8999740208712531E-6</v>
      </c>
      <c r="CP22">
        <v>6.5547097130000003</v>
      </c>
      <c r="CQ22">
        <v>-1.7553449450000001E-4</v>
      </c>
      <c r="CR22">
        <v>216</v>
      </c>
      <c r="CS22" s="8">
        <f t="shared" si="42"/>
        <v>-6.9150752371072155E-5</v>
      </c>
      <c r="CT22" s="8" t="str">
        <f t="shared" si="43"/>
        <v>NA</v>
      </c>
      <c r="CU22" s="8">
        <f t="shared" si="44"/>
        <v>-1.0638374212892785E-4</v>
      </c>
      <c r="CV22">
        <v>7.5575787229999998</v>
      </c>
      <c r="CW22" s="1">
        <v>1.2381000000000001E-5</v>
      </c>
      <c r="CX22">
        <v>216</v>
      </c>
      <c r="CY22" s="10">
        <f t="shared" si="45"/>
        <v>-5.250377031168485E-5</v>
      </c>
      <c r="CZ22" s="10" t="str">
        <f t="shared" si="46"/>
        <v>NA</v>
      </c>
      <c r="DA22" s="8">
        <f t="shared" si="47"/>
        <v>6.4884770311684852E-5</v>
      </c>
      <c r="DB22" t="s">
        <v>2</v>
      </c>
      <c r="DC22" s="5" t="s">
        <v>12</v>
      </c>
    </row>
    <row r="23" spans="1:107" x14ac:dyDescent="0.45">
      <c r="A23" s="9">
        <v>45622.425694444442</v>
      </c>
      <c r="B23" t="s">
        <v>0</v>
      </c>
      <c r="C23">
        <v>22</v>
      </c>
      <c r="D23" s="7">
        <v>45622</v>
      </c>
      <c r="E23">
        <v>10.13545478</v>
      </c>
      <c r="F23">
        <v>14</v>
      </c>
      <c r="G23">
        <v>13.879681850000001</v>
      </c>
      <c r="H23">
        <v>14.1525455</v>
      </c>
      <c r="I23">
        <v>14.20713611</v>
      </c>
      <c r="J23">
        <v>7.2889681949999998</v>
      </c>
      <c r="K23">
        <v>-2.3732517619999999E-4</v>
      </c>
      <c r="L23">
        <v>22</v>
      </c>
      <c r="M23" s="8">
        <f t="shared" si="1"/>
        <v>-1.4584434029774052E-4</v>
      </c>
      <c r="N23" s="8" t="str">
        <f t="shared" si="2"/>
        <v>NA</v>
      </c>
      <c r="O23" s="8">
        <f t="shared" si="3"/>
        <v>-9.1480835902259478E-5</v>
      </c>
      <c r="P23">
        <v>7.4302545459999996</v>
      </c>
      <c r="Q23">
        <v>-1.2561246250000001E-3</v>
      </c>
      <c r="R23">
        <v>22</v>
      </c>
      <c r="S23" s="10">
        <f t="shared" si="4"/>
        <v>-5.2532754443612717E-5</v>
      </c>
      <c r="T23" s="10" t="str">
        <f t="shared" si="5"/>
        <v>NA</v>
      </c>
      <c r="U23" s="8">
        <f t="shared" si="6"/>
        <v>-1.2035918705563873E-3</v>
      </c>
      <c r="V23">
        <v>7.6431408579999998</v>
      </c>
      <c r="W23" s="1">
        <v>-9.0308000000000003E-5</v>
      </c>
      <c r="X23">
        <v>22</v>
      </c>
      <c r="Y23" s="8">
        <f t="shared" si="7"/>
        <v>-1.4584434029774052E-4</v>
      </c>
      <c r="Z23" s="8" t="str">
        <f t="shared" si="8"/>
        <v>NA</v>
      </c>
      <c r="AA23" s="8">
        <f t="shared" si="9"/>
        <v>5.5536340297740512E-5</v>
      </c>
      <c r="AB23">
        <v>7.2050137090000002</v>
      </c>
      <c r="AC23">
        <v>-1.601237163E-4</v>
      </c>
      <c r="AD23">
        <v>22</v>
      </c>
      <c r="AE23" s="8">
        <f t="shared" si="10"/>
        <v>-6.9240410244142403E-5</v>
      </c>
      <c r="AF23" s="8" t="str">
        <f t="shared" si="11"/>
        <v>NA</v>
      </c>
      <c r="AG23" s="8">
        <f t="shared" si="12"/>
        <v>-9.0883306055857595E-5</v>
      </c>
      <c r="AH23">
        <v>7.191886512</v>
      </c>
      <c r="AI23">
        <v>-3.4341201480000001E-4</v>
      </c>
      <c r="AJ23">
        <v>22</v>
      </c>
      <c r="AK23" s="8">
        <f t="shared" si="13"/>
        <v>-6.9240410244142403E-5</v>
      </c>
      <c r="AL23" s="8" t="str">
        <f t="shared" si="14"/>
        <v>NA</v>
      </c>
      <c r="AM23" s="8">
        <f t="shared" si="15"/>
        <v>-2.7417160455585761E-4</v>
      </c>
      <c r="AN23">
        <v>7.2054635610000002</v>
      </c>
      <c r="AO23">
        <v>-1.405505068E-4</v>
      </c>
      <c r="AP23">
        <v>22</v>
      </c>
      <c r="AQ23" s="8">
        <f t="shared" si="16"/>
        <v>-6.9240410244142403E-5</v>
      </c>
      <c r="AR23" s="8" t="str">
        <f t="shared" si="17"/>
        <v>NA</v>
      </c>
      <c r="AS23" s="8">
        <f t="shared" si="18"/>
        <v>-7.1310096555857595E-5</v>
      </c>
      <c r="AT23">
        <v>6.5402181370000001</v>
      </c>
      <c r="AU23">
        <v>-5.4970136539999996E-4</v>
      </c>
      <c r="AV23">
        <v>22</v>
      </c>
      <c r="AW23" s="8">
        <f t="shared" si="19"/>
        <v>-6.9240410244142403E-5</v>
      </c>
      <c r="AX23" s="8" t="str">
        <f t="shared" si="20"/>
        <v>NA</v>
      </c>
      <c r="AY23" s="8">
        <f t="shared" si="21"/>
        <v>-4.8046095515585756E-4</v>
      </c>
      <c r="AZ23">
        <v>7.3188681820000001</v>
      </c>
      <c r="BA23">
        <v>-2.9950176910000003E-4</v>
      </c>
      <c r="BB23">
        <v>22</v>
      </c>
      <c r="BC23" s="8">
        <f t="shared" si="22"/>
        <v>-1.4584434029774052E-4</v>
      </c>
      <c r="BD23" s="8" t="str">
        <f t="shared" si="23"/>
        <v>NA</v>
      </c>
      <c r="BE23" s="8">
        <f t="shared" si="24"/>
        <v>-1.5365742880225951E-4</v>
      </c>
      <c r="BF23">
        <v>7.4702271979999999</v>
      </c>
      <c r="BG23" s="1">
        <v>5.4774000000000001E-5</v>
      </c>
      <c r="BH23">
        <v>22</v>
      </c>
      <c r="BI23" s="10">
        <f t="shared" si="25"/>
        <v>-5.2532754443612717E-5</v>
      </c>
      <c r="BJ23" s="10" t="str">
        <f t="shared" si="26"/>
        <v>NA</v>
      </c>
      <c r="BK23" s="8">
        <f t="shared" si="27"/>
        <v>1.0730675444361272E-4</v>
      </c>
      <c r="BL23">
        <v>6.0169863699999997</v>
      </c>
      <c r="BM23">
        <v>-5.4896647080000002E-4</v>
      </c>
      <c r="BN23">
        <v>22</v>
      </c>
      <c r="BO23" s="8">
        <f t="shared" si="28"/>
        <v>-6.9240410244142403E-5</v>
      </c>
      <c r="BP23" s="8" t="str">
        <f t="shared" si="29"/>
        <v>NA</v>
      </c>
      <c r="BQ23" s="8">
        <f t="shared" si="0"/>
        <v>-4.7972606055585762E-4</v>
      </c>
      <c r="BR23">
        <v>7.0066226829999998</v>
      </c>
      <c r="BS23">
        <v>-1.3929999260000001E-4</v>
      </c>
      <c r="BT23">
        <v>22</v>
      </c>
      <c r="BU23" s="8">
        <f t="shared" si="30"/>
        <v>-1.4584434029774052E-4</v>
      </c>
      <c r="BV23" s="8" t="str">
        <f t="shared" si="31"/>
        <v>NA</v>
      </c>
      <c r="BW23" s="8">
        <f t="shared" si="32"/>
        <v>6.54434769774051E-6</v>
      </c>
      <c r="BX23">
        <v>6.8705910120000002</v>
      </c>
      <c r="BY23" s="1">
        <v>-8.3432999999999999E-5</v>
      </c>
      <c r="BZ23">
        <v>22</v>
      </c>
      <c r="CA23" s="8">
        <f t="shared" si="33"/>
        <v>-6.9240410244142403E-5</v>
      </c>
      <c r="CB23" s="8" t="str">
        <f t="shared" si="34"/>
        <v>NA</v>
      </c>
      <c r="CC23" s="4" t="s">
        <v>0</v>
      </c>
      <c r="CD23">
        <v>7.6300953949999997</v>
      </c>
      <c r="CE23">
        <v>-1.238586495E-3</v>
      </c>
      <c r="CF23">
        <v>22</v>
      </c>
      <c r="CG23" s="8">
        <f t="shared" si="36"/>
        <v>-5.2532754443612717E-5</v>
      </c>
      <c r="CH23" s="8" t="str">
        <f t="shared" si="37"/>
        <v>NA</v>
      </c>
      <c r="CI23" s="8">
        <f t="shared" si="38"/>
        <v>-1.1860537405563873E-3</v>
      </c>
      <c r="CJ23">
        <v>6.8371407990000002</v>
      </c>
      <c r="CK23">
        <v>-3.5528914260000001E-4</v>
      </c>
      <c r="CL23">
        <v>22</v>
      </c>
      <c r="CM23" s="8">
        <f t="shared" si="39"/>
        <v>-1.4584434029774052E-4</v>
      </c>
      <c r="CN23" s="8" t="str">
        <f t="shared" si="40"/>
        <v>NA</v>
      </c>
      <c r="CO23" s="8">
        <f t="shared" si="41"/>
        <v>-2.094448023022595E-4</v>
      </c>
      <c r="CP23">
        <v>6.4585727559999997</v>
      </c>
      <c r="CQ23">
        <v>-4.6333007120000002E-4</v>
      </c>
      <c r="CR23">
        <v>22</v>
      </c>
      <c r="CS23" s="8">
        <f t="shared" si="42"/>
        <v>-6.9240410244142403E-5</v>
      </c>
      <c r="CT23" s="8" t="str">
        <f t="shared" si="43"/>
        <v>NA</v>
      </c>
      <c r="CU23" s="8">
        <f t="shared" si="44"/>
        <v>-3.9408966095585762E-4</v>
      </c>
      <c r="CV23">
        <v>7.5548135580000002</v>
      </c>
      <c r="CW23">
        <v>-1.9682864289999999E-4</v>
      </c>
      <c r="CX23">
        <v>22</v>
      </c>
      <c r="CY23" s="10">
        <f t="shared" si="45"/>
        <v>-5.2532754443612717E-5</v>
      </c>
      <c r="CZ23" s="10" t="str">
        <f t="shared" si="46"/>
        <v>NA</v>
      </c>
      <c r="DA23" s="8">
        <f t="shared" si="47"/>
        <v>-1.4429588845638728E-4</v>
      </c>
      <c r="DB23" t="s">
        <v>2</v>
      </c>
      <c r="DC23" s="5" t="s">
        <v>12</v>
      </c>
    </row>
    <row r="24" spans="1:107" x14ac:dyDescent="0.45">
      <c r="A24" s="9">
        <v>45622.455555613429</v>
      </c>
      <c r="B24" t="s">
        <v>0</v>
      </c>
      <c r="C24">
        <v>23</v>
      </c>
      <c r="D24" s="7">
        <v>45622</v>
      </c>
      <c r="E24">
        <v>10.69500006</v>
      </c>
      <c r="F24">
        <v>14.014220720000001</v>
      </c>
      <c r="G24">
        <v>13.90587083</v>
      </c>
      <c r="H24">
        <v>14.16923749</v>
      </c>
      <c r="I24">
        <v>14.21055831</v>
      </c>
      <c r="J24">
        <v>4.8207504129999998</v>
      </c>
      <c r="K24">
        <v>-2.433759264E-4</v>
      </c>
      <c r="L24">
        <v>240</v>
      </c>
      <c r="M24" s="8">
        <f t="shared" si="1"/>
        <v>-1.466768668190177E-4</v>
      </c>
      <c r="N24" s="8" t="str">
        <f t="shared" si="2"/>
        <v>NA</v>
      </c>
      <c r="O24" s="8">
        <f t="shared" si="3"/>
        <v>-9.6699059580982296E-5</v>
      </c>
      <c r="P24">
        <v>5.3446787379999998</v>
      </c>
      <c r="Q24" s="1">
        <v>-4.4529E-5</v>
      </c>
      <c r="R24">
        <v>240</v>
      </c>
      <c r="S24" s="10">
        <f t="shared" si="4"/>
        <v>-5.2628625219708347E-5</v>
      </c>
      <c r="T24" s="10" t="str">
        <f t="shared" si="5"/>
        <v>NA</v>
      </c>
      <c r="U24" s="8">
        <f t="shared" si="6"/>
        <v>8.099625219708347E-6</v>
      </c>
      <c r="V24">
        <v>5.0474179269999997</v>
      </c>
      <c r="W24" s="1">
        <v>-5.1622999999999997E-5</v>
      </c>
      <c r="X24">
        <v>240</v>
      </c>
      <c r="Y24" s="8">
        <f t="shared" si="7"/>
        <v>-1.466768668190177E-4</v>
      </c>
      <c r="Z24" s="8" t="str">
        <f t="shared" si="8"/>
        <v>NA</v>
      </c>
      <c r="AA24" s="8">
        <f t="shared" si="9"/>
        <v>9.5053866819017714E-5</v>
      </c>
      <c r="AB24">
        <v>4.924003323</v>
      </c>
      <c r="AC24">
        <v>-1.7167275459999999E-4</v>
      </c>
      <c r="AD24">
        <v>240</v>
      </c>
      <c r="AE24" s="8">
        <f t="shared" si="10"/>
        <v>-6.9536971475936404E-5</v>
      </c>
      <c r="AF24" s="8" t="str">
        <f t="shared" si="11"/>
        <v>NA</v>
      </c>
      <c r="AG24" s="8">
        <f t="shared" si="12"/>
        <v>-1.0213578312406359E-4</v>
      </c>
      <c r="AH24">
        <v>5.2454337520000003</v>
      </c>
      <c r="AI24">
        <v>-2.7631142610000001E-4</v>
      </c>
      <c r="AJ24">
        <v>240</v>
      </c>
      <c r="AK24" s="8">
        <f t="shared" si="13"/>
        <v>-6.9536971475936404E-5</v>
      </c>
      <c r="AL24" s="8" t="str">
        <f t="shared" si="14"/>
        <v>NA</v>
      </c>
      <c r="AM24" s="8">
        <f t="shared" si="15"/>
        <v>-2.0677445462406361E-4</v>
      </c>
      <c r="AN24">
        <v>4.9431208389999997</v>
      </c>
      <c r="AO24">
        <v>-1.8029243159999999E-4</v>
      </c>
      <c r="AP24">
        <v>240</v>
      </c>
      <c r="AQ24" s="8">
        <f t="shared" si="16"/>
        <v>-6.9536971475936404E-5</v>
      </c>
      <c r="AR24" s="8" t="str">
        <f t="shared" si="17"/>
        <v>NA</v>
      </c>
      <c r="AS24" s="8">
        <f t="shared" si="18"/>
        <v>-1.1075546012406359E-4</v>
      </c>
      <c r="AT24">
        <v>4.8006862459999997</v>
      </c>
      <c r="AU24">
        <v>-4.013136431E-4</v>
      </c>
      <c r="AV24">
        <v>240</v>
      </c>
      <c r="AW24" s="8">
        <f t="shared" si="19"/>
        <v>-6.9536971475936404E-5</v>
      </c>
      <c r="AX24" s="8" t="str">
        <f t="shared" si="20"/>
        <v>NA</v>
      </c>
      <c r="AY24" s="8">
        <f t="shared" si="21"/>
        <v>-3.3177667162406359E-4</v>
      </c>
      <c r="AZ24">
        <v>5.0202433409999996</v>
      </c>
      <c r="BA24">
        <v>-1.0427298240000001E-4</v>
      </c>
      <c r="BB24">
        <v>240</v>
      </c>
      <c r="BC24" s="8">
        <f t="shared" si="22"/>
        <v>-1.466768668190177E-4</v>
      </c>
      <c r="BD24" s="8" t="str">
        <f t="shared" si="23"/>
        <v>NA</v>
      </c>
      <c r="BE24" s="8">
        <f t="shared" si="24"/>
        <v>4.2403884419017697E-5</v>
      </c>
      <c r="BF24">
        <v>4.8383495730000003</v>
      </c>
      <c r="BG24" s="1">
        <v>1.9565E-5</v>
      </c>
      <c r="BH24">
        <v>240</v>
      </c>
      <c r="BI24" s="10">
        <f t="shared" si="25"/>
        <v>-5.2628625219708347E-5</v>
      </c>
      <c r="BJ24" s="10" t="str">
        <f t="shared" si="26"/>
        <v>NA</v>
      </c>
      <c r="BK24" s="8">
        <f t="shared" si="27"/>
        <v>7.2193625219708354E-5</v>
      </c>
      <c r="BL24">
        <v>4.3296320919999998</v>
      </c>
      <c r="BM24">
        <v>-4.6617177909999999E-4</v>
      </c>
      <c r="BN24">
        <v>240</v>
      </c>
      <c r="BO24" s="8">
        <f t="shared" si="28"/>
        <v>-6.9536971475936404E-5</v>
      </c>
      <c r="BP24" s="8" t="str">
        <f t="shared" si="29"/>
        <v>NA</v>
      </c>
      <c r="BQ24" s="8">
        <f t="shared" si="0"/>
        <v>-3.9663480762406358E-4</v>
      </c>
      <c r="BR24">
        <v>4.5908881560000001</v>
      </c>
      <c r="BS24" s="1">
        <v>-1.12450424E-4</v>
      </c>
      <c r="BT24">
        <v>245</v>
      </c>
      <c r="BU24" s="8">
        <f t="shared" si="30"/>
        <v>-1.466768668190177E-4</v>
      </c>
      <c r="BV24" s="8" t="str">
        <f t="shared" si="31"/>
        <v>NA</v>
      </c>
      <c r="BW24" s="8">
        <f t="shared" si="32"/>
        <v>3.4226442819017708E-5</v>
      </c>
      <c r="BX24">
        <v>4.7897079089999997</v>
      </c>
      <c r="BY24">
        <v>-1.8626893110000001E-4</v>
      </c>
      <c r="BZ24">
        <v>240</v>
      </c>
      <c r="CA24" s="8">
        <f t="shared" si="33"/>
        <v>-6.9536971475936404E-5</v>
      </c>
      <c r="CB24" s="8" t="str">
        <f t="shared" si="34"/>
        <v>NA</v>
      </c>
      <c r="CC24" s="8">
        <f t="shared" si="35"/>
        <v>-1.1673195962406361E-4</v>
      </c>
      <c r="CD24">
        <v>4.9631695770000004</v>
      </c>
      <c r="CE24">
        <v>2.2179295459999999E-4</v>
      </c>
      <c r="CF24">
        <v>240</v>
      </c>
      <c r="CG24" s="8">
        <f t="shared" si="36"/>
        <v>-5.2628625219708347E-5</v>
      </c>
      <c r="CH24" s="8" t="str">
        <f t="shared" si="37"/>
        <v>NA</v>
      </c>
      <c r="CI24" s="8">
        <f t="shared" si="38"/>
        <v>2.7442157981970837E-4</v>
      </c>
      <c r="CJ24">
        <v>4.6037895820000001</v>
      </c>
      <c r="CK24">
        <v>-1.319492485E-4</v>
      </c>
      <c r="CL24">
        <v>240</v>
      </c>
      <c r="CM24" s="8">
        <f t="shared" si="39"/>
        <v>-1.466768668190177E-4</v>
      </c>
      <c r="CN24" s="8" t="str">
        <f t="shared" si="40"/>
        <v>NA</v>
      </c>
      <c r="CO24" s="8">
        <f t="shared" si="41"/>
        <v>1.4727618319017701E-5</v>
      </c>
      <c r="CP24">
        <v>4.681038751</v>
      </c>
      <c r="CQ24">
        <v>-1.149290884E-4</v>
      </c>
      <c r="CR24">
        <v>240</v>
      </c>
      <c r="CS24" s="8">
        <f t="shared" si="42"/>
        <v>-6.9536971475936404E-5</v>
      </c>
      <c r="CT24" s="8" t="str">
        <f t="shared" si="43"/>
        <v>NA</v>
      </c>
      <c r="CU24" s="8">
        <f t="shared" si="44"/>
        <v>-4.53921169240636E-5</v>
      </c>
      <c r="CV24">
        <v>4.9301920729999997</v>
      </c>
      <c r="CW24" s="1">
        <v>3.3243E-5</v>
      </c>
      <c r="CX24">
        <v>240</v>
      </c>
      <c r="CY24" s="10">
        <f t="shared" si="45"/>
        <v>-5.2628625219708347E-5</v>
      </c>
      <c r="CZ24" s="10" t="str">
        <f t="shared" si="46"/>
        <v>NA</v>
      </c>
      <c r="DA24" s="8">
        <f t="shared" si="47"/>
        <v>8.587162521970834E-5</v>
      </c>
      <c r="DB24" t="s">
        <v>3</v>
      </c>
      <c r="DC24" s="5" t="s">
        <v>12</v>
      </c>
    </row>
    <row r="25" spans="1:107" x14ac:dyDescent="0.45">
      <c r="A25" s="9">
        <v>45622.469444444447</v>
      </c>
      <c r="B25" t="s">
        <v>0</v>
      </c>
      <c r="C25">
        <v>24</v>
      </c>
      <c r="D25" s="7">
        <v>45622</v>
      </c>
      <c r="E25">
        <v>11.161666629999999</v>
      </c>
      <c r="F25">
        <v>14.03439171</v>
      </c>
      <c r="G25">
        <v>13.91196255</v>
      </c>
      <c r="H25">
        <v>14.22227919</v>
      </c>
      <c r="I25">
        <v>14.29582089</v>
      </c>
      <c r="J25">
        <v>4.4619479240000004</v>
      </c>
      <c r="K25">
        <v>-3.577148593E-4</v>
      </c>
      <c r="L25">
        <v>240</v>
      </c>
      <c r="M25" s="8">
        <f t="shared" si="1"/>
        <v>-1.4706408609299615E-4</v>
      </c>
      <c r="N25" s="8" t="str">
        <f t="shared" si="2"/>
        <v>NA</v>
      </c>
      <c r="O25" s="8">
        <f t="shared" si="3"/>
        <v>-2.1065077320700385E-4</v>
      </c>
      <c r="P25">
        <v>5.313567505</v>
      </c>
      <c r="Q25" s="1">
        <v>-7.9493000000000006E-5</v>
      </c>
      <c r="R25">
        <v>240</v>
      </c>
      <c r="S25" s="10">
        <f t="shared" si="4"/>
        <v>-5.2673216006132728E-5</v>
      </c>
      <c r="T25" s="10" t="str">
        <f t="shared" si="5"/>
        <v>NA</v>
      </c>
      <c r="U25" s="8">
        <f t="shared" si="6"/>
        <v>-2.6819783993867278E-5</v>
      </c>
      <c r="V25">
        <v>4.9663478970000003</v>
      </c>
      <c r="W25" s="1">
        <v>-6.8765999999999999E-5</v>
      </c>
      <c r="X25">
        <v>240</v>
      </c>
      <c r="Y25" s="8">
        <f t="shared" si="7"/>
        <v>-1.4706408609299615E-4</v>
      </c>
      <c r="Z25" s="8" t="str">
        <f t="shared" si="8"/>
        <v>NA</v>
      </c>
      <c r="AA25" s="8">
        <f t="shared" si="9"/>
        <v>7.8298086092996151E-5</v>
      </c>
      <c r="AB25">
        <v>4.709073321</v>
      </c>
      <c r="AC25">
        <v>-1.740254822E-4</v>
      </c>
      <c r="AD25">
        <v>240</v>
      </c>
      <c r="AE25" s="8">
        <f t="shared" si="10"/>
        <v>-6.9674906090499977E-5</v>
      </c>
      <c r="AF25" s="8" t="str">
        <f t="shared" si="11"/>
        <v>NA</v>
      </c>
      <c r="AG25" s="8">
        <f t="shared" si="12"/>
        <v>-1.0435057610950002E-4</v>
      </c>
      <c r="AH25">
        <v>4.9428645849999997</v>
      </c>
      <c r="AI25">
        <v>-2.2635262570000001E-4</v>
      </c>
      <c r="AJ25">
        <v>240</v>
      </c>
      <c r="AK25" s="8">
        <f t="shared" si="13"/>
        <v>-6.9674906090499977E-5</v>
      </c>
      <c r="AL25" s="8" t="str">
        <f t="shared" si="14"/>
        <v>NA</v>
      </c>
      <c r="AM25" s="8">
        <f t="shared" si="15"/>
        <v>-1.5667771960950003E-4</v>
      </c>
      <c r="AN25">
        <v>4.7273708320000001</v>
      </c>
      <c r="AO25">
        <v>-1.6769306709999999E-4</v>
      </c>
      <c r="AP25">
        <v>240</v>
      </c>
      <c r="AQ25" s="8">
        <f t="shared" si="16"/>
        <v>-6.9674906090499977E-5</v>
      </c>
      <c r="AR25" s="8" t="str">
        <f t="shared" si="17"/>
        <v>NA</v>
      </c>
      <c r="AS25" s="8">
        <f t="shared" si="18"/>
        <v>-9.8018161009500013E-5</v>
      </c>
      <c r="AT25">
        <v>4.3393975119999997</v>
      </c>
      <c r="AU25">
        <v>-3.7270284090000001E-4</v>
      </c>
      <c r="AV25">
        <v>240</v>
      </c>
      <c r="AW25" s="8">
        <f t="shared" si="19"/>
        <v>-6.9674906090499977E-5</v>
      </c>
      <c r="AX25" s="8" t="str">
        <f t="shared" si="20"/>
        <v>NA</v>
      </c>
      <c r="AY25" s="8">
        <f t="shared" si="21"/>
        <v>-3.0302793480950003E-4</v>
      </c>
      <c r="AZ25">
        <v>4.8492899969999996</v>
      </c>
      <c r="BA25">
        <v>-1.5847199119999999E-4</v>
      </c>
      <c r="BB25">
        <v>240</v>
      </c>
      <c r="BC25" s="8">
        <f t="shared" si="22"/>
        <v>-1.4706408609299615E-4</v>
      </c>
      <c r="BD25" s="8" t="str">
        <f t="shared" si="23"/>
        <v>NA</v>
      </c>
      <c r="BE25" s="8">
        <f t="shared" si="24"/>
        <v>-1.1407905107003839E-5</v>
      </c>
      <c r="BF25">
        <v>4.8654466630000002</v>
      </c>
      <c r="BG25" s="1">
        <v>3.8943000000000003E-5</v>
      </c>
      <c r="BH25">
        <v>240</v>
      </c>
      <c r="BI25" s="10">
        <f t="shared" si="25"/>
        <v>-5.2673216006132728E-5</v>
      </c>
      <c r="BJ25" s="10" t="str">
        <f t="shared" si="26"/>
        <v>NA</v>
      </c>
      <c r="BK25" s="8">
        <f t="shared" si="27"/>
        <v>9.1616216006132724E-5</v>
      </c>
      <c r="BL25">
        <v>3.700751237</v>
      </c>
      <c r="BM25">
        <v>-5.3502401730000002E-4</v>
      </c>
      <c r="BN25">
        <v>240</v>
      </c>
      <c r="BO25" s="8">
        <f t="shared" si="28"/>
        <v>-6.9674906090499977E-5</v>
      </c>
      <c r="BP25" s="8" t="str">
        <f t="shared" si="29"/>
        <v>NA</v>
      </c>
      <c r="BQ25" s="8">
        <f t="shared" si="0"/>
        <v>-4.6534911120950004E-4</v>
      </c>
      <c r="BR25">
        <v>4.4198783180000003</v>
      </c>
      <c r="BS25">
        <v>-1.768145702E-4</v>
      </c>
      <c r="BT25">
        <v>240</v>
      </c>
      <c r="BU25" s="8">
        <f t="shared" si="30"/>
        <v>-1.4706408609299615E-4</v>
      </c>
      <c r="BV25" s="8" t="str">
        <f t="shared" si="31"/>
        <v>NA</v>
      </c>
      <c r="BW25" s="8">
        <f t="shared" si="32"/>
        <v>-2.9750484107003852E-5</v>
      </c>
      <c r="BX25">
        <v>4.5760012449999996</v>
      </c>
      <c r="BY25">
        <v>-1.7167248519999999E-4</v>
      </c>
      <c r="BZ25">
        <v>240</v>
      </c>
      <c r="CA25" s="8">
        <f t="shared" si="33"/>
        <v>-6.9674906090499977E-5</v>
      </c>
      <c r="CB25" s="8" t="str">
        <f t="shared" si="34"/>
        <v>NA</v>
      </c>
      <c r="CC25" s="8">
        <f t="shared" si="35"/>
        <v>-1.0199757910950001E-4</v>
      </c>
      <c r="CD25">
        <v>5.3010541739999999</v>
      </c>
      <c r="CE25">
        <v>-2.8311229410000002E-4</v>
      </c>
      <c r="CF25">
        <v>240</v>
      </c>
      <c r="CG25" s="8">
        <f t="shared" si="36"/>
        <v>-5.2673216006132728E-5</v>
      </c>
      <c r="CH25" s="8" t="str">
        <f t="shared" si="37"/>
        <v>NA</v>
      </c>
      <c r="CI25" s="8">
        <f t="shared" si="38"/>
        <v>-2.3043907809386729E-4</v>
      </c>
      <c r="CJ25">
        <v>4.4107450049999999</v>
      </c>
      <c r="CK25">
        <v>-1.3321412510000001E-4</v>
      </c>
      <c r="CL25">
        <v>240</v>
      </c>
      <c r="CM25" s="8">
        <f t="shared" si="39"/>
        <v>-1.4706408609299615E-4</v>
      </c>
      <c r="CN25" s="8" t="str">
        <f t="shared" si="40"/>
        <v>NA</v>
      </c>
      <c r="CO25" s="8">
        <f t="shared" si="41"/>
        <v>1.384996099299614E-5</v>
      </c>
      <c r="CP25">
        <v>4.5271554209999998</v>
      </c>
      <c r="CQ25">
        <v>-1.308556065E-4</v>
      </c>
      <c r="CR25">
        <v>240</v>
      </c>
      <c r="CS25" s="8">
        <f t="shared" si="42"/>
        <v>-6.9674906090499977E-5</v>
      </c>
      <c r="CT25" s="8" t="str">
        <f t="shared" si="43"/>
        <v>NA</v>
      </c>
      <c r="CU25" s="8">
        <f t="shared" si="44"/>
        <v>-6.1180700409500018E-5</v>
      </c>
      <c r="CV25">
        <v>4.968470838</v>
      </c>
      <c r="CW25" s="1">
        <v>4.5334000000000003E-5</v>
      </c>
      <c r="CX25">
        <v>240</v>
      </c>
      <c r="CY25" s="10">
        <f t="shared" si="45"/>
        <v>-5.2673216006132728E-5</v>
      </c>
      <c r="CZ25" s="10" t="str">
        <f t="shared" si="46"/>
        <v>NA</v>
      </c>
      <c r="DA25" s="8">
        <f t="shared" si="47"/>
        <v>9.8007216006132738E-5</v>
      </c>
      <c r="DB25" t="s">
        <v>3</v>
      </c>
      <c r="DC25" s="5" t="s">
        <v>12</v>
      </c>
    </row>
    <row r="26" spans="1:107" x14ac:dyDescent="0.45">
      <c r="A26" s="9">
        <v>45622.48333333333</v>
      </c>
      <c r="B26" t="s">
        <v>0</v>
      </c>
      <c r="C26">
        <v>25</v>
      </c>
      <c r="D26" s="7">
        <v>45622</v>
      </c>
      <c r="E26">
        <v>11.361666680000001</v>
      </c>
      <c r="F26">
        <v>14.0160958</v>
      </c>
      <c r="G26">
        <v>13.89884588</v>
      </c>
      <c r="H26">
        <v>14.122275009999999</v>
      </c>
      <c r="I26">
        <v>14.17772503</v>
      </c>
      <c r="J26">
        <v>4.0975375039999999</v>
      </c>
      <c r="K26">
        <v>-2.5730694569999998E-4</v>
      </c>
      <c r="L26">
        <v>240</v>
      </c>
      <c r="M26" s="8">
        <f t="shared" si="1"/>
        <v>-1.4745130698012865E-4</v>
      </c>
      <c r="N26" s="8">
        <f t="shared" si="2"/>
        <v>3.507006108077618E-6</v>
      </c>
      <c r="O26" s="8">
        <f t="shared" si="3"/>
        <v>-1.1336264482794895E-4</v>
      </c>
      <c r="P26">
        <v>5.1975595669999999</v>
      </c>
      <c r="Q26" s="1">
        <v>-4.3927000000000001E-5</v>
      </c>
      <c r="R26">
        <v>240</v>
      </c>
      <c r="S26" s="10">
        <f t="shared" si="4"/>
        <v>-5.2717806978325177E-5</v>
      </c>
      <c r="T26" s="10" t="str">
        <f t="shared" si="5"/>
        <v>NA</v>
      </c>
      <c r="U26" s="8">
        <f t="shared" si="6"/>
        <v>8.7908069783251754E-6</v>
      </c>
      <c r="V26">
        <v>4.8883970740000002</v>
      </c>
      <c r="W26" s="1">
        <v>-8.3053000000000006E-5</v>
      </c>
      <c r="X26">
        <v>240</v>
      </c>
      <c r="Y26" s="8">
        <f t="shared" si="7"/>
        <v>-1.4745130698012865E-4</v>
      </c>
      <c r="Z26" s="8" t="str">
        <f t="shared" si="8"/>
        <v>NA</v>
      </c>
      <c r="AA26" s="8">
        <f t="shared" si="9"/>
        <v>6.4398306980128643E-5</v>
      </c>
      <c r="AB26">
        <v>4.4943587440000003</v>
      </c>
      <c r="AC26">
        <v>-1.964044894E-4</v>
      </c>
      <c r="AD26">
        <v>240</v>
      </c>
      <c r="AE26" s="8">
        <f t="shared" si="10"/>
        <v>-6.9812841279770499E-5</v>
      </c>
      <c r="AF26" s="8" t="str">
        <f t="shared" si="11"/>
        <v>NA</v>
      </c>
      <c r="AG26" s="8">
        <f t="shared" si="12"/>
        <v>-1.265916481202295E-4</v>
      </c>
      <c r="AH26">
        <v>4.6461158259999999</v>
      </c>
      <c r="AI26">
        <v>-2.5419516589999998E-4</v>
      </c>
      <c r="AJ26">
        <v>240</v>
      </c>
      <c r="AK26" s="8">
        <f t="shared" si="13"/>
        <v>-6.9812841279770499E-5</v>
      </c>
      <c r="AL26" s="8" t="str">
        <f t="shared" si="14"/>
        <v>NA</v>
      </c>
      <c r="AM26" s="8">
        <f t="shared" si="15"/>
        <v>-1.8438232462022948E-4</v>
      </c>
      <c r="AN26">
        <v>4.5242704170000003</v>
      </c>
      <c r="AO26">
        <v>-1.9029491820000001E-4</v>
      </c>
      <c r="AP26">
        <v>240</v>
      </c>
      <c r="AQ26" s="8">
        <f t="shared" si="16"/>
        <v>-6.9812841279770499E-5</v>
      </c>
      <c r="AR26" s="8" t="str">
        <f t="shared" si="17"/>
        <v>NA</v>
      </c>
      <c r="AS26" s="8">
        <f t="shared" si="18"/>
        <v>-1.2048207692022951E-4</v>
      </c>
      <c r="AT26">
        <v>3.9175033529999999</v>
      </c>
      <c r="AU26">
        <v>-3.2079361060000002E-4</v>
      </c>
      <c r="AV26">
        <v>240</v>
      </c>
      <c r="AW26" s="8">
        <f t="shared" si="19"/>
        <v>-6.9812841279770499E-5</v>
      </c>
      <c r="AX26" s="8" t="str">
        <f t="shared" si="20"/>
        <v>NA</v>
      </c>
      <c r="AY26" s="8">
        <f t="shared" si="21"/>
        <v>-2.5098076932022952E-4</v>
      </c>
      <c r="AZ26">
        <v>4.67022168</v>
      </c>
      <c r="BA26">
        <v>-1.666782787E-4</v>
      </c>
      <c r="BB26">
        <v>240</v>
      </c>
      <c r="BC26" s="8">
        <f t="shared" si="22"/>
        <v>-1.4745130698012865E-4</v>
      </c>
      <c r="BD26" s="8" t="str">
        <f t="shared" si="23"/>
        <v>NA</v>
      </c>
      <c r="BE26" s="8">
        <f t="shared" si="24"/>
        <v>-1.9226971719871352E-5</v>
      </c>
      <c r="BF26">
        <v>4.9092808110000004</v>
      </c>
      <c r="BG26" s="1">
        <v>8.8251999999999998E-6</v>
      </c>
      <c r="BH26">
        <v>240</v>
      </c>
      <c r="BI26" s="10">
        <f t="shared" si="25"/>
        <v>-5.2717806978325177E-5</v>
      </c>
      <c r="BJ26" s="10" t="str">
        <f t="shared" si="26"/>
        <v>NA</v>
      </c>
      <c r="BK26" s="8">
        <f t="shared" si="27"/>
        <v>6.1543006978325175E-5</v>
      </c>
      <c r="BL26">
        <v>3.2081345649999999</v>
      </c>
      <c r="BM26">
        <v>-4.1175721450000002E-4</v>
      </c>
      <c r="BN26">
        <v>240</v>
      </c>
      <c r="BO26" s="8">
        <f t="shared" si="28"/>
        <v>-6.9812841279770499E-5</v>
      </c>
      <c r="BP26" s="8" t="str">
        <f t="shared" si="29"/>
        <v>NA</v>
      </c>
      <c r="BQ26" s="8">
        <f t="shared" si="0"/>
        <v>-3.4194437322022952E-4</v>
      </c>
      <c r="BR26">
        <v>4.2693115989999999</v>
      </c>
      <c r="BS26">
        <v>-2.1911440310000001E-4</v>
      </c>
      <c r="BT26">
        <v>95</v>
      </c>
      <c r="BU26" s="8">
        <f t="shared" si="30"/>
        <v>-1.4745130698012865E-4</v>
      </c>
      <c r="BV26" s="8">
        <f t="shared" si="31"/>
        <v>5.3157701737558381E-7</v>
      </c>
      <c r="BW26" s="8">
        <f t="shared" si="32"/>
        <v>-7.2194673137246945E-5</v>
      </c>
      <c r="BX26">
        <v>4.3510083420000001</v>
      </c>
      <c r="BY26">
        <v>-2.1439213819999999E-4</v>
      </c>
      <c r="BZ26">
        <v>240</v>
      </c>
      <c r="CA26" s="8">
        <f t="shared" si="33"/>
        <v>-6.9812841279770499E-5</v>
      </c>
      <c r="CB26" s="8" t="str">
        <f t="shared" si="34"/>
        <v>NA</v>
      </c>
      <c r="CC26" s="8">
        <f t="shared" si="35"/>
        <v>-1.4457929692022949E-4</v>
      </c>
      <c r="CD26">
        <v>5.0653345999999999</v>
      </c>
      <c r="CE26">
        <v>1.5470687789999999E-4</v>
      </c>
      <c r="CF26">
        <v>240</v>
      </c>
      <c r="CG26" s="8">
        <f t="shared" si="36"/>
        <v>-5.2717806978325177E-5</v>
      </c>
      <c r="CH26" s="8" t="str">
        <f t="shared" si="37"/>
        <v>NA</v>
      </c>
      <c r="CI26" s="8">
        <f t="shared" si="38"/>
        <v>2.0742468487832517E-4</v>
      </c>
      <c r="CJ26">
        <v>4.2551045800000002</v>
      </c>
      <c r="CK26">
        <v>-1.4675421949999999E-4</v>
      </c>
      <c r="CL26">
        <v>240</v>
      </c>
      <c r="CM26" s="8">
        <f t="shared" si="39"/>
        <v>-1.4745130698012865E-4</v>
      </c>
      <c r="CN26" s="8">
        <f t="shared" si="40"/>
        <v>7.7766754473220174E-7</v>
      </c>
      <c r="CO26" s="8">
        <f t="shared" si="41"/>
        <v>-8.0580064603540851E-8</v>
      </c>
      <c r="CP26">
        <v>4.3115258360000004</v>
      </c>
      <c r="CQ26">
        <v>-2.8498064689999998E-4</v>
      </c>
      <c r="CR26">
        <v>240</v>
      </c>
      <c r="CS26" s="8">
        <f t="shared" si="42"/>
        <v>-6.9812841279770499E-5</v>
      </c>
      <c r="CT26" s="8" t="str">
        <f t="shared" si="43"/>
        <v>NA</v>
      </c>
      <c r="CU26" s="8">
        <f t="shared" si="44"/>
        <v>-2.1516780562022948E-4</v>
      </c>
      <c r="CV26">
        <v>5.012274992</v>
      </c>
      <c r="CW26" s="1">
        <v>6.8259000000000002E-6</v>
      </c>
      <c r="CX26">
        <v>240</v>
      </c>
      <c r="CY26" s="10">
        <f t="shared" si="45"/>
        <v>-5.2717806978325177E-5</v>
      </c>
      <c r="CZ26" s="10" t="str">
        <f t="shared" si="46"/>
        <v>NA</v>
      </c>
      <c r="DA26" s="8">
        <f t="shared" si="47"/>
        <v>5.9543706978325175E-5</v>
      </c>
      <c r="DB26" t="s">
        <v>3</v>
      </c>
      <c r="DC26" s="5" t="s">
        <v>12</v>
      </c>
    </row>
    <row r="27" spans="1:107" x14ac:dyDescent="0.45">
      <c r="A27" s="9">
        <v>45622.497222106482</v>
      </c>
      <c r="B27" t="s">
        <v>0</v>
      </c>
      <c r="C27">
        <v>26</v>
      </c>
      <c r="D27" s="7">
        <v>45622</v>
      </c>
      <c r="E27">
        <v>11.69500006</v>
      </c>
      <c r="F27">
        <v>14.011616650000001</v>
      </c>
      <c r="G27">
        <v>13.8906416</v>
      </c>
      <c r="H27">
        <v>14.29059168</v>
      </c>
      <c r="I27">
        <v>14.345824990000001</v>
      </c>
      <c r="J27">
        <v>3.8209662510000002</v>
      </c>
      <c r="K27">
        <v>-2.0066728389999999E-4</v>
      </c>
      <c r="L27">
        <v>240</v>
      </c>
      <c r="M27" s="8">
        <f t="shared" si="1"/>
        <v>-1.4783852464073099E-4</v>
      </c>
      <c r="N27" s="8">
        <f t="shared" si="2"/>
        <v>8.2977060784550545E-6</v>
      </c>
      <c r="O27" s="8">
        <f t="shared" si="3"/>
        <v>-6.1126465337724053E-5</v>
      </c>
      <c r="P27">
        <v>5.2124275029999998</v>
      </c>
      <c r="Q27" s="1">
        <v>3.8531000000000001E-5</v>
      </c>
      <c r="R27">
        <v>240</v>
      </c>
      <c r="S27" s="10">
        <f t="shared" si="4"/>
        <v>-5.276239757898149E-5</v>
      </c>
      <c r="T27" s="10" t="str">
        <f t="shared" si="5"/>
        <v>NA</v>
      </c>
      <c r="U27" s="8">
        <f t="shared" si="6"/>
        <v>9.1293397578981491E-5</v>
      </c>
      <c r="V27">
        <v>4.7953141749999997</v>
      </c>
      <c r="W27" s="1">
        <v>-8.4393000000000003E-5</v>
      </c>
      <c r="X27">
        <v>240</v>
      </c>
      <c r="Y27" s="8">
        <f t="shared" si="7"/>
        <v>-1.4783852464073099E-4</v>
      </c>
      <c r="Z27" s="8" t="str">
        <f t="shared" si="8"/>
        <v>NA</v>
      </c>
      <c r="AA27" s="8">
        <f t="shared" si="9"/>
        <v>6.3445524640730992E-5</v>
      </c>
      <c r="AB27">
        <v>4.2838841780000001</v>
      </c>
      <c r="AC27">
        <v>-1.630287662E-4</v>
      </c>
      <c r="AD27">
        <v>240</v>
      </c>
      <c r="AE27" s="8">
        <f t="shared" si="10"/>
        <v>-6.9950775319682634E-5</v>
      </c>
      <c r="AF27" s="8" t="str">
        <f t="shared" si="11"/>
        <v>NA</v>
      </c>
      <c r="AG27" s="8">
        <f t="shared" si="12"/>
        <v>-9.3077990880317363E-5</v>
      </c>
      <c r="AH27">
        <v>4.3026325090000004</v>
      </c>
      <c r="AI27">
        <v>-2.7255637240000002E-4</v>
      </c>
      <c r="AJ27">
        <v>240</v>
      </c>
      <c r="AK27" s="8">
        <f t="shared" si="13"/>
        <v>-6.9950775319682634E-5</v>
      </c>
      <c r="AL27" s="8" t="str">
        <f t="shared" si="14"/>
        <v>NA</v>
      </c>
      <c r="AM27" s="8">
        <f t="shared" si="15"/>
        <v>-2.0260559708031739E-4</v>
      </c>
      <c r="AN27">
        <v>4.3078037419999999</v>
      </c>
      <c r="AO27">
        <v>-1.7168499360000001E-4</v>
      </c>
      <c r="AP27">
        <v>240</v>
      </c>
      <c r="AQ27" s="8">
        <f t="shared" si="16"/>
        <v>-6.9950775319682634E-5</v>
      </c>
      <c r="AR27" s="8" t="str">
        <f t="shared" si="17"/>
        <v>NA</v>
      </c>
      <c r="AS27" s="8">
        <f t="shared" si="18"/>
        <v>-1.0173421828031738E-4</v>
      </c>
      <c r="AT27">
        <v>3.557437491</v>
      </c>
      <c r="AU27">
        <v>-2.7102872979999998E-4</v>
      </c>
      <c r="AV27">
        <v>240</v>
      </c>
      <c r="AW27" s="8">
        <f t="shared" si="19"/>
        <v>-6.9950775319682634E-5</v>
      </c>
      <c r="AX27" s="8" t="str">
        <f t="shared" si="20"/>
        <v>NA</v>
      </c>
      <c r="AY27" s="8">
        <f t="shared" si="21"/>
        <v>-2.0107795448031735E-4</v>
      </c>
      <c r="AZ27">
        <v>4.4997745910000004</v>
      </c>
      <c r="BA27">
        <v>-1.395241215E-4</v>
      </c>
      <c r="BB27">
        <v>240</v>
      </c>
      <c r="BC27" s="8">
        <f t="shared" si="22"/>
        <v>-1.4783852464073099E-4</v>
      </c>
      <c r="BD27" s="8" t="str">
        <f t="shared" si="23"/>
        <v>NA</v>
      </c>
      <c r="BE27" s="8">
        <f t="shared" si="24"/>
        <v>8.3144031407309915E-6</v>
      </c>
      <c r="BF27">
        <v>4.9064370950000002</v>
      </c>
      <c r="BG27" s="1">
        <v>1.0096E-5</v>
      </c>
      <c r="BH27">
        <v>240</v>
      </c>
      <c r="BI27" s="10">
        <f t="shared" si="25"/>
        <v>-5.276239757898149E-5</v>
      </c>
      <c r="BJ27" s="10" t="str">
        <f t="shared" si="26"/>
        <v>NA</v>
      </c>
      <c r="BK27" s="8">
        <f t="shared" si="27"/>
        <v>6.2858397578981483E-5</v>
      </c>
      <c r="BL27">
        <v>2.767331247</v>
      </c>
      <c r="BM27">
        <v>-3.2420165180000002E-4</v>
      </c>
      <c r="BN27">
        <v>240</v>
      </c>
      <c r="BO27" s="8">
        <f t="shared" si="28"/>
        <v>-6.9950775319682634E-5</v>
      </c>
      <c r="BP27" s="8" t="str">
        <f t="shared" si="29"/>
        <v>NA</v>
      </c>
      <c r="BQ27" s="8">
        <f t="shared" si="0"/>
        <v>-2.5425087648031739E-4</v>
      </c>
      <c r="BR27">
        <v>4.0560129180000004</v>
      </c>
      <c r="BS27">
        <v>-2.3500580859999999E-4</v>
      </c>
      <c r="BT27">
        <v>240</v>
      </c>
      <c r="BU27" s="8">
        <f t="shared" si="30"/>
        <v>-1.4783852464073099E-4</v>
      </c>
      <c r="BV27" s="8">
        <f t="shared" si="31"/>
        <v>4.226284886194628E-6</v>
      </c>
      <c r="BW27" s="8">
        <f t="shared" si="32"/>
        <v>-9.1393568845463623E-5</v>
      </c>
      <c r="BX27">
        <v>4.1150779010000003</v>
      </c>
      <c r="BY27">
        <v>-1.8710383449999999E-4</v>
      </c>
      <c r="BZ27">
        <v>240</v>
      </c>
      <c r="CA27" s="8">
        <f t="shared" si="33"/>
        <v>-6.9950775319682634E-5</v>
      </c>
      <c r="CB27" s="8" t="str">
        <f t="shared" si="34"/>
        <v>NA</v>
      </c>
      <c r="CC27" s="8">
        <f t="shared" si="35"/>
        <v>-1.1715305918031735E-4</v>
      </c>
      <c r="CD27">
        <v>5.4743629179999997</v>
      </c>
      <c r="CE27">
        <v>2.716441197E-4</v>
      </c>
      <c r="CF27">
        <v>240</v>
      </c>
      <c r="CG27" s="8">
        <f t="shared" si="36"/>
        <v>-5.276239757898149E-5</v>
      </c>
      <c r="CH27" s="8" t="str">
        <f t="shared" si="37"/>
        <v>NA</v>
      </c>
      <c r="CI27" s="8">
        <f t="shared" si="38"/>
        <v>3.2440651727898149E-4</v>
      </c>
      <c r="CJ27">
        <v>4.0530524989999996</v>
      </c>
      <c r="CK27">
        <v>-1.660155794E-4</v>
      </c>
      <c r="CL27">
        <v>240</v>
      </c>
      <c r="CM27" s="8">
        <f t="shared" si="39"/>
        <v>-1.4783852464073099E-4</v>
      </c>
      <c r="CN27" s="8">
        <f t="shared" si="40"/>
        <v>4.2775645440107282E-6</v>
      </c>
      <c r="CO27" s="8">
        <f t="shared" si="41"/>
        <v>-2.2454619303279732E-5</v>
      </c>
      <c r="CP27">
        <v>3.9311620839999999</v>
      </c>
      <c r="CQ27">
        <v>-2.8615800320000001E-4</v>
      </c>
      <c r="CR27">
        <v>240</v>
      </c>
      <c r="CS27" s="8">
        <f t="shared" si="42"/>
        <v>-6.9950775319682634E-5</v>
      </c>
      <c r="CT27" s="8" t="str">
        <f t="shared" si="43"/>
        <v>NA</v>
      </c>
      <c r="CU27" s="8">
        <f t="shared" si="44"/>
        <v>-2.1620722788031737E-4</v>
      </c>
      <c r="CV27">
        <v>5.015787081</v>
      </c>
      <c r="CW27" s="1">
        <v>2.1705E-5</v>
      </c>
      <c r="CX27">
        <v>240</v>
      </c>
      <c r="CY27" s="10">
        <f t="shared" si="45"/>
        <v>-5.276239757898149E-5</v>
      </c>
      <c r="CZ27" s="10" t="str">
        <f t="shared" si="46"/>
        <v>NA</v>
      </c>
      <c r="DA27" s="8">
        <f t="shared" si="47"/>
        <v>7.4467397578981487E-5</v>
      </c>
      <c r="DB27" t="s">
        <v>3</v>
      </c>
      <c r="DC27" s="5" t="s">
        <v>12</v>
      </c>
    </row>
    <row r="28" spans="1:107" x14ac:dyDescent="0.45">
      <c r="A28" s="9">
        <v>45622.511110937499</v>
      </c>
      <c r="B28" t="s">
        <v>0</v>
      </c>
      <c r="C28">
        <v>27</v>
      </c>
      <c r="D28" s="7">
        <v>45622</v>
      </c>
      <c r="E28">
        <v>12.161666629999999</v>
      </c>
      <c r="F28">
        <v>14.02637502</v>
      </c>
      <c r="G28">
        <v>13.90015002</v>
      </c>
      <c r="H28">
        <v>14.15882929</v>
      </c>
      <c r="I28">
        <v>14.14715007</v>
      </c>
      <c r="J28">
        <v>3.5804408209999998</v>
      </c>
      <c r="K28">
        <v>-1.9023555620000001E-4</v>
      </c>
      <c r="L28">
        <v>240</v>
      </c>
      <c r="M28" s="8">
        <f t="shared" si="1"/>
        <v>-1.4822574391470944E-4</v>
      </c>
      <c r="N28" s="8">
        <f t="shared" si="2"/>
        <v>1.2464029070729393E-5</v>
      </c>
      <c r="O28" s="8">
        <f t="shared" si="3"/>
        <v>-5.4473841356019961E-5</v>
      </c>
      <c r="P28">
        <v>5.265682924</v>
      </c>
      <c r="Q28" s="1">
        <v>5.8208999999999998E-5</v>
      </c>
      <c r="R28">
        <v>240</v>
      </c>
      <c r="S28" s="10">
        <f t="shared" si="4"/>
        <v>-5.2806988365405871E-5</v>
      </c>
      <c r="T28" s="10" t="str">
        <f t="shared" si="5"/>
        <v>NA</v>
      </c>
      <c r="U28" s="8">
        <f t="shared" si="6"/>
        <v>1.1101598836540587E-4</v>
      </c>
      <c r="V28">
        <v>4.6927529339999996</v>
      </c>
      <c r="W28" s="1">
        <v>-7.8437999999999997E-5</v>
      </c>
      <c r="X28">
        <v>240</v>
      </c>
      <c r="Y28" s="8">
        <f t="shared" si="7"/>
        <v>-1.4822574391470944E-4</v>
      </c>
      <c r="Z28" s="8" t="str">
        <f t="shared" si="8"/>
        <v>NA</v>
      </c>
      <c r="AA28" s="8">
        <f t="shared" si="9"/>
        <v>6.9787743914709443E-5</v>
      </c>
      <c r="AB28">
        <v>4.0894787509999997</v>
      </c>
      <c r="AC28">
        <v>-1.67729328E-4</v>
      </c>
      <c r="AD28">
        <v>240</v>
      </c>
      <c r="AE28" s="8">
        <f t="shared" si="10"/>
        <v>-7.0088709934246207E-5</v>
      </c>
      <c r="AF28" s="8" t="str">
        <f t="shared" si="11"/>
        <v>NA</v>
      </c>
      <c r="AG28" s="8">
        <f t="shared" si="12"/>
        <v>-9.764061806575379E-5</v>
      </c>
      <c r="AH28">
        <v>4.0773250220000001</v>
      </c>
      <c r="AI28">
        <v>-1.690328426E-4</v>
      </c>
      <c r="AJ28">
        <v>240</v>
      </c>
      <c r="AK28" s="8">
        <f t="shared" si="13"/>
        <v>-7.0088709934246207E-5</v>
      </c>
      <c r="AL28" s="8" t="str">
        <f t="shared" si="14"/>
        <v>NA</v>
      </c>
      <c r="AM28" s="8">
        <f t="shared" si="15"/>
        <v>-9.8944132665753796E-5</v>
      </c>
      <c r="AN28">
        <v>4.0999408439999998</v>
      </c>
      <c r="AO28">
        <v>-1.7256491109999999E-4</v>
      </c>
      <c r="AP28">
        <v>240</v>
      </c>
      <c r="AQ28" s="8">
        <f t="shared" si="16"/>
        <v>-7.0088709934246207E-5</v>
      </c>
      <c r="AR28" s="8" t="str">
        <f t="shared" si="17"/>
        <v>NA</v>
      </c>
      <c r="AS28" s="8">
        <f t="shared" si="18"/>
        <v>-1.0247620116575379E-4</v>
      </c>
      <c r="AT28">
        <v>3.2203654149999998</v>
      </c>
      <c r="AU28">
        <v>-3.052172351E-4</v>
      </c>
      <c r="AV28">
        <v>240</v>
      </c>
      <c r="AW28" s="8">
        <f t="shared" si="19"/>
        <v>-7.0088709934246207E-5</v>
      </c>
      <c r="AX28" s="8" t="str">
        <f t="shared" si="20"/>
        <v>NA</v>
      </c>
      <c r="AY28" s="8">
        <f t="shared" si="21"/>
        <v>-2.351285251657538E-4</v>
      </c>
      <c r="AZ28">
        <v>4.3358108440000001</v>
      </c>
      <c r="BA28">
        <v>-1.502577035E-4</v>
      </c>
      <c r="BB28">
        <v>240</v>
      </c>
      <c r="BC28" s="8">
        <f t="shared" si="22"/>
        <v>-1.4822574391470944E-4</v>
      </c>
      <c r="BD28" s="8" t="str">
        <f t="shared" si="23"/>
        <v>NA</v>
      </c>
      <c r="BE28" s="8">
        <f t="shared" si="24"/>
        <v>-2.0319595852905624E-6</v>
      </c>
      <c r="BF28">
        <v>4.9562687600000004</v>
      </c>
      <c r="BG28" s="1">
        <v>2.2920000000000001E-5</v>
      </c>
      <c r="BH28">
        <v>240</v>
      </c>
      <c r="BI28" s="10">
        <f t="shared" si="25"/>
        <v>-5.2806988365405871E-5</v>
      </c>
      <c r="BJ28" s="10" t="str">
        <f t="shared" si="26"/>
        <v>NA</v>
      </c>
      <c r="BK28" s="8">
        <f t="shared" si="27"/>
        <v>7.5726988365405876E-5</v>
      </c>
      <c r="BL28">
        <v>2.3455900000000001</v>
      </c>
      <c r="BM28">
        <v>-4.0942313550000001E-4</v>
      </c>
      <c r="BN28">
        <v>240</v>
      </c>
      <c r="BO28" s="8">
        <f t="shared" si="28"/>
        <v>-7.0088709934246207E-5</v>
      </c>
      <c r="BP28" s="8" t="str">
        <f t="shared" si="29"/>
        <v>NA</v>
      </c>
      <c r="BQ28" s="8">
        <f t="shared" si="0"/>
        <v>-3.3933442556575381E-4</v>
      </c>
      <c r="BR28">
        <v>3.837337491</v>
      </c>
      <c r="BS28">
        <v>-1.3707224939999999E-4</v>
      </c>
      <c r="BT28">
        <v>240</v>
      </c>
      <c r="BU28" s="8">
        <f t="shared" si="30"/>
        <v>-1.4822574391470944E-4</v>
      </c>
      <c r="BV28" s="8">
        <f t="shared" si="31"/>
        <v>8.0141274413685694E-6</v>
      </c>
      <c r="BW28" s="8">
        <f t="shared" si="32"/>
        <v>3.1393670733408785E-6</v>
      </c>
      <c r="BX28">
        <v>3.900099998</v>
      </c>
      <c r="BY28">
        <v>-1.869065926E-4</v>
      </c>
      <c r="BZ28">
        <v>240</v>
      </c>
      <c r="CA28" s="8">
        <f t="shared" si="33"/>
        <v>-7.0088709934246207E-5</v>
      </c>
      <c r="CB28" s="8" t="str">
        <f t="shared" si="34"/>
        <v>NA</v>
      </c>
      <c r="CC28" s="8">
        <f t="shared" si="35"/>
        <v>-1.1681788266575379E-4</v>
      </c>
      <c r="CD28">
        <v>5.0193291760000003</v>
      </c>
      <c r="CE28">
        <v>-3.1074668370000003E-4</v>
      </c>
      <c r="CF28">
        <v>240</v>
      </c>
      <c r="CG28" s="8">
        <f t="shared" si="36"/>
        <v>-5.2806988365405871E-5</v>
      </c>
      <c r="CH28" s="8" t="str">
        <f t="shared" si="37"/>
        <v>NA</v>
      </c>
      <c r="CI28" s="8">
        <f t="shared" si="38"/>
        <v>-2.5793969533459415E-4</v>
      </c>
      <c r="CJ28">
        <v>3.921570419</v>
      </c>
      <c r="CK28">
        <v>-1.7278406730000001E-4</v>
      </c>
      <c r="CL28">
        <v>240</v>
      </c>
      <c r="CM28" s="8">
        <f t="shared" si="39"/>
        <v>-1.4822574391470944E-4</v>
      </c>
      <c r="CN28" s="8">
        <f t="shared" si="40"/>
        <v>6.5550651516431619E-6</v>
      </c>
      <c r="CO28" s="8">
        <f t="shared" si="41"/>
        <v>-3.1113388536933731E-5</v>
      </c>
      <c r="CP28">
        <v>3.6260354170000002</v>
      </c>
      <c r="CQ28">
        <v>-2.6710879480000002E-4</v>
      </c>
      <c r="CR28">
        <v>240</v>
      </c>
      <c r="CS28" s="8">
        <f t="shared" si="42"/>
        <v>-7.0088709934246207E-5</v>
      </c>
      <c r="CT28" s="8" t="str">
        <f t="shared" si="43"/>
        <v>NA</v>
      </c>
      <c r="CU28" s="8">
        <f t="shared" si="44"/>
        <v>-1.9702008486575381E-4</v>
      </c>
      <c r="CV28">
        <v>5.06800709</v>
      </c>
      <c r="CW28" s="1">
        <v>2.0809E-5</v>
      </c>
      <c r="CX28">
        <v>240</v>
      </c>
      <c r="CY28" s="10">
        <f t="shared" si="45"/>
        <v>-5.2806988365405871E-5</v>
      </c>
      <c r="CZ28" s="10" t="str">
        <f t="shared" si="46"/>
        <v>NA</v>
      </c>
      <c r="DA28" s="8">
        <f t="shared" si="47"/>
        <v>7.3615988365405868E-5</v>
      </c>
      <c r="DB28" t="s">
        <v>3</v>
      </c>
      <c r="DC28" s="5" t="s">
        <v>12</v>
      </c>
    </row>
    <row r="29" spans="1:107" x14ac:dyDescent="0.45">
      <c r="A29" s="9">
        <v>45622.524999768517</v>
      </c>
      <c r="B29" t="s">
        <v>0</v>
      </c>
      <c r="C29">
        <v>28</v>
      </c>
      <c r="D29" s="7">
        <v>45622</v>
      </c>
      <c r="E29">
        <v>12.361666680000001</v>
      </c>
      <c r="F29">
        <v>14.02789997</v>
      </c>
      <c r="G29">
        <v>13.898554089999999</v>
      </c>
      <c r="H29">
        <v>14.236333330000001</v>
      </c>
      <c r="I29">
        <v>14.24018337</v>
      </c>
      <c r="J29">
        <v>3.3639249969999998</v>
      </c>
      <c r="K29">
        <v>-1.6632355339999999E-4</v>
      </c>
      <c r="L29">
        <v>240</v>
      </c>
      <c r="M29" s="8">
        <f t="shared" si="1"/>
        <v>-1.4861296318868789E-4</v>
      </c>
      <c r="N29" s="8">
        <f t="shared" si="2"/>
        <v>1.6214463508046158E-5</v>
      </c>
      <c r="O29" s="8">
        <f t="shared" si="3"/>
        <v>-3.3925053719358265E-5</v>
      </c>
      <c r="P29">
        <v>5.3182004049999998</v>
      </c>
      <c r="Q29" s="1">
        <v>5.8533000000000004E-6</v>
      </c>
      <c r="R29">
        <v>240</v>
      </c>
      <c r="S29" s="10">
        <f t="shared" si="4"/>
        <v>-5.2851579151830252E-5</v>
      </c>
      <c r="T29" s="10" t="str">
        <f t="shared" si="5"/>
        <v>NA</v>
      </c>
      <c r="U29" s="8">
        <f t="shared" si="6"/>
        <v>5.8704879151830253E-5</v>
      </c>
      <c r="V29">
        <v>4.5858950160000003</v>
      </c>
      <c r="W29" s="1">
        <v>-9.3158999999999994E-5</v>
      </c>
      <c r="X29">
        <v>240</v>
      </c>
      <c r="Y29" s="8">
        <f t="shared" si="7"/>
        <v>-1.4861296318868789E-4</v>
      </c>
      <c r="Z29" s="8" t="str">
        <f t="shared" si="8"/>
        <v>NA</v>
      </c>
      <c r="AA29" s="8">
        <f t="shared" si="9"/>
        <v>5.5453963188687892E-5</v>
      </c>
      <c r="AB29">
        <v>3.897238738</v>
      </c>
      <c r="AC29">
        <v>-1.425533872E-4</v>
      </c>
      <c r="AD29">
        <v>240</v>
      </c>
      <c r="AE29" s="8">
        <f t="shared" si="10"/>
        <v>-7.022664454880978E-5</v>
      </c>
      <c r="AF29" s="8" t="str">
        <f t="shared" si="11"/>
        <v>NA</v>
      </c>
      <c r="AG29" s="8">
        <f t="shared" si="12"/>
        <v>-7.2326742651190217E-5</v>
      </c>
      <c r="AH29">
        <v>3.8224645709999998</v>
      </c>
      <c r="AI29">
        <v>-2.3505670770000001E-4</v>
      </c>
      <c r="AJ29">
        <v>240</v>
      </c>
      <c r="AK29" s="8">
        <f t="shared" si="13"/>
        <v>-7.022664454880978E-5</v>
      </c>
      <c r="AL29" s="8" t="str">
        <f t="shared" si="14"/>
        <v>NA</v>
      </c>
      <c r="AM29" s="8">
        <f t="shared" si="15"/>
        <v>-1.6483006315119023E-4</v>
      </c>
      <c r="AN29">
        <v>3.8747241649999999</v>
      </c>
      <c r="AO29">
        <v>-2.090182803E-4</v>
      </c>
      <c r="AP29">
        <v>240</v>
      </c>
      <c r="AQ29" s="8">
        <f t="shared" si="16"/>
        <v>-7.022664454880978E-5</v>
      </c>
      <c r="AR29" s="8" t="str">
        <f t="shared" si="17"/>
        <v>NA</v>
      </c>
      <c r="AS29" s="8">
        <f t="shared" si="18"/>
        <v>-1.3879163575119022E-4</v>
      </c>
      <c r="AT29">
        <v>2.8389491690000002</v>
      </c>
      <c r="AU29">
        <v>-2.8270206819999997E-4</v>
      </c>
      <c r="AV29">
        <v>240</v>
      </c>
      <c r="AW29" s="8">
        <f t="shared" si="19"/>
        <v>-7.022664454880978E-5</v>
      </c>
      <c r="AX29" s="8" t="str">
        <f t="shared" si="20"/>
        <v>NA</v>
      </c>
      <c r="AY29" s="8">
        <f t="shared" si="21"/>
        <v>-2.1247542365119019E-4</v>
      </c>
      <c r="AZ29">
        <v>4.1218650070000002</v>
      </c>
      <c r="BA29">
        <v>-2.5751715320000002E-4</v>
      </c>
      <c r="BB29">
        <v>240</v>
      </c>
      <c r="BC29" s="8">
        <f t="shared" si="22"/>
        <v>-1.4861296318868789E-4</v>
      </c>
      <c r="BD29" s="8">
        <f t="shared" si="23"/>
        <v>9.1547531458104883E-6</v>
      </c>
      <c r="BE29" s="8">
        <f t="shared" si="24"/>
        <v>-1.1805894315712262E-4</v>
      </c>
      <c r="BF29">
        <v>4.9675466840000002</v>
      </c>
      <c r="BG29" s="1">
        <v>8.1442999999999993E-6</v>
      </c>
      <c r="BH29">
        <v>240</v>
      </c>
      <c r="BI29" s="10">
        <f t="shared" si="25"/>
        <v>-5.2851579151830252E-5</v>
      </c>
      <c r="BJ29" s="10" t="str">
        <f t="shared" si="26"/>
        <v>NA</v>
      </c>
      <c r="BK29" s="8">
        <f t="shared" si="27"/>
        <v>6.0995879151830255E-5</v>
      </c>
      <c r="BL29">
        <v>1.8124212479999999</v>
      </c>
      <c r="BM29">
        <v>-3.7512189550000002E-4</v>
      </c>
      <c r="BN29">
        <v>240</v>
      </c>
      <c r="BO29" s="8">
        <f t="shared" si="28"/>
        <v>-7.022664454880978E-5</v>
      </c>
      <c r="BP29" s="8">
        <f t="shared" si="29"/>
        <v>1.4524368718915668E-5</v>
      </c>
      <c r="BQ29" s="8">
        <f t="shared" si="0"/>
        <v>-3.194196196701059E-4</v>
      </c>
      <c r="BR29">
        <v>3.6242108499999999</v>
      </c>
      <c r="BS29">
        <v>-2.045117904E-4</v>
      </c>
      <c r="BT29">
        <v>240</v>
      </c>
      <c r="BU29" s="8">
        <f t="shared" si="30"/>
        <v>-1.4861296318868789E-4</v>
      </c>
      <c r="BV29" s="8">
        <f t="shared" si="31"/>
        <v>1.1705855275155207E-5</v>
      </c>
      <c r="BW29" s="8">
        <f t="shared" si="32"/>
        <v>-6.7604682486467323E-5</v>
      </c>
      <c r="BX29">
        <v>3.6659204299999999</v>
      </c>
      <c r="BY29">
        <v>-1.901244731E-4</v>
      </c>
      <c r="BZ29">
        <v>240</v>
      </c>
      <c r="CA29" s="8">
        <f t="shared" si="33"/>
        <v>-7.022664454880978E-5</v>
      </c>
      <c r="CB29" s="8" t="str">
        <f t="shared" si="34"/>
        <v>NA</v>
      </c>
      <c r="CC29" s="8">
        <f t="shared" si="35"/>
        <v>-1.1989782855119022E-4</v>
      </c>
      <c r="CD29">
        <v>4.9779766700000003</v>
      </c>
      <c r="CE29">
        <v>1.2616570740000001E-4</v>
      </c>
      <c r="CF29">
        <v>240</v>
      </c>
      <c r="CG29" s="8">
        <f t="shared" si="36"/>
        <v>-5.2851579151830252E-5</v>
      </c>
      <c r="CH29" s="8" t="str">
        <f t="shared" si="37"/>
        <v>NA</v>
      </c>
      <c r="CI29" s="8">
        <f t="shared" si="38"/>
        <v>1.7901728655183026E-4</v>
      </c>
      <c r="CJ29">
        <v>3.641939577</v>
      </c>
      <c r="CK29">
        <v>-3.259533583E-4</v>
      </c>
      <c r="CL29">
        <v>240</v>
      </c>
      <c r="CM29" s="8">
        <f t="shared" si="39"/>
        <v>-1.4861296318868789E-4</v>
      </c>
      <c r="CN29" s="8">
        <f t="shared" si="40"/>
        <v>1.1398762578454256E-5</v>
      </c>
      <c r="CO29" s="8">
        <f t="shared" si="41"/>
        <v>-1.8873915768976635E-4</v>
      </c>
      <c r="CP29">
        <v>3.2463850010000002</v>
      </c>
      <c r="CQ29">
        <v>-3.184383775E-4</v>
      </c>
      <c r="CR29">
        <v>240</v>
      </c>
      <c r="CS29" s="8">
        <f t="shared" si="42"/>
        <v>-7.022664454880978E-5</v>
      </c>
      <c r="CT29" s="8" t="str">
        <f t="shared" si="43"/>
        <v>NA</v>
      </c>
      <c r="CU29" s="8">
        <f t="shared" si="44"/>
        <v>-2.4821173295119022E-4</v>
      </c>
      <c r="CV29">
        <v>5.0760729050000002</v>
      </c>
      <c r="CW29" s="1">
        <v>4.5101999999999996E-6</v>
      </c>
      <c r="CX29">
        <v>240</v>
      </c>
      <c r="CY29" s="10">
        <f t="shared" si="45"/>
        <v>-5.2851579151830252E-5</v>
      </c>
      <c r="CZ29" s="10" t="str">
        <f t="shared" si="46"/>
        <v>NA</v>
      </c>
      <c r="DA29" s="8">
        <f t="shared" si="47"/>
        <v>5.7361779151830249E-5</v>
      </c>
      <c r="DB29" t="s">
        <v>3</v>
      </c>
      <c r="DC29" s="5" t="s">
        <v>12</v>
      </c>
    </row>
    <row r="30" spans="1:107" x14ac:dyDescent="0.45">
      <c r="A30" s="9">
        <v>45622.538888599534</v>
      </c>
      <c r="B30" t="s">
        <v>0</v>
      </c>
      <c r="C30">
        <v>29</v>
      </c>
      <c r="D30" s="7">
        <v>45622</v>
      </c>
      <c r="E30">
        <v>12.695000110000001</v>
      </c>
      <c r="F30">
        <v>14.012874999999999</v>
      </c>
      <c r="G30">
        <v>13.89417079</v>
      </c>
      <c r="H30">
        <v>14.127608390000001</v>
      </c>
      <c r="I30">
        <v>14.076562409999999</v>
      </c>
      <c r="J30">
        <v>3.1612087600000001</v>
      </c>
      <c r="K30">
        <v>-1.6889530640000001E-4</v>
      </c>
      <c r="L30">
        <v>240</v>
      </c>
      <c r="M30" s="8">
        <f t="shared" si="1"/>
        <v>-1.4900018246244429E-4</v>
      </c>
      <c r="N30" s="8">
        <f t="shared" si="2"/>
        <v>1.9725864856005217E-5</v>
      </c>
      <c r="O30" s="8">
        <f t="shared" si="3"/>
        <v>-3.9620988793560936E-5</v>
      </c>
      <c r="P30">
        <v>5.199147065</v>
      </c>
      <c r="Q30" s="1">
        <v>-7.5088999999999999E-5</v>
      </c>
      <c r="R30">
        <v>240</v>
      </c>
      <c r="S30" s="10">
        <f t="shared" si="4"/>
        <v>-5.2896169938254634E-5</v>
      </c>
      <c r="T30" s="10" t="str">
        <f t="shared" si="5"/>
        <v>NA</v>
      </c>
      <c r="U30" s="8">
        <f t="shared" si="6"/>
        <v>-2.2192830061745365E-5</v>
      </c>
      <c r="V30">
        <v>4.479989582</v>
      </c>
      <c r="W30" s="1">
        <v>-8.6738999999999997E-5</v>
      </c>
      <c r="X30">
        <v>240</v>
      </c>
      <c r="Y30" s="8">
        <f t="shared" si="7"/>
        <v>-1.4900018246244429E-4</v>
      </c>
      <c r="Z30" s="8" t="str">
        <f t="shared" si="8"/>
        <v>NA</v>
      </c>
      <c r="AA30" s="8">
        <f t="shared" si="9"/>
        <v>6.2261182462444289E-5</v>
      </c>
      <c r="AB30">
        <v>3.5920212409999999</v>
      </c>
      <c r="AC30">
        <v>-4.3007434549999999E-4</v>
      </c>
      <c r="AD30">
        <v>240</v>
      </c>
      <c r="AE30" s="8">
        <f t="shared" si="10"/>
        <v>-7.0364579163428864E-5</v>
      </c>
      <c r="AF30" s="8" t="str">
        <f t="shared" si="11"/>
        <v>NA</v>
      </c>
      <c r="AG30" s="8">
        <f t="shared" si="12"/>
        <v>-3.5970976633657113E-4</v>
      </c>
      <c r="AH30">
        <v>3.5876879370000001</v>
      </c>
      <c r="AI30">
        <v>-2.0389241689999999E-4</v>
      </c>
      <c r="AJ30">
        <v>240</v>
      </c>
      <c r="AK30" s="8">
        <f t="shared" si="13"/>
        <v>-7.0364579163428864E-5</v>
      </c>
      <c r="AL30" s="8" t="str">
        <f t="shared" si="14"/>
        <v>NA</v>
      </c>
      <c r="AM30" s="8">
        <f t="shared" si="15"/>
        <v>-1.3352783773657112E-4</v>
      </c>
      <c r="AN30">
        <v>3.6571408330000001</v>
      </c>
      <c r="AO30">
        <v>-1.7097994929999999E-4</v>
      </c>
      <c r="AP30">
        <v>240</v>
      </c>
      <c r="AQ30" s="8">
        <f t="shared" si="16"/>
        <v>-7.0364579163428864E-5</v>
      </c>
      <c r="AR30" s="8" t="str">
        <f t="shared" si="17"/>
        <v>NA</v>
      </c>
      <c r="AS30" s="8">
        <f t="shared" si="18"/>
        <v>-1.0061537013657113E-4</v>
      </c>
      <c r="AT30">
        <v>2.5288404199999999</v>
      </c>
      <c r="AU30">
        <v>-2.440979764E-4</v>
      </c>
      <c r="AV30">
        <v>240</v>
      </c>
      <c r="AW30" s="8">
        <f t="shared" si="19"/>
        <v>-7.0364579163428864E-5</v>
      </c>
      <c r="AX30" s="8" t="str">
        <f t="shared" si="20"/>
        <v>NA</v>
      </c>
      <c r="AY30" s="8">
        <f t="shared" si="21"/>
        <v>-1.7373339723657114E-4</v>
      </c>
      <c r="AZ30">
        <v>3.7607937640000002</v>
      </c>
      <c r="BA30">
        <v>-2.3655811360000001E-4</v>
      </c>
      <c r="BB30">
        <v>240</v>
      </c>
      <c r="BC30" s="8">
        <f t="shared" si="22"/>
        <v>-1.4900018246244429E-4</v>
      </c>
      <c r="BD30" s="8">
        <f t="shared" si="23"/>
        <v>2.7711006704120501E-5</v>
      </c>
      <c r="BE30" s="8">
        <f t="shared" si="24"/>
        <v>-1.1526893784167622E-4</v>
      </c>
      <c r="BF30">
        <v>5.0114824850000002</v>
      </c>
      <c r="BG30" s="1">
        <v>2.9566000000000001E-5</v>
      </c>
      <c r="BH30">
        <v>240</v>
      </c>
      <c r="BI30" s="10">
        <f t="shared" si="25"/>
        <v>-5.2896169938254634E-5</v>
      </c>
      <c r="BJ30" s="10" t="str">
        <f t="shared" si="26"/>
        <v>NA</v>
      </c>
      <c r="BK30" s="8">
        <f t="shared" si="27"/>
        <v>8.2462169938254628E-5</v>
      </c>
      <c r="BL30" t="s">
        <v>0</v>
      </c>
      <c r="BM30" t="s">
        <v>0</v>
      </c>
      <c r="BN30" t="s">
        <v>0</v>
      </c>
      <c r="BO30" s="8">
        <f t="shared" si="28"/>
        <v>-7.0364579163428864E-5</v>
      </c>
      <c r="BP30" s="8" t="str">
        <f t="shared" si="29"/>
        <v>NA</v>
      </c>
      <c r="BQ30" s="8" t="str">
        <f t="shared" si="0"/>
        <v>NA</v>
      </c>
      <c r="BR30">
        <v>3.458591679</v>
      </c>
      <c r="BS30">
        <v>-1.2603059769999999E-4</v>
      </c>
      <c r="BT30">
        <v>240</v>
      </c>
      <c r="BU30" s="8">
        <f t="shared" si="30"/>
        <v>-1.4900018246244429E-4</v>
      </c>
      <c r="BV30" s="8">
        <f t="shared" si="31"/>
        <v>1.4574670269472913E-5</v>
      </c>
      <c r="BW30" s="8">
        <f t="shared" si="32"/>
        <v>8.3949144929713811E-6</v>
      </c>
      <c r="BX30">
        <v>3.467922105</v>
      </c>
      <c r="BY30">
        <v>-1.638882008E-4</v>
      </c>
      <c r="BZ30">
        <v>240</v>
      </c>
      <c r="CA30" s="8">
        <f t="shared" si="33"/>
        <v>-7.0364579163428864E-5</v>
      </c>
      <c r="CB30" s="8" t="str">
        <f t="shared" si="34"/>
        <v>NA</v>
      </c>
      <c r="CC30" s="8">
        <f t="shared" si="35"/>
        <v>-9.3523621636571136E-5</v>
      </c>
      <c r="CD30">
        <v>5.0436975039999998</v>
      </c>
      <c r="CE30">
        <v>-2.7832149739999998E-4</v>
      </c>
      <c r="CF30">
        <v>240</v>
      </c>
      <c r="CG30" s="8">
        <f t="shared" si="36"/>
        <v>-5.2896169938254634E-5</v>
      </c>
      <c r="CH30" s="8" t="str">
        <f t="shared" si="37"/>
        <v>NA</v>
      </c>
      <c r="CI30" s="8">
        <f t="shared" si="38"/>
        <v>-2.2542532746174535E-4</v>
      </c>
      <c r="CJ30">
        <v>3.2780954260000001</v>
      </c>
      <c r="CK30">
        <v>-2.7395364730000002E-4</v>
      </c>
      <c r="CL30">
        <v>240</v>
      </c>
      <c r="CM30" s="8">
        <f t="shared" si="39"/>
        <v>-1.4900018246244429E-4</v>
      </c>
      <c r="CN30" s="8">
        <f t="shared" si="40"/>
        <v>1.7701182459444945E-5</v>
      </c>
      <c r="CO30" s="8">
        <f t="shared" si="41"/>
        <v>-1.4265464729700067E-4</v>
      </c>
      <c r="CP30">
        <v>2.924403329</v>
      </c>
      <c r="CQ30">
        <v>-2.440544636E-4</v>
      </c>
      <c r="CR30">
        <v>240</v>
      </c>
      <c r="CS30" s="8">
        <f t="shared" si="42"/>
        <v>-7.0364579163428864E-5</v>
      </c>
      <c r="CT30" s="8" t="str">
        <f t="shared" si="43"/>
        <v>NA</v>
      </c>
      <c r="CU30" s="8">
        <f t="shared" si="44"/>
        <v>-1.7368988443657114E-4</v>
      </c>
      <c r="CV30">
        <v>5.1280624990000003</v>
      </c>
      <c r="CW30" s="1">
        <v>2.9641999999999998E-5</v>
      </c>
      <c r="CX30">
        <v>240</v>
      </c>
      <c r="CY30" s="10">
        <f t="shared" si="45"/>
        <v>-5.2896169938254634E-5</v>
      </c>
      <c r="CZ30" s="10" t="str">
        <f t="shared" si="46"/>
        <v>NA</v>
      </c>
      <c r="DA30" s="8">
        <f t="shared" si="47"/>
        <v>8.2538169938254632E-5</v>
      </c>
      <c r="DB30" t="s">
        <v>3</v>
      </c>
      <c r="DC30" s="5" t="s">
        <v>12</v>
      </c>
    </row>
    <row r="31" spans="1:107" x14ac:dyDescent="0.45">
      <c r="A31" s="9">
        <v>45622.552777430552</v>
      </c>
      <c r="B31" t="s">
        <v>0</v>
      </c>
      <c r="C31">
        <v>30</v>
      </c>
      <c r="D31" s="7">
        <v>45622</v>
      </c>
      <c r="E31">
        <v>13.16166658</v>
      </c>
      <c r="F31">
        <v>14.02025414</v>
      </c>
      <c r="G31">
        <v>13.896695830000001</v>
      </c>
      <c r="H31">
        <v>14.245612550000001</v>
      </c>
      <c r="I31">
        <v>14.30233335</v>
      </c>
      <c r="J31">
        <v>2.9502074999999999</v>
      </c>
      <c r="K31">
        <v>-1.8578434609999999E-4</v>
      </c>
      <c r="L31">
        <v>240</v>
      </c>
      <c r="M31" s="8">
        <f t="shared" si="1"/>
        <v>-1.4938740173642273E-4</v>
      </c>
      <c r="N31" s="8">
        <f t="shared" si="2"/>
        <v>2.3380777357094422E-5</v>
      </c>
      <c r="O31" s="8">
        <f t="shared" si="3"/>
        <v>-5.9777721720671677E-5</v>
      </c>
      <c r="P31">
        <v>5.1858012579999997</v>
      </c>
      <c r="Q31" s="1">
        <v>2.6319999999999999E-5</v>
      </c>
      <c r="R31">
        <v>240</v>
      </c>
      <c r="S31" s="10">
        <f t="shared" si="4"/>
        <v>-5.2940760724679015E-5</v>
      </c>
      <c r="T31" s="10" t="str">
        <f t="shared" si="5"/>
        <v>NA</v>
      </c>
      <c r="U31" s="8">
        <f t="shared" si="6"/>
        <v>7.926076072467902E-5</v>
      </c>
      <c r="V31">
        <v>4.3633554119999998</v>
      </c>
      <c r="W31">
        <v>-1.033196821E-4</v>
      </c>
      <c r="X31">
        <v>240</v>
      </c>
      <c r="Y31" s="8">
        <f t="shared" si="7"/>
        <v>-1.4938740173642273E-4</v>
      </c>
      <c r="Z31" s="8" t="str">
        <f t="shared" si="8"/>
        <v>NA</v>
      </c>
      <c r="AA31" s="8">
        <f t="shared" si="9"/>
        <v>4.6067719636422736E-5</v>
      </c>
      <c r="AB31">
        <v>3.4651679240000002</v>
      </c>
      <c r="AC31" s="1">
        <v>-8.7114000000000007E-5</v>
      </c>
      <c r="AD31">
        <v>240</v>
      </c>
      <c r="AE31" s="8">
        <f t="shared" si="10"/>
        <v>-7.0502513777992437E-5</v>
      </c>
      <c r="AF31" s="8" t="str">
        <f t="shared" si="11"/>
        <v>NA</v>
      </c>
      <c r="AG31" s="8">
        <f t="shared" si="12"/>
        <v>-1.6611486222007569E-5</v>
      </c>
      <c r="AH31">
        <v>3.3530062420000002</v>
      </c>
      <c r="AI31">
        <v>-1.8776356860000001E-4</v>
      </c>
      <c r="AJ31">
        <v>240</v>
      </c>
      <c r="AK31" s="8">
        <f t="shared" si="13"/>
        <v>-7.0502513777992437E-5</v>
      </c>
      <c r="AL31" s="8" t="str">
        <f t="shared" si="14"/>
        <v>NA</v>
      </c>
      <c r="AM31" s="8">
        <f t="shared" si="15"/>
        <v>-1.1726105482200757E-4</v>
      </c>
      <c r="AN31">
        <v>3.4566404469999998</v>
      </c>
      <c r="AO31">
        <v>-1.788553443E-4</v>
      </c>
      <c r="AP31">
        <v>240</v>
      </c>
      <c r="AQ31" s="8">
        <f t="shared" si="16"/>
        <v>-7.0502513777992437E-5</v>
      </c>
      <c r="AR31" s="8" t="str">
        <f t="shared" si="17"/>
        <v>NA</v>
      </c>
      <c r="AS31" s="8">
        <f t="shared" si="18"/>
        <v>-1.0835283052200757E-4</v>
      </c>
      <c r="AT31">
        <v>2.2376316639999998</v>
      </c>
      <c r="AU31">
        <v>-2.372968942E-4</v>
      </c>
      <c r="AV31">
        <v>240</v>
      </c>
      <c r="AW31" s="8">
        <f t="shared" si="19"/>
        <v>-7.0502513777992437E-5</v>
      </c>
      <c r="AX31" s="8">
        <f t="shared" si="20"/>
        <v>1.8578756862013056E-6</v>
      </c>
      <c r="AY31" s="8">
        <f t="shared" si="21"/>
        <v>-1.6865225610820887E-4</v>
      </c>
      <c r="AZ31">
        <v>3.5799733360000001</v>
      </c>
      <c r="BA31">
        <v>-1.22208646E-4</v>
      </c>
      <c r="BB31">
        <v>240</v>
      </c>
      <c r="BC31" s="8">
        <f t="shared" si="22"/>
        <v>-1.4938740173642273E-4</v>
      </c>
      <c r="BD31" s="8">
        <f t="shared" si="23"/>
        <v>3.7003770322213838E-5</v>
      </c>
      <c r="BE31" s="8">
        <f t="shared" si="24"/>
        <v>-9.8250145857911066E-6</v>
      </c>
      <c r="BF31">
        <v>5.01434625</v>
      </c>
      <c r="BG31" s="1">
        <v>-1.6121999999999999E-5</v>
      </c>
      <c r="BH31">
        <v>240</v>
      </c>
      <c r="BI31" s="10">
        <f t="shared" si="25"/>
        <v>-5.2940760724679015E-5</v>
      </c>
      <c r="BJ31" s="10" t="str">
        <f t="shared" si="26"/>
        <v>NA</v>
      </c>
      <c r="BK31" s="8">
        <f t="shared" si="27"/>
        <v>3.6818760724679015E-5</v>
      </c>
      <c r="BL31" t="s">
        <v>0</v>
      </c>
      <c r="BM31" t="s">
        <v>0</v>
      </c>
      <c r="BN31" t="s">
        <v>0</v>
      </c>
      <c r="BO31" s="8">
        <f t="shared" si="28"/>
        <v>-7.0502513777992437E-5</v>
      </c>
      <c r="BP31" s="8" t="str">
        <f t="shared" si="29"/>
        <v>NA</v>
      </c>
      <c r="BQ31" s="8" t="str">
        <f t="shared" si="0"/>
        <v>NA</v>
      </c>
      <c r="BR31">
        <v>3.2391924959999998</v>
      </c>
      <c r="BS31">
        <v>-1.88477744E-4</v>
      </c>
      <c r="BT31">
        <v>240</v>
      </c>
      <c r="BU31" s="8">
        <f t="shared" si="30"/>
        <v>-1.4938740173642273E-4</v>
      </c>
      <c r="BV31" s="8">
        <f t="shared" si="31"/>
        <v>1.8375049550030087E-5</v>
      </c>
      <c r="BW31" s="8">
        <f t="shared" si="32"/>
        <v>-5.7465391813607356E-5</v>
      </c>
      <c r="BX31">
        <v>3.2322662379999998</v>
      </c>
      <c r="BY31">
        <v>-1.945977677E-4</v>
      </c>
      <c r="BZ31">
        <v>240</v>
      </c>
      <c r="CA31" s="8">
        <f t="shared" si="33"/>
        <v>-7.0502513777992437E-5</v>
      </c>
      <c r="CB31" s="8" t="str">
        <f t="shared" si="34"/>
        <v>NA</v>
      </c>
      <c r="CC31" s="8">
        <f t="shared" si="35"/>
        <v>-1.2409525392200756E-4</v>
      </c>
      <c r="CD31">
        <v>4.9072704140000001</v>
      </c>
      <c r="CE31">
        <v>2.7842863219999998E-4</v>
      </c>
      <c r="CF31">
        <v>240</v>
      </c>
      <c r="CG31" s="8">
        <f t="shared" si="36"/>
        <v>-5.2940760724679015E-5</v>
      </c>
      <c r="CH31" s="8" t="str">
        <f t="shared" si="37"/>
        <v>NA</v>
      </c>
      <c r="CI31" s="8">
        <f t="shared" si="38"/>
        <v>3.3136939292467899E-4</v>
      </c>
      <c r="CJ31">
        <v>3.0246883310000001</v>
      </c>
      <c r="CK31">
        <v>-1.7984877589999999E-4</v>
      </c>
      <c r="CL31">
        <v>240</v>
      </c>
      <c r="CM31" s="8">
        <f t="shared" si="39"/>
        <v>-1.4938740173642273E-4</v>
      </c>
      <c r="CN31" s="8">
        <f t="shared" si="40"/>
        <v>2.2090638519471306E-5</v>
      </c>
      <c r="CO31" s="8">
        <f t="shared" si="41"/>
        <v>-5.2552012683048562E-5</v>
      </c>
      <c r="CP31">
        <v>2.6682537470000001</v>
      </c>
      <c r="CQ31">
        <v>-2.5221281889999998E-4</v>
      </c>
      <c r="CR31">
        <v>240</v>
      </c>
      <c r="CS31" s="8">
        <f t="shared" si="42"/>
        <v>-7.0502513777992437E-5</v>
      </c>
      <c r="CT31" s="8" t="str">
        <f t="shared" si="43"/>
        <v>NA</v>
      </c>
      <c r="CU31" s="8">
        <f t="shared" si="44"/>
        <v>-1.8171030512200754E-4</v>
      </c>
      <c r="CV31">
        <v>5.1334412540000001</v>
      </c>
      <c r="CW31" s="1">
        <v>-4.6709999999999998E-5</v>
      </c>
      <c r="CX31">
        <v>240</v>
      </c>
      <c r="CY31" s="10">
        <f t="shared" si="45"/>
        <v>-5.2940760724679015E-5</v>
      </c>
      <c r="CZ31" s="10" t="str">
        <f t="shared" si="46"/>
        <v>NA</v>
      </c>
      <c r="DA31" s="8">
        <f t="shared" si="47"/>
        <v>6.2307607246790163E-6</v>
      </c>
      <c r="DB31" t="s">
        <v>3</v>
      </c>
      <c r="DC31" s="5" t="s">
        <v>12</v>
      </c>
    </row>
    <row r="32" spans="1:107" x14ac:dyDescent="0.45">
      <c r="A32" s="9">
        <v>45622.566666261577</v>
      </c>
      <c r="B32" t="s">
        <v>0</v>
      </c>
      <c r="C32">
        <v>31</v>
      </c>
      <c r="D32" s="7">
        <v>45622</v>
      </c>
      <c r="E32">
        <v>13.36166676</v>
      </c>
      <c r="F32">
        <v>14.05753756</v>
      </c>
      <c r="G32">
        <v>13.918975100000001</v>
      </c>
      <c r="H32">
        <v>14.91436247</v>
      </c>
      <c r="I32">
        <v>15.456016679999999</v>
      </c>
      <c r="J32">
        <v>2.7362870830000001</v>
      </c>
      <c r="K32">
        <v>-1.625983641E-4</v>
      </c>
      <c r="L32">
        <v>240</v>
      </c>
      <c r="M32" s="8">
        <f t="shared" si="1"/>
        <v>-1.4977462101062322E-4</v>
      </c>
      <c r="N32" s="8">
        <f t="shared" si="2"/>
        <v>2.7086254785672396E-5</v>
      </c>
      <c r="O32" s="8">
        <f t="shared" si="3"/>
        <v>-3.9909997875049179E-5</v>
      </c>
      <c r="P32">
        <v>5.2343370949999999</v>
      </c>
      <c r="Q32" s="1">
        <v>5.5760000000000001E-5</v>
      </c>
      <c r="R32">
        <v>240</v>
      </c>
      <c r="S32" s="10">
        <f t="shared" si="4"/>
        <v>-5.2985351511131151E-5</v>
      </c>
      <c r="T32" s="10" t="str">
        <f t="shared" si="5"/>
        <v>NA</v>
      </c>
      <c r="U32" s="8">
        <f t="shared" si="6"/>
        <v>1.0874535151113115E-4</v>
      </c>
      <c r="V32">
        <v>4.2436691660000001</v>
      </c>
      <c r="W32" s="1">
        <v>-9.5927000000000005E-5</v>
      </c>
      <c r="X32">
        <v>240</v>
      </c>
      <c r="Y32" s="8">
        <f t="shared" si="7"/>
        <v>-1.4977462101062322E-4</v>
      </c>
      <c r="Z32" s="8">
        <f t="shared" si="8"/>
        <v>9.757490044530069E-7</v>
      </c>
      <c r="AA32" s="8">
        <f t="shared" si="9"/>
        <v>5.2871872006170209E-5</v>
      </c>
      <c r="AB32">
        <v>3.2199504390000002</v>
      </c>
      <c r="AC32">
        <v>-2.76959559E-4</v>
      </c>
      <c r="AD32">
        <v>240</v>
      </c>
      <c r="AE32" s="8">
        <f t="shared" si="10"/>
        <v>-7.0640448392667032E-5</v>
      </c>
      <c r="AF32" s="8" t="str">
        <f t="shared" si="11"/>
        <v>NA</v>
      </c>
      <c r="AG32" s="8">
        <f t="shared" si="12"/>
        <v>-2.0631911060733297E-4</v>
      </c>
      <c r="AH32">
        <v>3.0946987539999999</v>
      </c>
      <c r="AI32">
        <v>-1.9841964420000001E-4</v>
      </c>
      <c r="AJ32">
        <v>240</v>
      </c>
      <c r="AK32" s="8">
        <f t="shared" si="13"/>
        <v>-7.0640448392667032E-5</v>
      </c>
      <c r="AL32" s="8" t="str">
        <f t="shared" si="14"/>
        <v>NA</v>
      </c>
      <c r="AM32" s="8">
        <f t="shared" si="15"/>
        <v>-1.2777919580733298E-4</v>
      </c>
      <c r="AN32">
        <v>3.2499383380000002</v>
      </c>
      <c r="AO32">
        <v>-1.803769772E-4</v>
      </c>
      <c r="AP32">
        <v>240</v>
      </c>
      <c r="AQ32" s="8">
        <f t="shared" si="16"/>
        <v>-7.0640448392667032E-5</v>
      </c>
      <c r="AR32" s="8" t="str">
        <f t="shared" si="17"/>
        <v>NA</v>
      </c>
      <c r="AS32" s="8">
        <f t="shared" si="18"/>
        <v>-1.0973652880733297E-4</v>
      </c>
      <c r="AT32">
        <v>1.9529766609999999</v>
      </c>
      <c r="AU32">
        <v>-2.3229883030000001E-4</v>
      </c>
      <c r="AV32">
        <v>240</v>
      </c>
      <c r="AW32" s="8">
        <f t="shared" si="19"/>
        <v>-7.0640448392667032E-5</v>
      </c>
      <c r="AX32" s="8">
        <f t="shared" si="20"/>
        <v>1.0337396592920545E-5</v>
      </c>
      <c r="AY32" s="8">
        <f t="shared" si="21"/>
        <v>-1.7199577850025353E-4</v>
      </c>
      <c r="AZ32">
        <v>3.4435375100000001</v>
      </c>
      <c r="BA32">
        <v>-1.069126678E-4</v>
      </c>
      <c r="BB32">
        <v>240</v>
      </c>
      <c r="BC32" s="8">
        <f t="shared" si="22"/>
        <v>-1.4977462101062322E-4</v>
      </c>
      <c r="BD32" s="8">
        <f t="shared" si="23"/>
        <v>4.4015510611078272E-5</v>
      </c>
      <c r="BE32" s="8">
        <f t="shared" si="24"/>
        <v>-1.1535574004550506E-6</v>
      </c>
      <c r="BF32">
        <v>4.9422837360000003</v>
      </c>
      <c r="BG32" s="1">
        <v>-6.5712999999999999E-5</v>
      </c>
      <c r="BH32">
        <v>240</v>
      </c>
      <c r="BI32" s="10">
        <f t="shared" si="25"/>
        <v>-5.2985351511131151E-5</v>
      </c>
      <c r="BJ32" s="10" t="str">
        <f t="shared" si="26"/>
        <v>NA</v>
      </c>
      <c r="BK32" s="8">
        <f t="shared" si="27"/>
        <v>-1.2727648488868848E-5</v>
      </c>
      <c r="BL32" t="s">
        <v>0</v>
      </c>
      <c r="BM32" t="s">
        <v>0</v>
      </c>
      <c r="BN32" t="s">
        <v>0</v>
      </c>
      <c r="BO32" s="8">
        <f t="shared" si="28"/>
        <v>-7.0640448392667032E-5</v>
      </c>
      <c r="BP32" s="8" t="str">
        <f t="shared" si="29"/>
        <v>NA</v>
      </c>
      <c r="BQ32" s="8" t="str">
        <f t="shared" si="0"/>
        <v>NA</v>
      </c>
      <c r="BR32">
        <v>2.9856583319999999</v>
      </c>
      <c r="BS32">
        <v>-1.835705186E-4</v>
      </c>
      <c r="BT32">
        <v>240</v>
      </c>
      <c r="BU32" s="8">
        <f t="shared" si="30"/>
        <v>-1.4977462101062322E-4</v>
      </c>
      <c r="BV32" s="8">
        <f t="shared" si="31"/>
        <v>2.276670666836577E-5</v>
      </c>
      <c r="BW32" s="8">
        <f t="shared" si="32"/>
        <v>-5.6562604257742548E-5</v>
      </c>
      <c r="BX32">
        <v>2.995119173</v>
      </c>
      <c r="BY32">
        <v>-1.952637684E-4</v>
      </c>
      <c r="BZ32">
        <v>240</v>
      </c>
      <c r="CA32" s="8">
        <f t="shared" si="33"/>
        <v>-7.0640448392667032E-5</v>
      </c>
      <c r="CB32" s="8" t="str">
        <f t="shared" si="34"/>
        <v>NA</v>
      </c>
      <c r="CC32" s="8">
        <f t="shared" si="35"/>
        <v>-1.2462332000733297E-4</v>
      </c>
      <c r="CD32">
        <v>5.0496624949999998</v>
      </c>
      <c r="CE32">
        <v>-1.5828839590000001E-4</v>
      </c>
      <c r="CF32">
        <v>240</v>
      </c>
      <c r="CG32" s="8">
        <f t="shared" si="36"/>
        <v>-5.2985351511131151E-5</v>
      </c>
      <c r="CH32" s="8" t="str">
        <f t="shared" si="37"/>
        <v>NA</v>
      </c>
      <c r="CI32" s="8">
        <f t="shared" si="38"/>
        <v>-1.0530304438886886E-4</v>
      </c>
      <c r="CJ32">
        <v>2.784084166</v>
      </c>
      <c r="CK32">
        <v>-1.06858194E-4</v>
      </c>
      <c r="CL32">
        <v>240</v>
      </c>
      <c r="CM32" s="8">
        <f t="shared" si="39"/>
        <v>-1.4977462101062322E-4</v>
      </c>
      <c r="CN32" s="8">
        <f t="shared" si="40"/>
        <v>2.6258325340263883E-5</v>
      </c>
      <c r="CO32" s="8">
        <f t="shared" si="41"/>
        <v>1.6658101670359342E-5</v>
      </c>
      <c r="CP32">
        <v>2.314064589</v>
      </c>
      <c r="CQ32">
        <v>-2.2697270990000001E-4</v>
      </c>
      <c r="CR32">
        <v>240</v>
      </c>
      <c r="CS32" s="8">
        <f t="shared" si="42"/>
        <v>-7.0640448392667032E-5</v>
      </c>
      <c r="CT32" s="8" t="str">
        <f t="shared" si="43"/>
        <v>NA</v>
      </c>
      <c r="CU32" s="8">
        <f t="shared" si="44"/>
        <v>-1.5633226150733298E-4</v>
      </c>
      <c r="CV32">
        <v>4.9771633350000002</v>
      </c>
      <c r="CW32" s="1">
        <v>5.5839E-6</v>
      </c>
      <c r="CX32">
        <v>240</v>
      </c>
      <c r="CY32" s="10">
        <f t="shared" si="45"/>
        <v>-5.2985351511131151E-5</v>
      </c>
      <c r="CZ32" s="10" t="str">
        <f t="shared" si="46"/>
        <v>NA</v>
      </c>
      <c r="DA32" s="8">
        <f t="shared" si="47"/>
        <v>5.856925151113115E-5</v>
      </c>
      <c r="DB32" t="s">
        <v>3</v>
      </c>
      <c r="DC32" s="5" t="s">
        <v>12</v>
      </c>
    </row>
    <row r="33" spans="1:107" x14ac:dyDescent="0.45">
      <c r="A33" s="9">
        <v>45622.580555092594</v>
      </c>
      <c r="B33" t="s">
        <v>0</v>
      </c>
      <c r="C33">
        <v>32</v>
      </c>
      <c r="D33" s="7">
        <v>45622</v>
      </c>
      <c r="E33">
        <v>13.695000029999999</v>
      </c>
      <c r="F33">
        <v>14.054595859999999</v>
      </c>
      <c r="G33">
        <v>13.921120849999999</v>
      </c>
      <c r="H33">
        <v>14.88474995</v>
      </c>
      <c r="I33">
        <v>15.501291630000001</v>
      </c>
      <c r="J33">
        <v>2.5576691610000002</v>
      </c>
      <c r="K33">
        <v>-1.5005021589999999E-4</v>
      </c>
      <c r="L33">
        <v>240</v>
      </c>
      <c r="M33" s="8">
        <f t="shared" si="1"/>
        <v>-1.5016184028437962E-4</v>
      </c>
      <c r="N33" s="8">
        <f t="shared" si="2"/>
        <v>3.0180230982953758E-5</v>
      </c>
      <c r="O33" s="8">
        <f t="shared" si="3"/>
        <v>-3.0068606598574123E-5</v>
      </c>
      <c r="P33">
        <v>5.2963100020000002</v>
      </c>
      <c r="Q33" s="1">
        <v>4.9060999999999997E-5</v>
      </c>
      <c r="R33">
        <v>240</v>
      </c>
      <c r="S33" s="10">
        <f t="shared" si="4"/>
        <v>-5.3029942297555532E-5</v>
      </c>
      <c r="T33" s="10" t="str">
        <f t="shared" si="5"/>
        <v>NA</v>
      </c>
      <c r="U33" s="8">
        <f t="shared" si="6"/>
        <v>1.0209094229755553E-4</v>
      </c>
      <c r="V33">
        <v>4.1291266660000003</v>
      </c>
      <c r="W33" s="1">
        <v>-9.8127000000000004E-5</v>
      </c>
      <c r="X33">
        <v>240</v>
      </c>
      <c r="Y33" s="8">
        <f t="shared" si="7"/>
        <v>-1.5016184028437962E-4</v>
      </c>
      <c r="Z33" s="8">
        <f t="shared" si="8"/>
        <v>2.9598263277638199E-6</v>
      </c>
      <c r="AA33" s="8">
        <f t="shared" si="9"/>
        <v>4.9075013956615798E-5</v>
      </c>
      <c r="AB33">
        <v>2.980456244</v>
      </c>
      <c r="AC33">
        <v>-1.5685214330000001E-4</v>
      </c>
      <c r="AD33">
        <v>240</v>
      </c>
      <c r="AE33" s="8">
        <f t="shared" si="10"/>
        <v>-7.0778383007230605E-5</v>
      </c>
      <c r="AF33" s="8" t="str">
        <f t="shared" si="11"/>
        <v>NA</v>
      </c>
      <c r="AG33" s="8">
        <f t="shared" si="12"/>
        <v>-8.6073760292769403E-5</v>
      </c>
      <c r="AH33">
        <v>2.806184998</v>
      </c>
      <c r="AI33">
        <v>-1.9139522970000001E-4</v>
      </c>
      <c r="AJ33">
        <v>240</v>
      </c>
      <c r="AK33" s="8">
        <f t="shared" si="13"/>
        <v>-7.0778383007230605E-5</v>
      </c>
      <c r="AL33" s="8" t="str">
        <f t="shared" si="14"/>
        <v>NA</v>
      </c>
      <c r="AM33" s="8">
        <f t="shared" si="15"/>
        <v>-1.206168466927694E-4</v>
      </c>
      <c r="AN33">
        <v>3.0443420859999999</v>
      </c>
      <c r="AO33">
        <v>-1.554754319E-4</v>
      </c>
      <c r="AP33">
        <v>240</v>
      </c>
      <c r="AQ33" s="8">
        <f t="shared" si="16"/>
        <v>-7.0778383007230605E-5</v>
      </c>
      <c r="AR33" s="8" t="str">
        <f t="shared" si="17"/>
        <v>NA</v>
      </c>
      <c r="AS33" s="8">
        <f t="shared" si="18"/>
        <v>-8.4697048892769396E-5</v>
      </c>
      <c r="AT33">
        <v>1.6963887470000001</v>
      </c>
      <c r="AU33">
        <v>-1.8714450530000001E-4</v>
      </c>
      <c r="AV33">
        <v>240</v>
      </c>
      <c r="AW33" s="8">
        <f t="shared" si="19"/>
        <v>-7.0778383007230605E-5</v>
      </c>
      <c r="AX33" s="8">
        <f t="shared" si="20"/>
        <v>1.7980833589439731E-5</v>
      </c>
      <c r="AY33" s="8">
        <f t="shared" si="21"/>
        <v>-1.3434695588220914E-4</v>
      </c>
      <c r="AZ33">
        <v>3.3058962520000001</v>
      </c>
      <c r="BA33">
        <v>-1.2271170650000001E-4</v>
      </c>
      <c r="BB33">
        <v>240</v>
      </c>
      <c r="BC33" s="8">
        <f t="shared" si="22"/>
        <v>-1.5016184028437962E-4</v>
      </c>
      <c r="BD33" s="8">
        <f t="shared" si="23"/>
        <v>5.1089200729160492E-5</v>
      </c>
      <c r="BE33" s="8">
        <f t="shared" si="24"/>
        <v>-2.3639066944780877E-5</v>
      </c>
      <c r="BF33">
        <v>4.9910491720000003</v>
      </c>
      <c r="BG33" s="1">
        <v>9.3806000000000003E-5</v>
      </c>
      <c r="BH33">
        <v>240</v>
      </c>
      <c r="BI33" s="10">
        <f t="shared" si="25"/>
        <v>-5.3029942297555532E-5</v>
      </c>
      <c r="BJ33" s="10" t="str">
        <f t="shared" si="26"/>
        <v>NA</v>
      </c>
      <c r="BK33" s="8">
        <f t="shared" si="27"/>
        <v>1.4683594229755552E-4</v>
      </c>
      <c r="BL33" t="s">
        <v>0</v>
      </c>
      <c r="BM33" t="s">
        <v>0</v>
      </c>
      <c r="BN33" t="s">
        <v>0</v>
      </c>
      <c r="BO33" s="8">
        <f t="shared" si="28"/>
        <v>-7.0778383007230605E-5</v>
      </c>
      <c r="BP33" s="8" t="str">
        <f t="shared" si="29"/>
        <v>NA</v>
      </c>
      <c r="BQ33" s="8" t="str">
        <f t="shared" si="0"/>
        <v>NA</v>
      </c>
      <c r="BR33">
        <v>2.804055419</v>
      </c>
      <c r="BS33">
        <v>-1.4691668849999999E-4</v>
      </c>
      <c r="BT33">
        <v>240</v>
      </c>
      <c r="BU33" s="8">
        <f t="shared" si="30"/>
        <v>-1.5016184028437962E-4</v>
      </c>
      <c r="BV33" s="8">
        <f t="shared" si="31"/>
        <v>2.5912388153670235E-5</v>
      </c>
      <c r="BW33" s="8">
        <f t="shared" si="32"/>
        <v>-2.2667236369290601E-5</v>
      </c>
      <c r="BX33">
        <v>2.7999629119999998</v>
      </c>
      <c r="BY33">
        <v>-1.5378180149999999E-4</v>
      </c>
      <c r="BZ33">
        <v>240</v>
      </c>
      <c r="CA33" s="8">
        <f t="shared" si="33"/>
        <v>-7.0778383007230605E-5</v>
      </c>
      <c r="CB33" s="8" t="str">
        <f t="shared" si="34"/>
        <v>NA</v>
      </c>
      <c r="CC33" s="8">
        <f t="shared" si="35"/>
        <v>-8.3003418492769387E-5</v>
      </c>
      <c r="CD33">
        <v>5.2847083330000002</v>
      </c>
      <c r="CE33">
        <v>2.700418955E-4</v>
      </c>
      <c r="CF33">
        <v>240</v>
      </c>
      <c r="CG33" s="8">
        <f t="shared" si="36"/>
        <v>-5.3029942297555532E-5</v>
      </c>
      <c r="CH33" s="8" t="str">
        <f t="shared" si="37"/>
        <v>NA</v>
      </c>
      <c r="CI33" s="8">
        <f t="shared" si="38"/>
        <v>3.2307183779755553E-4</v>
      </c>
      <c r="CJ33">
        <v>2.6335200009999999</v>
      </c>
      <c r="CK33" s="1">
        <v>-8.7282999999999998E-5</v>
      </c>
      <c r="CL33">
        <v>240</v>
      </c>
      <c r="CM33" s="8">
        <f t="shared" si="39"/>
        <v>-1.5016184028437962E-4</v>
      </c>
      <c r="CN33" s="8">
        <f t="shared" si="40"/>
        <v>2.8866361182678083E-5</v>
      </c>
      <c r="CO33" s="8">
        <f t="shared" si="41"/>
        <v>3.4012479101701541E-5</v>
      </c>
      <c r="CP33">
        <v>2.1190608360000001</v>
      </c>
      <c r="CQ33">
        <v>-1.1182943000000001E-4</v>
      </c>
      <c r="CR33">
        <v>240</v>
      </c>
      <c r="CS33" s="8">
        <f t="shared" si="42"/>
        <v>-7.0778383007230605E-5</v>
      </c>
      <c r="CT33" s="8">
        <f t="shared" si="43"/>
        <v>5.3899541824749476E-6</v>
      </c>
      <c r="CU33" s="8">
        <f t="shared" si="44"/>
        <v>-4.6441001175244348E-5</v>
      </c>
      <c r="CV33">
        <v>5.0106020889999998</v>
      </c>
      <c r="CW33" s="1">
        <v>9.4046E-5</v>
      </c>
      <c r="CX33">
        <v>240</v>
      </c>
      <c r="CY33" s="10">
        <f t="shared" si="45"/>
        <v>-5.3029942297555532E-5</v>
      </c>
      <c r="CZ33" s="10" t="str">
        <f t="shared" si="46"/>
        <v>NA</v>
      </c>
      <c r="DA33" s="8">
        <f t="shared" si="47"/>
        <v>1.4707594229755553E-4</v>
      </c>
      <c r="DB33" t="s">
        <v>3</v>
      </c>
      <c r="DC33" s="5" t="s">
        <v>12</v>
      </c>
    </row>
    <row r="34" spans="1:107" x14ac:dyDescent="0.45">
      <c r="A34" s="9">
        <v>45622.594443923612</v>
      </c>
      <c r="B34" t="s">
        <v>0</v>
      </c>
      <c r="C34">
        <v>33</v>
      </c>
      <c r="D34" s="7">
        <v>45622</v>
      </c>
      <c r="E34">
        <v>14.16166658</v>
      </c>
      <c r="F34">
        <v>14.036516669999999</v>
      </c>
      <c r="G34">
        <v>13.925083300000001</v>
      </c>
      <c r="H34">
        <v>14.38870416</v>
      </c>
      <c r="I34">
        <v>14.53526254</v>
      </c>
      <c r="J34">
        <v>2.35573166</v>
      </c>
      <c r="K34">
        <v>-1.6162016629999999E-4</v>
      </c>
      <c r="L34">
        <v>240</v>
      </c>
      <c r="M34" s="8">
        <f t="shared" si="1"/>
        <v>-1.5054905955835807E-4</v>
      </c>
      <c r="N34" s="8">
        <f t="shared" si="2"/>
        <v>3.3678143255343093E-5</v>
      </c>
      <c r="O34" s="8">
        <f t="shared" si="3"/>
        <v>-4.4749249996985015E-5</v>
      </c>
      <c r="P34">
        <v>5.2469754200000001</v>
      </c>
      <c r="Q34">
        <v>-1.67985854E-4</v>
      </c>
      <c r="R34">
        <v>240</v>
      </c>
      <c r="S34" s="10">
        <f t="shared" si="4"/>
        <v>-5.3074533083979913E-5</v>
      </c>
      <c r="T34" s="10" t="str">
        <f t="shared" si="5"/>
        <v>NA</v>
      </c>
      <c r="U34" s="8">
        <f t="shared" si="6"/>
        <v>-1.1491132091602009E-4</v>
      </c>
      <c r="V34">
        <v>4.0125995889999997</v>
      </c>
      <c r="W34" s="1">
        <v>-9.5649000000000005E-5</v>
      </c>
      <c r="X34">
        <v>240</v>
      </c>
      <c r="Y34" s="8">
        <f t="shared" si="7"/>
        <v>-1.5054905955835807E-4</v>
      </c>
      <c r="Z34" s="8">
        <f t="shared" si="8"/>
        <v>4.9782800111336972E-6</v>
      </c>
      <c r="AA34" s="8">
        <f t="shared" si="9"/>
        <v>4.9921779547224365E-5</v>
      </c>
      <c r="AB34">
        <v>2.7544875090000001</v>
      </c>
      <c r="AC34">
        <v>-1.189836938E-4</v>
      </c>
      <c r="AD34">
        <v>240</v>
      </c>
      <c r="AE34" s="8">
        <f t="shared" si="10"/>
        <v>-7.0916317621794178E-5</v>
      </c>
      <c r="AF34" s="8" t="str">
        <f t="shared" si="11"/>
        <v>NA</v>
      </c>
      <c r="AG34" s="8">
        <f t="shared" si="12"/>
        <v>-4.8067376178205826E-5</v>
      </c>
      <c r="AH34">
        <v>2.4884224989999999</v>
      </c>
      <c r="AI34">
        <v>-2.9798143289999998E-4</v>
      </c>
      <c r="AJ34">
        <v>240</v>
      </c>
      <c r="AK34" s="8">
        <f t="shared" si="13"/>
        <v>-7.0916317621794178E-5</v>
      </c>
      <c r="AL34" s="8" t="str">
        <f t="shared" si="14"/>
        <v>NA</v>
      </c>
      <c r="AM34" s="8">
        <f t="shared" si="15"/>
        <v>-2.270651152782058E-4</v>
      </c>
      <c r="AN34">
        <v>2.832542498</v>
      </c>
      <c r="AO34">
        <v>-1.9114615E-4</v>
      </c>
      <c r="AP34">
        <v>240</v>
      </c>
      <c r="AQ34" s="8">
        <f t="shared" si="16"/>
        <v>-7.0916317621794178E-5</v>
      </c>
      <c r="AR34" s="8" t="str">
        <f t="shared" si="17"/>
        <v>NA</v>
      </c>
      <c r="AS34" s="8">
        <f t="shared" si="18"/>
        <v>-1.2022983237820582E-4</v>
      </c>
      <c r="AT34">
        <v>1.479709996</v>
      </c>
      <c r="AU34">
        <v>-2.0285110159999999E-4</v>
      </c>
      <c r="AV34">
        <v>240</v>
      </c>
      <c r="AW34" s="8">
        <f t="shared" si="19"/>
        <v>-7.0916317621794178E-5</v>
      </c>
      <c r="AX34" s="8">
        <f t="shared" si="20"/>
        <v>2.4435425919743213E-5</v>
      </c>
      <c r="AY34" s="8">
        <f t="shared" si="21"/>
        <v>-1.5637020989794903E-4</v>
      </c>
      <c r="AZ34">
        <v>3.154540414</v>
      </c>
      <c r="BA34">
        <v>-1.3228951710000001E-4</v>
      </c>
      <c r="BB34">
        <v>240</v>
      </c>
      <c r="BC34" s="8">
        <f t="shared" si="22"/>
        <v>-1.5054905955835807E-4</v>
      </c>
      <c r="BD34" s="8">
        <f t="shared" si="23"/>
        <v>5.8867713590287165E-5</v>
      </c>
      <c r="BE34" s="8">
        <f t="shared" si="24"/>
        <v>-4.0608171131929104E-5</v>
      </c>
      <c r="BF34">
        <v>5.0764870819999999</v>
      </c>
      <c r="BG34" s="1">
        <v>2.9753000000000001E-5</v>
      </c>
      <c r="BH34">
        <v>240</v>
      </c>
      <c r="BI34" s="10">
        <f t="shared" si="25"/>
        <v>-5.3074533083979913E-5</v>
      </c>
      <c r="BJ34" s="10" t="str">
        <f t="shared" si="26"/>
        <v>NA</v>
      </c>
      <c r="BK34" s="8">
        <f t="shared" si="27"/>
        <v>8.2827533083979911E-5</v>
      </c>
      <c r="BL34" t="s">
        <v>0</v>
      </c>
      <c r="BM34" t="s">
        <v>0</v>
      </c>
      <c r="BN34" t="s">
        <v>0</v>
      </c>
      <c r="BO34" s="8">
        <f t="shared" si="28"/>
        <v>-7.0916317621794178E-5</v>
      </c>
      <c r="BP34" s="8" t="str">
        <f t="shared" si="29"/>
        <v>NA</v>
      </c>
      <c r="BQ34" s="8" t="str">
        <f t="shared" si="0"/>
        <v>NA</v>
      </c>
      <c r="BR34">
        <v>2.6050158329999999</v>
      </c>
      <c r="BS34">
        <v>-1.8385626789999999E-4</v>
      </c>
      <c r="BT34">
        <v>240</v>
      </c>
      <c r="BU34" s="8">
        <f t="shared" si="30"/>
        <v>-1.5054905955835807E-4</v>
      </c>
      <c r="BV34" s="8">
        <f t="shared" si="31"/>
        <v>2.9360103447327815E-5</v>
      </c>
      <c r="BW34" s="8">
        <f t="shared" si="32"/>
        <v>-6.2667311788969739E-5</v>
      </c>
      <c r="BX34">
        <v>2.5906441689999999</v>
      </c>
      <c r="BY34">
        <v>-2.010089247E-4</v>
      </c>
      <c r="BZ34">
        <v>240</v>
      </c>
      <c r="CA34" s="8">
        <f t="shared" si="33"/>
        <v>-7.0916317621794178E-5</v>
      </c>
      <c r="CB34" s="8" t="str">
        <f t="shared" si="34"/>
        <v>NA</v>
      </c>
      <c r="CC34" s="8">
        <f t="shared" si="35"/>
        <v>-1.3009260707820582E-4</v>
      </c>
      <c r="CD34">
        <v>5.3917691630000002</v>
      </c>
      <c r="CE34" s="1">
        <v>-3.1225E-5</v>
      </c>
      <c r="CF34">
        <v>240</v>
      </c>
      <c r="CG34" s="8">
        <f t="shared" si="36"/>
        <v>-5.3074533083979913E-5</v>
      </c>
      <c r="CH34" s="8" t="str">
        <f t="shared" si="37"/>
        <v>NA</v>
      </c>
      <c r="CI34" s="8">
        <f t="shared" si="38"/>
        <v>2.1849533083979913E-5</v>
      </c>
      <c r="CJ34">
        <v>2.5228133320000001</v>
      </c>
      <c r="CK34">
        <v>-1.3261771830000001E-4</v>
      </c>
      <c r="CL34">
        <v>240</v>
      </c>
      <c r="CM34" s="8">
        <f t="shared" si="39"/>
        <v>-1.5054905955835807E-4</v>
      </c>
      <c r="CN34" s="8">
        <f t="shared" si="40"/>
        <v>3.0783995174446864E-5</v>
      </c>
      <c r="CO34" s="8">
        <f t="shared" si="41"/>
        <v>-1.285265391608881E-5</v>
      </c>
      <c r="CP34">
        <v>1.986335422</v>
      </c>
      <c r="CQ34">
        <v>-1.5735448850000001E-4</v>
      </c>
      <c r="CR34">
        <v>240</v>
      </c>
      <c r="CS34" s="8">
        <f t="shared" si="42"/>
        <v>-7.0916317621794178E-5</v>
      </c>
      <c r="CT34" s="8">
        <f t="shared" si="43"/>
        <v>9.3436803106117746E-6</v>
      </c>
      <c r="CU34" s="8">
        <f t="shared" si="44"/>
        <v>-9.5781851188817614E-5</v>
      </c>
      <c r="CV34">
        <v>5.1546312470000002</v>
      </c>
      <c r="CW34" s="1">
        <v>5.9833999999999997E-5</v>
      </c>
      <c r="CX34">
        <v>240</v>
      </c>
      <c r="CY34" s="10">
        <f t="shared" si="45"/>
        <v>-5.3074533083979913E-5</v>
      </c>
      <c r="CZ34" s="10" t="str">
        <f t="shared" si="46"/>
        <v>NA</v>
      </c>
      <c r="DA34" s="8">
        <f t="shared" si="47"/>
        <v>1.1290853308397991E-4</v>
      </c>
      <c r="DB34" t="s">
        <v>3</v>
      </c>
      <c r="DC34" s="5" t="s">
        <v>12</v>
      </c>
    </row>
    <row r="35" spans="1:107" x14ac:dyDescent="0.45">
      <c r="A35" s="9">
        <v>45622.608332754629</v>
      </c>
      <c r="B35" t="s">
        <v>0</v>
      </c>
      <c r="C35">
        <v>34</v>
      </c>
      <c r="D35" s="7">
        <v>45622</v>
      </c>
      <c r="E35">
        <v>14.36166676</v>
      </c>
      <c r="F35">
        <v>14.037550100000001</v>
      </c>
      <c r="G35">
        <v>13.904587449999999</v>
      </c>
      <c r="H35">
        <v>14.332399929999999</v>
      </c>
      <c r="I35">
        <v>14.5135375</v>
      </c>
      <c r="J35">
        <v>2.1564083329999999</v>
      </c>
      <c r="K35">
        <v>-1.6781735410000001E-4</v>
      </c>
      <c r="L35">
        <v>240</v>
      </c>
      <c r="M35" s="8">
        <f t="shared" si="1"/>
        <v>-1.5093627883233651E-4</v>
      </c>
      <c r="N35" s="8">
        <f t="shared" si="2"/>
        <v>3.7130773441584587E-5</v>
      </c>
      <c r="O35" s="8">
        <f t="shared" si="3"/>
        <v>-5.4011848709248085E-5</v>
      </c>
      <c r="P35">
        <v>5.1607400019999998</v>
      </c>
      <c r="Q35" s="1">
        <v>1.4533E-5</v>
      </c>
      <c r="R35">
        <v>240</v>
      </c>
      <c r="S35" s="10">
        <f t="shared" si="4"/>
        <v>-5.3119123870404295E-5</v>
      </c>
      <c r="T35" s="10" t="str">
        <f t="shared" si="5"/>
        <v>NA</v>
      </c>
      <c r="U35" s="8">
        <f t="shared" si="6"/>
        <v>6.7652123870404299E-5</v>
      </c>
      <c r="V35">
        <v>3.891594166</v>
      </c>
      <c r="W35">
        <v>-1.0065263389999999E-4</v>
      </c>
      <c r="X35">
        <v>240</v>
      </c>
      <c r="Y35" s="8">
        <f t="shared" si="7"/>
        <v>-1.5093627883233651E-4</v>
      </c>
      <c r="Z35" s="8">
        <f t="shared" si="8"/>
        <v>7.0743065145881592E-6</v>
      </c>
      <c r="AA35" s="8">
        <f t="shared" si="9"/>
        <v>4.3209338417748359E-5</v>
      </c>
      <c r="AB35">
        <v>2.580612919</v>
      </c>
      <c r="AC35">
        <v>-1.673723348E-4</v>
      </c>
      <c r="AD35">
        <v>240</v>
      </c>
      <c r="AE35" s="8">
        <f t="shared" si="10"/>
        <v>-7.1054252236357751E-5</v>
      </c>
      <c r="AF35" s="8" t="str">
        <f t="shared" si="11"/>
        <v>NA</v>
      </c>
      <c r="AG35" s="8">
        <f t="shared" si="12"/>
        <v>-9.6318082563642252E-5</v>
      </c>
      <c r="AH35">
        <v>2.1610716640000001</v>
      </c>
      <c r="AI35">
        <v>-2.3949197590000001E-4</v>
      </c>
      <c r="AJ35">
        <v>240</v>
      </c>
      <c r="AK35" s="8">
        <f t="shared" si="13"/>
        <v>-7.1054252236357751E-5</v>
      </c>
      <c r="AL35" s="8">
        <f t="shared" si="14"/>
        <v>4.1385035120836507E-6</v>
      </c>
      <c r="AM35" s="8">
        <f t="shared" si="15"/>
        <v>-1.725762271757259E-4</v>
      </c>
      <c r="AN35">
        <v>2.6225004119999999</v>
      </c>
      <c r="AO35">
        <v>-1.7124192429999999E-4</v>
      </c>
      <c r="AP35">
        <v>240</v>
      </c>
      <c r="AQ35" s="8">
        <f t="shared" si="16"/>
        <v>-7.1054252236357751E-5</v>
      </c>
      <c r="AR35" s="8" t="str">
        <f t="shared" si="17"/>
        <v>NA</v>
      </c>
      <c r="AS35" s="8">
        <f t="shared" si="18"/>
        <v>-1.0018767206364224E-4</v>
      </c>
      <c r="AT35">
        <v>1.2732950000000001</v>
      </c>
      <c r="AU35">
        <v>-1.543930257E-4</v>
      </c>
      <c r="AV35">
        <v>240</v>
      </c>
      <c r="AW35" s="8">
        <f t="shared" si="19"/>
        <v>-7.1054252236357751E-5</v>
      </c>
      <c r="AX35" s="8">
        <f t="shared" si="20"/>
        <v>3.0584273667352869E-5</v>
      </c>
      <c r="AY35" s="8">
        <f t="shared" si="21"/>
        <v>-1.1392304713099511E-4</v>
      </c>
      <c r="AZ35">
        <v>3.0091687469999999</v>
      </c>
      <c r="BA35">
        <v>-1.1907464180000001E-4</v>
      </c>
      <c r="BB35">
        <v>240</v>
      </c>
      <c r="BC35" s="8">
        <f t="shared" si="22"/>
        <v>-1.5093627883233651E-4</v>
      </c>
      <c r="BD35" s="8">
        <f t="shared" si="23"/>
        <v>6.6338686605566037E-5</v>
      </c>
      <c r="BE35" s="8">
        <f t="shared" si="24"/>
        <v>-3.447704957322953E-5</v>
      </c>
      <c r="BF35">
        <v>5.0733970819999996</v>
      </c>
      <c r="BG35" s="1">
        <v>-1.6517000000000001E-5</v>
      </c>
      <c r="BH35">
        <v>240</v>
      </c>
      <c r="BI35" s="10">
        <f t="shared" si="25"/>
        <v>-5.3119123870404295E-5</v>
      </c>
      <c r="BJ35" s="10" t="str">
        <f t="shared" si="26"/>
        <v>NA</v>
      </c>
      <c r="BK35" s="8">
        <f t="shared" si="27"/>
        <v>3.660212387040429E-5</v>
      </c>
      <c r="BL35" t="s">
        <v>0</v>
      </c>
      <c r="BM35" t="s">
        <v>0</v>
      </c>
      <c r="BN35" t="s">
        <v>0</v>
      </c>
      <c r="BO35" s="8">
        <f t="shared" si="28"/>
        <v>-7.1054252236357751E-5</v>
      </c>
      <c r="BP35" s="8" t="str">
        <f t="shared" si="29"/>
        <v>NA</v>
      </c>
      <c r="BQ35" s="8" t="str">
        <f t="shared" si="0"/>
        <v>NA</v>
      </c>
      <c r="BR35">
        <v>2.3809154160000001</v>
      </c>
      <c r="BS35">
        <v>-1.5060156170000001E-4</v>
      </c>
      <c r="BT35">
        <v>240</v>
      </c>
      <c r="BU35" s="8">
        <f t="shared" si="30"/>
        <v>-1.5093627883233651E-4</v>
      </c>
      <c r="BV35" s="8">
        <f t="shared" si="31"/>
        <v>3.3241916359689575E-5</v>
      </c>
      <c r="BW35" s="8">
        <f t="shared" si="32"/>
        <v>-3.2907199227353068E-5</v>
      </c>
      <c r="BX35">
        <v>2.3411841729999998</v>
      </c>
      <c r="BY35">
        <v>-2.0680566400000001E-4</v>
      </c>
      <c r="BZ35">
        <v>240</v>
      </c>
      <c r="CA35" s="8">
        <f t="shared" si="33"/>
        <v>-7.1054252236357751E-5</v>
      </c>
      <c r="CB35" s="8" t="str">
        <f t="shared" si="34"/>
        <v>NA</v>
      </c>
      <c r="CC35" s="8">
        <f t="shared" si="35"/>
        <v>-1.3575141176364226E-4</v>
      </c>
      <c r="CD35">
        <v>5.4111587370000001</v>
      </c>
      <c r="CE35" s="1">
        <v>2.6180999999999999E-5</v>
      </c>
      <c r="CF35">
        <v>240</v>
      </c>
      <c r="CG35" s="8">
        <f t="shared" si="36"/>
        <v>-5.3119123870404295E-5</v>
      </c>
      <c r="CH35" s="8" t="str">
        <f t="shared" si="37"/>
        <v>NA</v>
      </c>
      <c r="CI35" s="8">
        <f t="shared" si="38"/>
        <v>7.9300123870404293E-5</v>
      </c>
      <c r="CJ35">
        <v>2.3155841700000002</v>
      </c>
      <c r="CK35">
        <v>-2.077241311E-4</v>
      </c>
      <c r="CL35">
        <v>240</v>
      </c>
      <c r="CM35" s="8">
        <f t="shared" si="39"/>
        <v>-1.5093627883233651E-4</v>
      </c>
      <c r="CN35" s="8">
        <f t="shared" si="40"/>
        <v>3.4373568311517418E-5</v>
      </c>
      <c r="CO35" s="8">
        <f t="shared" si="41"/>
        <v>-9.1161420579180915E-5</v>
      </c>
      <c r="CP35">
        <v>1.7438170799999999</v>
      </c>
      <c r="CQ35">
        <v>-2.08802775E-4</v>
      </c>
      <c r="CR35">
        <v>240</v>
      </c>
      <c r="CS35" s="8">
        <f t="shared" si="42"/>
        <v>-7.1054252236357751E-5</v>
      </c>
      <c r="CT35" s="8">
        <f t="shared" si="43"/>
        <v>1.6568002137310499E-5</v>
      </c>
      <c r="CU35" s="8">
        <f t="shared" si="44"/>
        <v>-1.5431652490095274E-4</v>
      </c>
      <c r="CV35">
        <v>5.147269595</v>
      </c>
      <c r="CW35" s="1">
        <v>-3.3467000000000003E-5</v>
      </c>
      <c r="CX35">
        <v>240</v>
      </c>
      <c r="CY35" s="10">
        <f t="shared" si="45"/>
        <v>-5.3119123870404295E-5</v>
      </c>
      <c r="CZ35" s="10" t="str">
        <f t="shared" si="46"/>
        <v>NA</v>
      </c>
      <c r="DA35" s="8">
        <f t="shared" si="47"/>
        <v>1.9652123870404291E-5</v>
      </c>
      <c r="DB35" t="s">
        <v>3</v>
      </c>
      <c r="DC35" s="5" t="s">
        <v>12</v>
      </c>
    </row>
    <row r="36" spans="1:107" x14ac:dyDescent="0.45">
      <c r="A36" s="9">
        <v>45622.622221585647</v>
      </c>
      <c r="B36" t="s">
        <v>0</v>
      </c>
      <c r="C36">
        <v>35</v>
      </c>
      <c r="D36" s="7">
        <v>45622</v>
      </c>
      <c r="E36">
        <v>14.695000029999999</v>
      </c>
      <c r="F36">
        <v>14.073208320000001</v>
      </c>
      <c r="G36">
        <v>13.931983410000001</v>
      </c>
      <c r="H36">
        <v>14.266770810000001</v>
      </c>
      <c r="I36">
        <v>14.369758320000001</v>
      </c>
      <c r="J36">
        <v>1.9551441679999999</v>
      </c>
      <c r="K36">
        <v>-1.7124964429999999E-4</v>
      </c>
      <c r="L36">
        <v>240</v>
      </c>
      <c r="M36" s="8">
        <f t="shared" si="1"/>
        <v>-1.5132349810609291E-4</v>
      </c>
      <c r="N36" s="8">
        <f t="shared" si="2"/>
        <v>4.0617022351566352E-5</v>
      </c>
      <c r="O36" s="8">
        <f t="shared" si="3"/>
        <v>-6.0543168545473428E-5</v>
      </c>
      <c r="P36">
        <v>5.203261242</v>
      </c>
      <c r="Q36" s="1">
        <v>4.5507000000000003E-5</v>
      </c>
      <c r="R36">
        <v>240</v>
      </c>
      <c r="S36" s="10">
        <f t="shared" si="4"/>
        <v>-5.3163714656828676E-5</v>
      </c>
      <c r="T36" s="10" t="str">
        <f t="shared" si="5"/>
        <v>NA</v>
      </c>
      <c r="U36" s="8">
        <f t="shared" si="6"/>
        <v>9.8670714656828672E-5</v>
      </c>
      <c r="V36">
        <v>3.7645970819999999</v>
      </c>
      <c r="W36">
        <v>-1.029186655E-4</v>
      </c>
      <c r="X36">
        <v>240</v>
      </c>
      <c r="Y36" s="8">
        <f t="shared" si="7"/>
        <v>-1.5132349810609291E-4</v>
      </c>
      <c r="Z36" s="8">
        <f t="shared" si="8"/>
        <v>9.2741191124535766E-6</v>
      </c>
      <c r="AA36" s="8">
        <f t="shared" si="9"/>
        <v>3.9130713493639333E-5</v>
      </c>
      <c r="AB36">
        <v>2.3671049989999999</v>
      </c>
      <c r="AC36">
        <v>-1.8607821390000001E-4</v>
      </c>
      <c r="AD36">
        <v>240</v>
      </c>
      <c r="AE36" s="8">
        <f t="shared" si="10"/>
        <v>-7.1192186850976835E-5</v>
      </c>
      <c r="AF36" s="8" t="str">
        <f t="shared" si="11"/>
        <v>NA</v>
      </c>
      <c r="AG36" s="8">
        <f t="shared" si="12"/>
        <v>-1.1488602704902317E-4</v>
      </c>
      <c r="AH36">
        <v>1.8775141559999999</v>
      </c>
      <c r="AI36">
        <v>-2.1591123509999999E-4</v>
      </c>
      <c r="AJ36">
        <v>240</v>
      </c>
      <c r="AK36" s="8">
        <f t="shared" si="13"/>
        <v>-7.1192186850976835E-5</v>
      </c>
      <c r="AL36" s="8">
        <f t="shared" si="14"/>
        <v>1.2585331398482023E-5</v>
      </c>
      <c r="AM36" s="8">
        <f t="shared" si="15"/>
        <v>-1.5730437964750518E-4</v>
      </c>
      <c r="AN36">
        <v>2.4074179180000002</v>
      </c>
      <c r="AO36">
        <v>-1.718028172E-4</v>
      </c>
      <c r="AP36">
        <v>240</v>
      </c>
      <c r="AQ36" s="8">
        <f t="shared" si="16"/>
        <v>-7.1192186850976835E-5</v>
      </c>
      <c r="AR36" s="8" t="str">
        <f t="shared" si="17"/>
        <v>NA</v>
      </c>
      <c r="AS36" s="8">
        <f t="shared" si="18"/>
        <v>-1.0061063034902317E-4</v>
      </c>
      <c r="AT36">
        <v>2.923295821</v>
      </c>
      <c r="AU36">
        <v>4.9763880530000002E-3</v>
      </c>
      <c r="AV36">
        <v>240</v>
      </c>
      <c r="AW36" s="8">
        <f t="shared" si="19"/>
        <v>-7.1192186850976835E-5</v>
      </c>
      <c r="AX36" s="8" t="str">
        <f t="shared" si="20"/>
        <v>NA</v>
      </c>
      <c r="AY36" s="8">
        <f t="shared" si="21"/>
        <v>5.047580239850977E-3</v>
      </c>
      <c r="AZ36">
        <v>2.878432509</v>
      </c>
      <c r="BA36" s="1">
        <v>-9.2331999999999996E-5</v>
      </c>
      <c r="BB36">
        <v>240</v>
      </c>
      <c r="BC36" s="8">
        <f t="shared" si="22"/>
        <v>-1.5132349810609291E-4</v>
      </c>
      <c r="BD36" s="8">
        <f t="shared" si="23"/>
        <v>7.3057512401359368E-5</v>
      </c>
      <c r="BE36" s="8">
        <f t="shared" si="24"/>
        <v>-1.4066014295266452E-5</v>
      </c>
      <c r="BF36">
        <v>5.0791391670000001</v>
      </c>
      <c r="BG36" s="1">
        <v>1.0144E-5</v>
      </c>
      <c r="BH36">
        <v>240</v>
      </c>
      <c r="BI36" s="10">
        <f t="shared" si="25"/>
        <v>-5.3163714656828676E-5</v>
      </c>
      <c r="BJ36" s="10" t="str">
        <f t="shared" si="26"/>
        <v>NA</v>
      </c>
      <c r="BK36" s="8">
        <f t="shared" si="27"/>
        <v>6.3307714656828679E-5</v>
      </c>
      <c r="BL36" t="s">
        <v>0</v>
      </c>
      <c r="BM36" t="s">
        <v>0</v>
      </c>
      <c r="BN36" t="s">
        <v>0</v>
      </c>
      <c r="BO36" s="8">
        <f t="shared" si="28"/>
        <v>-7.1192186850976835E-5</v>
      </c>
      <c r="BP36" s="8" t="str">
        <f t="shared" si="29"/>
        <v>NA</v>
      </c>
      <c r="BQ36" s="8" t="str">
        <f t="shared" si="0"/>
        <v>NA</v>
      </c>
      <c r="BR36">
        <v>2.2090566699999998</v>
      </c>
      <c r="BS36">
        <v>-1.4402373950000001E-4</v>
      </c>
      <c r="BT36">
        <v>240</v>
      </c>
      <c r="BU36" s="8">
        <f t="shared" si="30"/>
        <v>-1.5132349810609291E-4</v>
      </c>
      <c r="BV36" s="8">
        <f t="shared" si="31"/>
        <v>3.6218811754422833E-5</v>
      </c>
      <c r="BW36" s="8">
        <f t="shared" si="32"/>
        <v>-2.8919053148329933E-5</v>
      </c>
      <c r="BX36">
        <v>2.1154616599999998</v>
      </c>
      <c r="BY36">
        <v>-1.5990588630000001E-4</v>
      </c>
      <c r="BZ36">
        <v>240</v>
      </c>
      <c r="CA36" s="8">
        <f t="shared" si="33"/>
        <v>-7.1192186850976835E-5</v>
      </c>
      <c r="CB36" s="8">
        <f t="shared" si="34"/>
        <v>5.4971691894740136E-6</v>
      </c>
      <c r="CC36" s="8">
        <f t="shared" si="35"/>
        <v>-9.4210868638497185E-5</v>
      </c>
      <c r="CD36">
        <v>5.4902041669999999</v>
      </c>
      <c r="CE36" s="1">
        <v>4.3751999999999997E-5</v>
      </c>
      <c r="CF36">
        <v>240</v>
      </c>
      <c r="CG36" s="8">
        <f t="shared" si="36"/>
        <v>-5.3163714656828676E-5</v>
      </c>
      <c r="CH36" s="8" t="str">
        <f t="shared" si="37"/>
        <v>NA</v>
      </c>
      <c r="CI36" s="8">
        <f t="shared" si="38"/>
        <v>9.6915714656828673E-5</v>
      </c>
      <c r="CJ36">
        <v>2.1338166680000001</v>
      </c>
      <c r="CK36">
        <v>-1.5159210520000001E-4</v>
      </c>
      <c r="CL36">
        <v>240</v>
      </c>
      <c r="CM36" s="8">
        <f t="shared" si="39"/>
        <v>-1.5132349810609291E-4</v>
      </c>
      <c r="CN36" s="8">
        <f t="shared" si="40"/>
        <v>3.752210076744472E-5</v>
      </c>
      <c r="CO36" s="8">
        <f t="shared" si="41"/>
        <v>-3.7790707861351812E-5</v>
      </c>
      <c r="CP36">
        <v>1.5273299979999999</v>
      </c>
      <c r="CQ36">
        <v>-1.579246323E-4</v>
      </c>
      <c r="CR36">
        <v>240</v>
      </c>
      <c r="CS36" s="8">
        <f t="shared" si="42"/>
        <v>-7.1192186850976835E-5</v>
      </c>
      <c r="CT36" s="8">
        <f t="shared" si="43"/>
        <v>2.3016884884871565E-5</v>
      </c>
      <c r="CU36" s="8">
        <f t="shared" si="44"/>
        <v>-1.0974933033389473E-4</v>
      </c>
      <c r="CV36">
        <v>5.1755250019999997</v>
      </c>
      <c r="CW36" s="1">
        <v>1.6935E-5</v>
      </c>
      <c r="CX36">
        <v>240</v>
      </c>
      <c r="CY36" s="10">
        <f t="shared" si="45"/>
        <v>-5.3163714656828676E-5</v>
      </c>
      <c r="CZ36" s="10" t="str">
        <f t="shared" si="46"/>
        <v>NA</v>
      </c>
      <c r="DA36" s="8">
        <f t="shared" si="47"/>
        <v>7.0098714656828675E-5</v>
      </c>
      <c r="DB36" t="s">
        <v>3</v>
      </c>
      <c r="DC36" s="5" t="s">
        <v>12</v>
      </c>
    </row>
    <row r="37" spans="1:107" x14ac:dyDescent="0.45">
      <c r="A37" s="9">
        <v>45622.636110416664</v>
      </c>
      <c r="B37" t="s">
        <v>0</v>
      </c>
      <c r="C37">
        <v>36</v>
      </c>
      <c r="D37" s="7">
        <v>45622</v>
      </c>
      <c r="E37">
        <v>15.16166658</v>
      </c>
      <c r="F37">
        <v>14.097945920000001</v>
      </c>
      <c r="G37">
        <v>13.93434572</v>
      </c>
      <c r="H37">
        <v>14.28884584</v>
      </c>
      <c r="I37">
        <v>14.50089577</v>
      </c>
      <c r="J37">
        <v>1.7394120790000001</v>
      </c>
      <c r="K37">
        <v>-1.7933592929999999E-4</v>
      </c>
      <c r="L37">
        <v>240</v>
      </c>
      <c r="M37" s="8">
        <f t="shared" si="1"/>
        <v>-1.5171071738007136E-4</v>
      </c>
      <c r="N37" s="8">
        <f t="shared" si="2"/>
        <v>4.4353881121851358E-5</v>
      </c>
      <c r="O37" s="8">
        <f t="shared" si="3"/>
        <v>-7.1979093041779993E-5</v>
      </c>
      <c r="P37">
        <v>5.269400418</v>
      </c>
      <c r="Q37" s="1">
        <v>6.1764E-5</v>
      </c>
      <c r="R37">
        <v>240</v>
      </c>
      <c r="S37" s="10">
        <f t="shared" si="4"/>
        <v>-5.3208305443225301E-5</v>
      </c>
      <c r="T37" s="10" t="str">
        <f t="shared" si="5"/>
        <v>NA</v>
      </c>
      <c r="U37" s="8">
        <f t="shared" si="6"/>
        <v>1.149723054432253E-4</v>
      </c>
      <c r="V37">
        <v>3.6402925100000001</v>
      </c>
      <c r="W37">
        <v>-1.0508662299999999E-4</v>
      </c>
      <c r="X37">
        <v>240</v>
      </c>
      <c r="Y37" s="8">
        <f t="shared" si="7"/>
        <v>-1.5171071738007136E-4</v>
      </c>
      <c r="Z37" s="8">
        <f t="shared" si="8"/>
        <v>1.1427292672390335E-5</v>
      </c>
      <c r="AA37" s="8">
        <f t="shared" si="9"/>
        <v>3.5196801707681029E-5</v>
      </c>
      <c r="AB37">
        <v>2.1877595830000001</v>
      </c>
      <c r="AC37">
        <v>-1.4113390459999999E-4</v>
      </c>
      <c r="AD37">
        <v>240</v>
      </c>
      <c r="AE37" s="8">
        <f t="shared" si="10"/>
        <v>-7.1330121465540408E-5</v>
      </c>
      <c r="AF37" s="8">
        <f t="shared" si="11"/>
        <v>3.3435033725030073E-6</v>
      </c>
      <c r="AG37" s="8">
        <f t="shared" si="12"/>
        <v>-7.3147286506962587E-5</v>
      </c>
      <c r="AH37">
        <v>1.687546668</v>
      </c>
      <c r="AI37">
        <v>-1.4508332409999999E-4</v>
      </c>
      <c r="AJ37">
        <v>240</v>
      </c>
      <c r="AK37" s="8">
        <f t="shared" si="13"/>
        <v>-7.1330121465540408E-5</v>
      </c>
      <c r="AL37" s="8">
        <f t="shared" si="14"/>
        <v>1.8244228200281558E-5</v>
      </c>
      <c r="AM37" s="8">
        <f t="shared" si="15"/>
        <v>-9.199743083474114E-5</v>
      </c>
      <c r="AN37">
        <v>2.2329020810000002</v>
      </c>
      <c r="AO37">
        <v>-1.5487421790000001E-4</v>
      </c>
      <c r="AP37">
        <v>240</v>
      </c>
      <c r="AQ37" s="8">
        <f t="shared" si="16"/>
        <v>-7.1330121465540408E-5</v>
      </c>
      <c r="AR37" s="8">
        <f t="shared" si="17"/>
        <v>1.9987641213452354E-6</v>
      </c>
      <c r="AS37" s="8">
        <f t="shared" si="18"/>
        <v>-8.554286055580484E-5</v>
      </c>
      <c r="AT37">
        <v>5.2834041730000001</v>
      </c>
      <c r="AU37" s="1">
        <v>6.2745999999999999E-5</v>
      </c>
      <c r="AV37">
        <v>240</v>
      </c>
      <c r="AW37" s="8">
        <f t="shared" si="19"/>
        <v>-7.1330121465540408E-5</v>
      </c>
      <c r="AX37" s="8" t="str">
        <f t="shared" si="20"/>
        <v>NA</v>
      </c>
      <c r="AY37" s="8">
        <f t="shared" si="21"/>
        <v>1.3407612146554041E-4</v>
      </c>
      <c r="AZ37">
        <v>2.7616058360000002</v>
      </c>
      <c r="BA37">
        <v>-1.409854055E-4</v>
      </c>
      <c r="BB37">
        <v>240</v>
      </c>
      <c r="BC37" s="8">
        <f t="shared" si="22"/>
        <v>-1.5171071738007136E-4</v>
      </c>
      <c r="BD37" s="8">
        <f t="shared" si="23"/>
        <v>7.9061494741658239E-5</v>
      </c>
      <c r="BE37" s="8">
        <f t="shared" si="24"/>
        <v>-6.833618286158688E-5</v>
      </c>
      <c r="BF37">
        <v>5.0739008390000002</v>
      </c>
      <c r="BG37" s="1">
        <v>1.7728E-6</v>
      </c>
      <c r="BH37">
        <v>240</v>
      </c>
      <c r="BI37" s="10">
        <f t="shared" si="25"/>
        <v>-5.3208305443225301E-5</v>
      </c>
      <c r="BJ37" s="10" t="str">
        <f t="shared" si="26"/>
        <v>NA</v>
      </c>
      <c r="BK37" s="8">
        <f t="shared" si="27"/>
        <v>5.4981105443225299E-5</v>
      </c>
      <c r="BL37" t="s">
        <v>0</v>
      </c>
      <c r="BM37" t="s">
        <v>0</v>
      </c>
      <c r="BN37" t="s">
        <v>0</v>
      </c>
      <c r="BO37" s="8">
        <f t="shared" si="28"/>
        <v>-7.1330121465540408E-5</v>
      </c>
      <c r="BP37" s="8" t="str">
        <f t="shared" si="29"/>
        <v>NA</v>
      </c>
      <c r="BQ37" s="8" t="str">
        <f t="shared" si="0"/>
        <v>NA</v>
      </c>
      <c r="BR37">
        <v>2.0310716659999999</v>
      </c>
      <c r="BS37">
        <v>-1.418665406E-4</v>
      </c>
      <c r="BT37">
        <v>240</v>
      </c>
      <c r="BU37" s="8">
        <f t="shared" si="30"/>
        <v>-1.5171071738007136E-4</v>
      </c>
      <c r="BV37" s="8">
        <f t="shared" si="31"/>
        <v>3.9301824700061214E-5</v>
      </c>
      <c r="BW37" s="8">
        <f t="shared" si="32"/>
        <v>-2.9457647919989856E-5</v>
      </c>
      <c r="BX37">
        <v>1.903194163</v>
      </c>
      <c r="BY37">
        <v>-1.707980507E-4</v>
      </c>
      <c r="BZ37">
        <v>240</v>
      </c>
      <c r="CA37" s="8">
        <f t="shared" si="33"/>
        <v>-7.1330121465540408E-5</v>
      </c>
      <c r="CB37" s="8">
        <f t="shared" si="34"/>
        <v>1.1820355712313607E-5</v>
      </c>
      <c r="CC37" s="8">
        <f t="shared" si="35"/>
        <v>-1.112882849467732E-4</v>
      </c>
      <c r="CD37">
        <v>5.4928258420000002</v>
      </c>
      <c r="CE37" s="1">
        <v>4.7561000000000001E-5</v>
      </c>
      <c r="CF37">
        <v>240</v>
      </c>
      <c r="CG37" s="8">
        <f t="shared" si="36"/>
        <v>-5.3208305443225301E-5</v>
      </c>
      <c r="CH37" s="8" t="str">
        <f t="shared" si="37"/>
        <v>NA</v>
      </c>
      <c r="CI37" s="8">
        <f t="shared" si="38"/>
        <v>1.007693054432253E-4</v>
      </c>
      <c r="CJ37">
        <v>1.939364165</v>
      </c>
      <c r="CK37">
        <v>-1.4312410979999999E-4</v>
      </c>
      <c r="CL37">
        <v>240</v>
      </c>
      <c r="CM37" s="8">
        <f t="shared" si="39"/>
        <v>-1.5171071738007136E-4</v>
      </c>
      <c r="CN37" s="8">
        <f t="shared" si="40"/>
        <v>4.0890359725153246E-5</v>
      </c>
      <c r="CO37" s="8">
        <f t="shared" si="41"/>
        <v>-3.2303752145081879E-5</v>
      </c>
      <c r="CP37">
        <v>1.3363341639999999</v>
      </c>
      <c r="CQ37">
        <v>-1.575672871E-4</v>
      </c>
      <c r="CR37">
        <v>240</v>
      </c>
      <c r="CS37" s="8">
        <f t="shared" si="42"/>
        <v>-7.1330121465540408E-5</v>
      </c>
      <c r="CT37" s="8">
        <f t="shared" si="43"/>
        <v>2.8706414843701341E-5</v>
      </c>
      <c r="CU37" s="8">
        <f t="shared" si="44"/>
        <v>-1.1494358047816093E-4</v>
      </c>
      <c r="CV37">
        <v>5.1597812369999998</v>
      </c>
      <c r="CW37" s="1">
        <v>-8.1198E-7</v>
      </c>
      <c r="CX37">
        <v>240</v>
      </c>
      <c r="CY37" s="10">
        <f t="shared" si="45"/>
        <v>-5.3208305443225301E-5</v>
      </c>
      <c r="CZ37" s="10" t="str">
        <f t="shared" si="46"/>
        <v>NA</v>
      </c>
      <c r="DA37" s="8">
        <f t="shared" si="47"/>
        <v>5.2396325443225304E-5</v>
      </c>
      <c r="DB37" t="s">
        <v>3</v>
      </c>
      <c r="DC37" s="5" t="s">
        <v>12</v>
      </c>
    </row>
    <row r="38" spans="1:107" x14ac:dyDescent="0.45">
      <c r="A38" s="9">
        <v>45622.649999247682</v>
      </c>
      <c r="B38" t="s">
        <v>0</v>
      </c>
      <c r="C38">
        <v>37</v>
      </c>
      <c r="D38" s="7">
        <v>45622</v>
      </c>
      <c r="E38">
        <v>15.36166676</v>
      </c>
      <c r="F38">
        <v>14.076720849999999</v>
      </c>
      <c r="G38">
        <v>13.922499970000001</v>
      </c>
      <c r="H38">
        <v>14.194075059999999</v>
      </c>
      <c r="I38">
        <v>14.328816639999999</v>
      </c>
      <c r="J38">
        <v>1.528244583</v>
      </c>
      <c r="K38">
        <v>-1.5190502789999999E-4</v>
      </c>
      <c r="L38">
        <v>240</v>
      </c>
      <c r="M38" s="8">
        <f t="shared" si="1"/>
        <v>-1.520979366540498E-4</v>
      </c>
      <c r="N38" s="8">
        <f t="shared" si="2"/>
        <v>4.8011673122496772E-5</v>
      </c>
      <c r="O38" s="8">
        <f t="shared" si="3"/>
        <v>-4.7818764368446964E-5</v>
      </c>
      <c r="P38">
        <v>5.2700891490000004</v>
      </c>
      <c r="Q38">
        <v>-1.2922018770000001E-4</v>
      </c>
      <c r="R38">
        <v>240</v>
      </c>
      <c r="S38" s="10">
        <f t="shared" si="4"/>
        <v>-5.3252896229649682E-5</v>
      </c>
      <c r="T38" s="10" t="str">
        <f t="shared" si="5"/>
        <v>NA</v>
      </c>
      <c r="U38" s="8">
        <f t="shared" si="6"/>
        <v>-7.5967291470350324E-5</v>
      </c>
      <c r="V38">
        <v>3.5169437530000001</v>
      </c>
      <c r="W38" s="1">
        <v>-9.9710999999999995E-5</v>
      </c>
      <c r="X38">
        <v>240</v>
      </c>
      <c r="Y38" s="8">
        <f t="shared" si="7"/>
        <v>-1.520979366540498E-4</v>
      </c>
      <c r="Z38" s="8">
        <f t="shared" si="8"/>
        <v>1.3563909837392634E-5</v>
      </c>
      <c r="AA38" s="8">
        <f t="shared" si="9"/>
        <v>3.8823026816657175E-5</v>
      </c>
      <c r="AB38">
        <v>1.9508062479999999</v>
      </c>
      <c r="AC38">
        <v>-1.9870390540000001E-4</v>
      </c>
      <c r="AD38">
        <v>240</v>
      </c>
      <c r="AE38" s="8">
        <f t="shared" si="10"/>
        <v>-7.1468056080103981E-5</v>
      </c>
      <c r="AF38" s="8">
        <f t="shared" si="11"/>
        <v>1.0402050515092136E-5</v>
      </c>
      <c r="AG38" s="8">
        <f t="shared" si="12"/>
        <v>-1.3763789983498818E-4</v>
      </c>
      <c r="AH38">
        <v>1.527982497</v>
      </c>
      <c r="AI38">
        <v>-1.2584495279999999E-4</v>
      </c>
      <c r="AJ38">
        <v>240</v>
      </c>
      <c r="AK38" s="8">
        <f t="shared" si="13"/>
        <v>-7.1468056080103981E-5</v>
      </c>
      <c r="AL38" s="8">
        <f t="shared" si="14"/>
        <v>2.2997447745689744E-5</v>
      </c>
      <c r="AM38" s="8">
        <f t="shared" si="15"/>
        <v>-7.7374344465585757E-5</v>
      </c>
      <c r="AN38">
        <v>2.0339329190000002</v>
      </c>
      <c r="AO38">
        <v>-1.8262790040000001E-4</v>
      </c>
      <c r="AP38">
        <v>240</v>
      </c>
      <c r="AQ38" s="8">
        <f t="shared" si="16"/>
        <v>-7.1468056080103981E-5</v>
      </c>
      <c r="AR38" s="8">
        <f t="shared" si="17"/>
        <v>7.9258096718898264E-6</v>
      </c>
      <c r="AS38" s="8">
        <f t="shared" si="18"/>
        <v>-1.1908565399178586E-4</v>
      </c>
      <c r="AT38">
        <v>5.1452108240000003</v>
      </c>
      <c r="AU38">
        <v>-2.6996196630000002E-4</v>
      </c>
      <c r="AV38">
        <v>240</v>
      </c>
      <c r="AW38" s="8">
        <f t="shared" si="19"/>
        <v>-7.1468056080103981E-5</v>
      </c>
      <c r="AX38" s="8" t="str">
        <f t="shared" si="20"/>
        <v>NA</v>
      </c>
      <c r="AY38" s="8">
        <f t="shared" si="21"/>
        <v>-1.9849391021989604E-4</v>
      </c>
      <c r="AZ38">
        <v>2.5319424970000002</v>
      </c>
      <c r="BA38">
        <v>-2.4640747399999998E-4</v>
      </c>
      <c r="BB38">
        <v>240</v>
      </c>
      <c r="BC38" s="8">
        <f t="shared" si="22"/>
        <v>-1.520979366540498E-4</v>
      </c>
      <c r="BD38" s="8">
        <f t="shared" si="23"/>
        <v>9.0864404095843799E-5</v>
      </c>
      <c r="BE38" s="8">
        <f t="shared" si="24"/>
        <v>-1.8517394144179397E-4</v>
      </c>
      <c r="BF38">
        <v>5.0924950119999997</v>
      </c>
      <c r="BG38" s="1">
        <v>-1.3626000000000001E-6</v>
      </c>
      <c r="BH38">
        <v>240</v>
      </c>
      <c r="BI38" s="10">
        <f t="shared" si="25"/>
        <v>-5.3252896229649682E-5</v>
      </c>
      <c r="BJ38" s="10" t="str">
        <f t="shared" si="26"/>
        <v>NA</v>
      </c>
      <c r="BK38" s="8">
        <f t="shared" si="27"/>
        <v>5.1890296229649683E-5</v>
      </c>
      <c r="BL38" t="s">
        <v>0</v>
      </c>
      <c r="BM38" t="s">
        <v>0</v>
      </c>
      <c r="BN38" t="s">
        <v>0</v>
      </c>
      <c r="BO38" s="8">
        <f t="shared" si="28"/>
        <v>-7.1468056080103981E-5</v>
      </c>
      <c r="BP38" s="8" t="str">
        <f t="shared" si="29"/>
        <v>NA</v>
      </c>
      <c r="BQ38" s="8" t="str">
        <f t="shared" si="0"/>
        <v>NA</v>
      </c>
      <c r="BR38">
        <v>1.844049579</v>
      </c>
      <c r="BS38">
        <v>-1.853989036E-4</v>
      </c>
      <c r="BT38">
        <v>240</v>
      </c>
      <c r="BU38" s="8">
        <f t="shared" si="30"/>
        <v>-1.520979366540498E-4</v>
      </c>
      <c r="BV38" s="8">
        <f t="shared" si="31"/>
        <v>4.254137579921622E-5</v>
      </c>
      <c r="BW38" s="8">
        <f t="shared" si="32"/>
        <v>-7.5842342745166419E-5</v>
      </c>
      <c r="BX38">
        <v>1.6770358320000001</v>
      </c>
      <c r="BY38">
        <v>-1.8030146480000001E-4</v>
      </c>
      <c r="BZ38">
        <v>240</v>
      </c>
      <c r="CA38" s="8">
        <f t="shared" si="33"/>
        <v>-7.1468056080103981E-5</v>
      </c>
      <c r="CB38" s="8">
        <f t="shared" si="34"/>
        <v>1.8557333020747675E-5</v>
      </c>
      <c r="CC38" s="8">
        <f t="shared" si="35"/>
        <v>-1.2739074174064369E-4</v>
      </c>
      <c r="CD38">
        <v>5.5715700029999997</v>
      </c>
      <c r="CE38" s="1">
        <v>2.7382999999999999E-5</v>
      </c>
      <c r="CF38">
        <v>240</v>
      </c>
      <c r="CG38" s="8">
        <f t="shared" si="36"/>
        <v>-5.3252896229649682E-5</v>
      </c>
      <c r="CH38" s="8" t="str">
        <f t="shared" si="37"/>
        <v>NA</v>
      </c>
      <c r="CI38" s="8">
        <f t="shared" si="38"/>
        <v>8.0635896229649674E-5</v>
      </c>
      <c r="CJ38">
        <v>1.8097770799999999</v>
      </c>
      <c r="CK38" s="1">
        <v>-9.9121000000000002E-5</v>
      </c>
      <c r="CL38">
        <v>240</v>
      </c>
      <c r="CM38" s="8">
        <f t="shared" si="39"/>
        <v>-1.520979366540498E-4</v>
      </c>
      <c r="CN38" s="8">
        <f t="shared" si="40"/>
        <v>4.3135035690340412E-5</v>
      </c>
      <c r="CO38" s="8">
        <f t="shared" si="41"/>
        <v>9.8419009637093892E-6</v>
      </c>
      <c r="CP38">
        <v>1.1760620829999999</v>
      </c>
      <c r="CQ38">
        <v>-1.290702341E-4</v>
      </c>
      <c r="CR38">
        <v>240</v>
      </c>
      <c r="CS38" s="8">
        <f t="shared" si="42"/>
        <v>-7.1468056080103981E-5</v>
      </c>
      <c r="CT38" s="8">
        <f t="shared" si="43"/>
        <v>3.3480722153532467E-5</v>
      </c>
      <c r="CU38" s="8">
        <f t="shared" si="44"/>
        <v>-9.108290017342848E-5</v>
      </c>
      <c r="CV38">
        <v>5.1930933220000002</v>
      </c>
      <c r="CW38" s="1">
        <v>-1.8728000000000001E-5</v>
      </c>
      <c r="CX38">
        <v>240</v>
      </c>
      <c r="CY38" s="10">
        <f t="shared" si="45"/>
        <v>-5.3252896229649682E-5</v>
      </c>
      <c r="CZ38" s="10" t="str">
        <f t="shared" si="46"/>
        <v>NA</v>
      </c>
      <c r="DA38" s="8">
        <f t="shared" si="47"/>
        <v>3.4524896229649681E-5</v>
      </c>
      <c r="DB38" t="s">
        <v>3</v>
      </c>
      <c r="DC38" s="5" t="s">
        <v>12</v>
      </c>
    </row>
    <row r="39" spans="1:107" x14ac:dyDescent="0.45">
      <c r="A39" s="9">
        <v>45622.663888078707</v>
      </c>
      <c r="B39" t="s">
        <v>0</v>
      </c>
      <c r="C39">
        <v>38</v>
      </c>
      <c r="D39" s="7">
        <v>45622</v>
      </c>
      <c r="E39">
        <v>15.695</v>
      </c>
      <c r="F39">
        <v>14.057766669999999</v>
      </c>
      <c r="G39">
        <v>13.93294586</v>
      </c>
      <c r="H39">
        <v>14.261266620000001</v>
      </c>
      <c r="I39">
        <v>14.58996243</v>
      </c>
      <c r="J39">
        <v>1.324745002</v>
      </c>
      <c r="K39">
        <v>-1.7592180189999999E-4</v>
      </c>
      <c r="L39">
        <v>240</v>
      </c>
      <c r="M39" s="8">
        <f t="shared" si="1"/>
        <v>-1.5248515592802825E-4</v>
      </c>
      <c r="N39" s="8">
        <f t="shared" si="2"/>
        <v>5.1536643364680706E-5</v>
      </c>
      <c r="O39" s="8">
        <f t="shared" si="3"/>
        <v>-7.4973289336652444E-5</v>
      </c>
      <c r="P39">
        <v>5.1693837499999997</v>
      </c>
      <c r="Q39" s="1">
        <v>2.7159999999999999E-6</v>
      </c>
      <c r="R39">
        <v>240</v>
      </c>
      <c r="S39" s="10">
        <f t="shared" si="4"/>
        <v>-5.3297487016101819E-5</v>
      </c>
      <c r="T39" s="10" t="str">
        <f t="shared" si="5"/>
        <v>NA</v>
      </c>
      <c r="U39" s="8">
        <f t="shared" si="6"/>
        <v>5.6013487016101818E-5</v>
      </c>
      <c r="V39">
        <v>3.3910058410000001</v>
      </c>
      <c r="W39">
        <v>-1.07832138E-4</v>
      </c>
      <c r="X39">
        <v>240</v>
      </c>
      <c r="Y39" s="8">
        <f t="shared" si="7"/>
        <v>-1.5248515592802825E-4</v>
      </c>
      <c r="Z39" s="8">
        <f t="shared" si="8"/>
        <v>1.5745375715510481E-5</v>
      </c>
      <c r="AA39" s="8">
        <f t="shared" si="9"/>
        <v>2.890764221251777E-5</v>
      </c>
      <c r="AB39">
        <v>1.7508516620000001</v>
      </c>
      <c r="AC39">
        <v>-2.000856959E-4</v>
      </c>
      <c r="AD39">
        <v>240</v>
      </c>
      <c r="AE39" s="8">
        <f t="shared" si="10"/>
        <v>-7.1605990694778576E-5</v>
      </c>
      <c r="AF39" s="8">
        <f t="shared" si="11"/>
        <v>1.6358450629308257E-5</v>
      </c>
      <c r="AG39" s="8">
        <f t="shared" si="12"/>
        <v>-1.4483815583452969E-4</v>
      </c>
      <c r="AH39">
        <v>1.4017170880000001</v>
      </c>
      <c r="AI39" s="1">
        <v>-9.0410999999999999E-5</v>
      </c>
      <c r="AJ39">
        <v>240</v>
      </c>
      <c r="AK39" s="8">
        <f t="shared" si="13"/>
        <v>-7.1605990694778576E-5</v>
      </c>
      <c r="AL39" s="8">
        <f t="shared" si="14"/>
        <v>2.6758738304882742E-5</v>
      </c>
      <c r="AM39" s="8">
        <f t="shared" si="15"/>
        <v>-4.5563747610104165E-5</v>
      </c>
      <c r="AN39">
        <v>1.836185414</v>
      </c>
      <c r="AO39">
        <v>-1.474551921E-4</v>
      </c>
      <c r="AP39">
        <v>240</v>
      </c>
      <c r="AQ39" s="8">
        <f t="shared" si="16"/>
        <v>-7.1605990694778576E-5</v>
      </c>
      <c r="AR39" s="8">
        <f t="shared" si="17"/>
        <v>1.3816463569510135E-5</v>
      </c>
      <c r="AS39" s="8">
        <f t="shared" si="18"/>
        <v>-8.9665664974731559E-5</v>
      </c>
      <c r="AT39">
        <v>5.1369841620000001</v>
      </c>
      <c r="AU39" s="1">
        <v>7.2949999999999998E-5</v>
      </c>
      <c r="AV39">
        <v>240</v>
      </c>
      <c r="AW39" s="8">
        <f t="shared" si="19"/>
        <v>-7.1605990694778576E-5</v>
      </c>
      <c r="AX39" s="8" t="str">
        <f t="shared" si="20"/>
        <v>NA</v>
      </c>
      <c r="AY39" s="8">
        <f t="shared" si="21"/>
        <v>1.4455599069477859E-4</v>
      </c>
      <c r="AZ39">
        <v>2.2650850039999999</v>
      </c>
      <c r="BA39">
        <v>-1.4625126640000001E-4</v>
      </c>
      <c r="BB39">
        <v>240</v>
      </c>
      <c r="BC39" s="8">
        <f t="shared" si="22"/>
        <v>-1.5248515592802825E-4</v>
      </c>
      <c r="BD39" s="8">
        <f t="shared" si="23"/>
        <v>1.0457880367776492E-4</v>
      </c>
      <c r="BE39" s="8">
        <f t="shared" si="24"/>
        <v>-9.8344914149736681E-5</v>
      </c>
      <c r="BF39">
        <v>5.0844970759999999</v>
      </c>
      <c r="BG39" s="1">
        <v>3.4674E-6</v>
      </c>
      <c r="BH39">
        <v>240</v>
      </c>
      <c r="BI39" s="10">
        <f t="shared" si="25"/>
        <v>-5.3297487016101819E-5</v>
      </c>
      <c r="BJ39" s="10" t="str">
        <f t="shared" si="26"/>
        <v>NA</v>
      </c>
      <c r="BK39" s="8">
        <f t="shared" si="27"/>
        <v>5.6764887016101819E-5</v>
      </c>
      <c r="BL39" t="s">
        <v>0</v>
      </c>
      <c r="BM39" t="s">
        <v>0</v>
      </c>
      <c r="BN39" t="s">
        <v>0</v>
      </c>
      <c r="BO39" s="8">
        <f t="shared" si="28"/>
        <v>-7.1605990694778576E-5</v>
      </c>
      <c r="BP39" s="8" t="str">
        <f t="shared" si="29"/>
        <v>NA</v>
      </c>
      <c r="BQ39" s="8" t="str">
        <f t="shared" si="0"/>
        <v>NA</v>
      </c>
      <c r="BR39">
        <v>1.647000003</v>
      </c>
      <c r="BS39">
        <v>-1.250662724E-4</v>
      </c>
      <c r="BT39">
        <v>240</v>
      </c>
      <c r="BU39" s="8">
        <f t="shared" si="30"/>
        <v>-1.5248515592802825E-4</v>
      </c>
      <c r="BV39" s="8">
        <f t="shared" si="31"/>
        <v>4.5954620623710288E-5</v>
      </c>
      <c r="BW39" s="8">
        <f t="shared" si="32"/>
        <v>-1.8535737095682042E-5</v>
      </c>
      <c r="BX39">
        <v>1.478822498</v>
      </c>
      <c r="BY39">
        <v>-1.5218215240000001E-4</v>
      </c>
      <c r="BZ39">
        <v>240</v>
      </c>
      <c r="CA39" s="8">
        <f t="shared" si="33"/>
        <v>-7.1605990694778576E-5</v>
      </c>
      <c r="CB39" s="8">
        <f t="shared" si="34"/>
        <v>2.4461863388842152E-5</v>
      </c>
      <c r="CC39" s="8">
        <f t="shared" si="35"/>
        <v>-1.0503802509406358E-4</v>
      </c>
      <c r="CD39">
        <v>5.5728691699999997</v>
      </c>
      <c r="CE39" s="1">
        <v>-5.8655E-5</v>
      </c>
      <c r="CF39">
        <v>240</v>
      </c>
      <c r="CG39" s="8">
        <f t="shared" si="36"/>
        <v>-5.3297487016101819E-5</v>
      </c>
      <c r="CH39" s="8" t="str">
        <f t="shared" si="37"/>
        <v>NA</v>
      </c>
      <c r="CI39" s="8">
        <f t="shared" si="38"/>
        <v>-5.3575129838981812E-6</v>
      </c>
      <c r="CJ39">
        <v>1.6577924980000001</v>
      </c>
      <c r="CK39">
        <v>-1.262961572E-4</v>
      </c>
      <c r="CL39">
        <v>240</v>
      </c>
      <c r="CM39" s="8">
        <f t="shared" si="39"/>
        <v>-1.5248515592802825E-4</v>
      </c>
      <c r="CN39" s="8">
        <f t="shared" si="40"/>
        <v>4.5767675650521775E-5</v>
      </c>
      <c r="CO39" s="8">
        <f t="shared" si="41"/>
        <v>-1.9578676922493531E-5</v>
      </c>
      <c r="CP39">
        <v>1.3521741220000001</v>
      </c>
      <c r="CQ39">
        <v>1.3713311699999999E-3</v>
      </c>
      <c r="CR39">
        <v>240</v>
      </c>
      <c r="CS39" s="8">
        <f t="shared" si="42"/>
        <v>-7.1605990694778576E-5</v>
      </c>
      <c r="CT39" s="8">
        <f t="shared" si="43"/>
        <v>2.8234562061888278E-5</v>
      </c>
      <c r="CU39" s="8">
        <f t="shared" si="44"/>
        <v>1.4147025986328901E-3</v>
      </c>
      <c r="CV39">
        <v>5.1583941759999998</v>
      </c>
      <c r="CW39" s="1">
        <v>6.6246000000000001E-6</v>
      </c>
      <c r="CX39">
        <v>240</v>
      </c>
      <c r="CY39" s="10">
        <f t="shared" si="45"/>
        <v>-5.3297487016101819E-5</v>
      </c>
      <c r="CZ39" s="10" t="str">
        <f t="shared" si="46"/>
        <v>NA</v>
      </c>
      <c r="DA39" s="8">
        <f t="shared" si="47"/>
        <v>5.9922087016101816E-5</v>
      </c>
      <c r="DB39" t="s">
        <v>3</v>
      </c>
      <c r="DC39" s="5" t="s">
        <v>12</v>
      </c>
    </row>
    <row r="40" spans="1:107" x14ac:dyDescent="0.45">
      <c r="A40" s="9">
        <v>45622.677776909724</v>
      </c>
      <c r="B40" t="s">
        <v>0</v>
      </c>
      <c r="C40">
        <v>39</v>
      </c>
      <c r="D40" s="7">
        <v>45622</v>
      </c>
      <c r="E40">
        <v>16.161666619999998</v>
      </c>
      <c r="F40">
        <v>14.060062479999999</v>
      </c>
      <c r="G40">
        <v>13.928591669999999</v>
      </c>
      <c r="H40">
        <v>14.21193748</v>
      </c>
      <c r="I40">
        <v>14.36861665</v>
      </c>
      <c r="J40">
        <v>1.1322437489999999</v>
      </c>
      <c r="K40">
        <v>-1.506920678E-4</v>
      </c>
      <c r="L40">
        <v>240</v>
      </c>
      <c r="M40" s="8">
        <f t="shared" si="1"/>
        <v>-1.5287237520200669E-4</v>
      </c>
      <c r="N40" s="8">
        <f t="shared" si="2"/>
        <v>5.4871103244517607E-5</v>
      </c>
      <c r="O40" s="8">
        <f t="shared" si="3"/>
        <v>-5.2690795842510916E-5</v>
      </c>
      <c r="P40">
        <v>5.2049037460000003</v>
      </c>
      <c r="Q40" s="1">
        <v>5.1790999999999999E-5</v>
      </c>
      <c r="R40">
        <v>240</v>
      </c>
      <c r="S40" s="10">
        <f t="shared" si="4"/>
        <v>-5.33420778025262E-5</v>
      </c>
      <c r="T40" s="10" t="str">
        <f t="shared" si="5"/>
        <v>NA</v>
      </c>
      <c r="U40" s="8">
        <f t="shared" si="6"/>
        <v>1.0513307780252621E-4</v>
      </c>
      <c r="V40">
        <v>3.263338761</v>
      </c>
      <c r="W40">
        <v>-1.037624462E-4</v>
      </c>
      <c r="X40">
        <v>240</v>
      </c>
      <c r="Y40" s="8">
        <f t="shared" si="7"/>
        <v>-1.5287237520200669E-4</v>
      </c>
      <c r="Z40" s="8">
        <f t="shared" si="8"/>
        <v>1.7956793821115892E-5</v>
      </c>
      <c r="AA40" s="8">
        <f t="shared" si="9"/>
        <v>3.1153135180890798E-5</v>
      </c>
      <c r="AB40">
        <v>1.5421149949999999</v>
      </c>
      <c r="AC40" s="1">
        <v>-9.7287999999999994E-5</v>
      </c>
      <c r="AD40">
        <v>240</v>
      </c>
      <c r="AE40" s="8">
        <f t="shared" si="10"/>
        <v>-7.1743925309342149E-5</v>
      </c>
      <c r="AF40" s="8">
        <f t="shared" si="11"/>
        <v>2.2576458088061389E-5</v>
      </c>
      <c r="AG40" s="8">
        <f t="shared" si="12"/>
        <v>-4.8120532778719234E-5</v>
      </c>
      <c r="AH40">
        <v>1.294950416</v>
      </c>
      <c r="AI40" s="1">
        <v>-7.2311999999999995E-5</v>
      </c>
      <c r="AJ40">
        <v>240</v>
      </c>
      <c r="AK40" s="8">
        <f t="shared" si="13"/>
        <v>-7.1743925309342149E-5</v>
      </c>
      <c r="AL40" s="8">
        <f t="shared" si="14"/>
        <v>2.9939185575520871E-5</v>
      </c>
      <c r="AM40" s="8">
        <f t="shared" si="15"/>
        <v>-3.0507260266178717E-5</v>
      </c>
      <c r="AN40">
        <v>1.6604933399999999</v>
      </c>
      <c r="AO40">
        <v>-1.469984714E-4</v>
      </c>
      <c r="AP40">
        <v>240</v>
      </c>
      <c r="AQ40" s="8">
        <f t="shared" si="16"/>
        <v>-7.1743925309342149E-5</v>
      </c>
      <c r="AR40" s="8">
        <f t="shared" si="17"/>
        <v>1.905011342258462E-5</v>
      </c>
      <c r="AS40" s="8">
        <f t="shared" si="18"/>
        <v>-9.4304659513242463E-5</v>
      </c>
      <c r="AT40">
        <v>5.2106716630000003</v>
      </c>
      <c r="AU40" s="1">
        <v>7.2850999999999998E-5</v>
      </c>
      <c r="AV40">
        <v>240</v>
      </c>
      <c r="AW40" s="8">
        <f t="shared" si="19"/>
        <v>-7.1743925309342149E-5</v>
      </c>
      <c r="AX40" s="8" t="str">
        <f t="shared" si="20"/>
        <v>NA</v>
      </c>
      <c r="AY40" s="8">
        <f t="shared" si="21"/>
        <v>1.4459492530934215E-4</v>
      </c>
      <c r="AZ40">
        <v>2.1268670909999998</v>
      </c>
      <c r="BA40" s="1">
        <v>-7.7490000000000005E-5</v>
      </c>
      <c r="BB40">
        <v>240</v>
      </c>
      <c r="BC40" s="8">
        <f t="shared" si="22"/>
        <v>-1.5287237520200669E-4</v>
      </c>
      <c r="BD40" s="8">
        <f t="shared" si="23"/>
        <v>1.116821293777527E-4</v>
      </c>
      <c r="BE40" s="8">
        <f t="shared" si="24"/>
        <v>-3.6299754175746009E-5</v>
      </c>
      <c r="BF40">
        <v>5.0996049919999997</v>
      </c>
      <c r="BG40" s="1">
        <v>-3.0570000000000001E-6</v>
      </c>
      <c r="BH40">
        <v>240</v>
      </c>
      <c r="BI40" s="10">
        <f t="shared" si="25"/>
        <v>-5.33420778025262E-5</v>
      </c>
      <c r="BJ40" s="10" t="str">
        <f t="shared" si="26"/>
        <v>NA</v>
      </c>
      <c r="BK40" s="8">
        <f t="shared" si="27"/>
        <v>5.0285077802526199E-5</v>
      </c>
      <c r="BL40">
        <v>5.0201941850000003</v>
      </c>
      <c r="BM40" s="1">
        <v>3.8356999999999999E-5</v>
      </c>
      <c r="BN40">
        <v>240</v>
      </c>
      <c r="BO40" s="8">
        <f t="shared" si="28"/>
        <v>-7.1743925309342149E-5</v>
      </c>
      <c r="BP40" s="8" t="str">
        <f t="shared" si="29"/>
        <v>NA</v>
      </c>
      <c r="BQ40" s="8">
        <f t="shared" si="0"/>
        <v>1.1010092530934215E-4</v>
      </c>
      <c r="BR40">
        <v>1.4663358339999999</v>
      </c>
      <c r="BS40">
        <v>-1.4593684949999999E-4</v>
      </c>
      <c r="BT40">
        <v>240</v>
      </c>
      <c r="BU40" s="8">
        <f t="shared" si="30"/>
        <v>-1.5287237520200669E-4</v>
      </c>
      <c r="BV40" s="8">
        <f t="shared" si="31"/>
        <v>4.9084041413789884E-5</v>
      </c>
      <c r="BW40" s="8">
        <f t="shared" si="32"/>
        <v>-4.2148515711783177E-5</v>
      </c>
      <c r="BX40">
        <v>1.3108729189999999</v>
      </c>
      <c r="BY40">
        <v>-1.29009053E-4</v>
      </c>
      <c r="BZ40">
        <v>240</v>
      </c>
      <c r="CA40" s="8">
        <f t="shared" si="33"/>
        <v>-7.1743925309342149E-5</v>
      </c>
      <c r="CB40" s="8">
        <f t="shared" si="34"/>
        <v>2.9464873880125165E-5</v>
      </c>
      <c r="CC40" s="8">
        <f t="shared" si="35"/>
        <v>-8.6730001570783019E-5</v>
      </c>
      <c r="CD40">
        <v>5.4776529150000002</v>
      </c>
      <c r="CE40" s="1">
        <v>-2.5588E-5</v>
      </c>
      <c r="CF40">
        <v>240</v>
      </c>
      <c r="CG40" s="8">
        <f t="shared" si="36"/>
        <v>-5.33420778025262E-5</v>
      </c>
      <c r="CH40" s="8" t="str">
        <f t="shared" si="37"/>
        <v>NA</v>
      </c>
      <c r="CI40" s="8">
        <f t="shared" si="38"/>
        <v>2.77540778025262E-5</v>
      </c>
      <c r="CJ40">
        <v>1.5388391640000001</v>
      </c>
      <c r="CK40">
        <v>-1.4340373099999999E-4</v>
      </c>
      <c r="CL40">
        <v>240</v>
      </c>
      <c r="CM40" s="8">
        <f t="shared" si="39"/>
        <v>-1.5287237520200669E-4</v>
      </c>
      <c r="CN40" s="8">
        <f t="shared" si="40"/>
        <v>4.7828156367475016E-5</v>
      </c>
      <c r="CO40" s="8">
        <f t="shared" si="41"/>
        <v>-3.835951216546831E-5</v>
      </c>
      <c r="CP40">
        <v>5.0048054019999997</v>
      </c>
      <c r="CQ40">
        <v>1.2714465310000001E-4</v>
      </c>
      <c r="CR40">
        <v>240</v>
      </c>
      <c r="CS40" s="8">
        <f t="shared" si="42"/>
        <v>-7.1743925309342149E-5</v>
      </c>
      <c r="CT40" s="8" t="str">
        <f t="shared" si="43"/>
        <v>NA</v>
      </c>
      <c r="CU40" s="8">
        <f t="shared" si="44"/>
        <v>1.9888857840934216E-4</v>
      </c>
      <c r="CV40">
        <v>5.2012883390000004</v>
      </c>
      <c r="CW40" s="1">
        <v>-8.5283999999999995E-6</v>
      </c>
      <c r="CX40">
        <v>240</v>
      </c>
      <c r="CY40" s="10">
        <f t="shared" si="45"/>
        <v>-5.33420778025262E-5</v>
      </c>
      <c r="CZ40" s="10" t="str">
        <f t="shared" si="46"/>
        <v>NA</v>
      </c>
      <c r="DA40" s="8">
        <f t="shared" si="47"/>
        <v>4.4813677802526202E-5</v>
      </c>
      <c r="DB40" t="s">
        <v>3</v>
      </c>
      <c r="DC40" s="5" t="s">
        <v>12</v>
      </c>
    </row>
    <row r="41" spans="1:107" x14ac:dyDescent="0.45">
      <c r="A41" s="9">
        <v>45622.691665740742</v>
      </c>
      <c r="B41" t="s">
        <v>0</v>
      </c>
      <c r="C41">
        <v>40</v>
      </c>
      <c r="D41" s="7">
        <v>45622</v>
      </c>
      <c r="E41">
        <v>16.36166674</v>
      </c>
      <c r="F41">
        <v>14.05666255</v>
      </c>
      <c r="G41">
        <v>13.95159166</v>
      </c>
      <c r="H41">
        <v>14.26721672</v>
      </c>
      <c r="I41">
        <v>14.48273738</v>
      </c>
      <c r="J41">
        <v>4.6128170629999996</v>
      </c>
      <c r="K41">
        <v>2.1299674579999999E-3</v>
      </c>
      <c r="L41">
        <v>240</v>
      </c>
      <c r="M41" s="8">
        <f t="shared" si="1"/>
        <v>-1.5325959447598514E-4</v>
      </c>
      <c r="N41" s="8" t="str">
        <f t="shared" si="2"/>
        <v>NA</v>
      </c>
      <c r="O41" s="8">
        <f t="shared" si="3"/>
        <v>2.283227052475985E-3</v>
      </c>
      <c r="P41">
        <v>5.2652720950000003</v>
      </c>
      <c r="Q41" s="1">
        <v>6.0996999999999999E-5</v>
      </c>
      <c r="R41">
        <v>240</v>
      </c>
      <c r="S41" s="10">
        <f t="shared" si="4"/>
        <v>-5.3386668588950581E-5</v>
      </c>
      <c r="T41" s="10" t="str">
        <f t="shared" si="5"/>
        <v>NA</v>
      </c>
      <c r="U41" s="8">
        <f t="shared" si="6"/>
        <v>1.1438366858895058E-4</v>
      </c>
      <c r="V41">
        <v>3.1335195910000002</v>
      </c>
      <c r="W41">
        <v>-1.058221857E-4</v>
      </c>
      <c r="X41">
        <v>240</v>
      </c>
      <c r="Y41" s="8">
        <f t="shared" si="7"/>
        <v>-1.5325959447598514E-4</v>
      </c>
      <c r="Z41" s="8">
        <f t="shared" si="8"/>
        <v>2.0205489906219949E-5</v>
      </c>
      <c r="AA41" s="8">
        <f t="shared" si="9"/>
        <v>2.7231918869765186E-5</v>
      </c>
      <c r="AB41">
        <v>1.379322084</v>
      </c>
      <c r="AC41">
        <v>-1.5397739029999999E-4</v>
      </c>
      <c r="AD41">
        <v>240</v>
      </c>
      <c r="AE41" s="8">
        <f t="shared" si="10"/>
        <v>-7.1881859923905722E-5</v>
      </c>
      <c r="AF41" s="8">
        <f t="shared" si="11"/>
        <v>2.7425857809626041E-5</v>
      </c>
      <c r="AG41" s="8">
        <f t="shared" si="12"/>
        <v>-1.0952138818572031E-4</v>
      </c>
      <c r="AH41">
        <v>1.2389708340000001</v>
      </c>
      <c r="AI41" s="1">
        <v>8.6048000000000004E-7</v>
      </c>
      <c r="AJ41">
        <v>240</v>
      </c>
      <c r="AK41" s="8">
        <f t="shared" si="13"/>
        <v>-7.1881859923905722E-5</v>
      </c>
      <c r="AL41" s="8">
        <f t="shared" si="14"/>
        <v>3.1606748172052519E-5</v>
      </c>
      <c r="AM41" s="8">
        <f t="shared" si="15"/>
        <v>4.1135591751853198E-5</v>
      </c>
      <c r="AN41">
        <v>1.4980524989999999</v>
      </c>
      <c r="AO41">
        <v>-1.148729404E-4</v>
      </c>
      <c r="AP41">
        <v>240</v>
      </c>
      <c r="AQ41" s="8">
        <f t="shared" si="16"/>
        <v>-7.1881859923905722E-5</v>
      </c>
      <c r="AR41" s="8">
        <f t="shared" si="17"/>
        <v>2.3889025413759274E-5</v>
      </c>
      <c r="AS41" s="8">
        <f t="shared" si="18"/>
        <v>-6.688010588985355E-5</v>
      </c>
      <c r="AT41">
        <v>5.2838995850000003</v>
      </c>
      <c r="AU41" s="1">
        <v>5.4339000000000003E-5</v>
      </c>
      <c r="AV41">
        <v>240</v>
      </c>
      <c r="AW41" s="8">
        <f t="shared" si="19"/>
        <v>-7.1881859923905722E-5</v>
      </c>
      <c r="AX41" s="8" t="str">
        <f t="shared" si="20"/>
        <v>NA</v>
      </c>
      <c r="AY41" s="8">
        <f t="shared" si="21"/>
        <v>1.2622085992390573E-4</v>
      </c>
      <c r="AZ41">
        <v>2.046927921</v>
      </c>
      <c r="BA41" s="1">
        <v>-6.2343999999999998E-5</v>
      </c>
      <c r="BB41">
        <v>240</v>
      </c>
      <c r="BC41" s="8">
        <f t="shared" si="22"/>
        <v>-1.5325959447598514E-4</v>
      </c>
      <c r="BD41" s="8">
        <f t="shared" si="23"/>
        <v>1.1579038096665269E-4</v>
      </c>
      <c r="BE41" s="8">
        <f t="shared" si="24"/>
        <v>-2.4874786490667548E-5</v>
      </c>
      <c r="BF41">
        <v>5.097694991</v>
      </c>
      <c r="BG41" s="1">
        <v>1.1036000000000001E-5</v>
      </c>
      <c r="BH41">
        <v>240</v>
      </c>
      <c r="BI41" s="10">
        <f t="shared" si="25"/>
        <v>-5.3386668588950581E-5</v>
      </c>
      <c r="BJ41" s="10" t="str">
        <f t="shared" si="26"/>
        <v>NA</v>
      </c>
      <c r="BK41" s="8">
        <f t="shared" si="27"/>
        <v>6.4422668588950575E-5</v>
      </c>
      <c r="BL41">
        <v>4.6332962530000001</v>
      </c>
      <c r="BM41" s="1">
        <v>-2.6848000000000001E-6</v>
      </c>
      <c r="BN41">
        <v>240</v>
      </c>
      <c r="BO41" s="8">
        <f t="shared" si="28"/>
        <v>-7.1881859923905722E-5</v>
      </c>
      <c r="BP41" s="8" t="str">
        <f t="shared" si="29"/>
        <v>NA</v>
      </c>
      <c r="BQ41" s="8">
        <f t="shared" si="0"/>
        <v>6.9197059923905717E-5</v>
      </c>
      <c r="BR41">
        <v>1.266653333</v>
      </c>
      <c r="BS41">
        <v>-1.4880717169999999E-4</v>
      </c>
      <c r="BT41">
        <v>240</v>
      </c>
      <c r="BU41" s="8">
        <f t="shared" si="30"/>
        <v>-1.5325959447598514E-4</v>
      </c>
      <c r="BV41" s="8">
        <f t="shared" si="31"/>
        <v>5.2542893124692732E-5</v>
      </c>
      <c r="BW41" s="8">
        <f t="shared" si="32"/>
        <v>-4.8090470348707582E-5</v>
      </c>
      <c r="BX41">
        <v>1.1592058350000001</v>
      </c>
      <c r="BY41" s="1">
        <v>-9.8931000000000005E-5</v>
      </c>
      <c r="BZ41">
        <v>240</v>
      </c>
      <c r="CA41" s="8">
        <f t="shared" si="33"/>
        <v>-7.1881859923905722E-5</v>
      </c>
      <c r="CB41" s="8">
        <f t="shared" si="34"/>
        <v>3.3982848959028464E-5</v>
      </c>
      <c r="CC41" s="8">
        <f t="shared" si="35"/>
        <v>-6.1031989035122747E-5</v>
      </c>
      <c r="CD41">
        <v>5.518325398</v>
      </c>
      <c r="CE41">
        <v>1.0111602010000001E-4</v>
      </c>
      <c r="CF41">
        <v>240</v>
      </c>
      <c r="CG41" s="8">
        <f t="shared" si="36"/>
        <v>-5.3386668588950581E-5</v>
      </c>
      <c r="CH41" s="8" t="str">
        <f t="shared" si="37"/>
        <v>NA</v>
      </c>
      <c r="CI41" s="8">
        <f t="shared" si="38"/>
        <v>1.5450268868895059E-4</v>
      </c>
      <c r="CJ41">
        <v>1.3637658370000001</v>
      </c>
      <c r="CK41">
        <v>-1.2449034840000001E-4</v>
      </c>
      <c r="CL41">
        <v>240</v>
      </c>
      <c r="CM41" s="8">
        <f t="shared" si="39"/>
        <v>-1.5325959447598514E-4</v>
      </c>
      <c r="CN41" s="8">
        <f t="shared" si="40"/>
        <v>5.0860733952365163E-5</v>
      </c>
      <c r="CO41" s="8">
        <f t="shared" si="41"/>
        <v>-2.2091487876380031E-5</v>
      </c>
      <c r="CP41">
        <v>4.6355408230000004</v>
      </c>
      <c r="CQ41" s="1">
        <v>2.3394999999999999E-5</v>
      </c>
      <c r="CR41">
        <v>240</v>
      </c>
      <c r="CS41" s="8">
        <f t="shared" si="42"/>
        <v>-7.1881859923905722E-5</v>
      </c>
      <c r="CT41" s="8" t="str">
        <f t="shared" si="43"/>
        <v>NA</v>
      </c>
      <c r="CU41" s="8">
        <f t="shared" si="44"/>
        <v>9.5276859923905724E-5</v>
      </c>
      <c r="CV41">
        <v>5.1942025049999998</v>
      </c>
      <c r="CW41" s="1">
        <v>-1.64E-6</v>
      </c>
      <c r="CX41">
        <v>240</v>
      </c>
      <c r="CY41" s="10">
        <f t="shared" si="45"/>
        <v>-5.3386668588950581E-5</v>
      </c>
      <c r="CZ41" s="10" t="str">
        <f t="shared" si="46"/>
        <v>NA</v>
      </c>
      <c r="DA41" s="8">
        <f t="shared" si="47"/>
        <v>5.1746668588950583E-5</v>
      </c>
      <c r="DB41" t="s">
        <v>3</v>
      </c>
      <c r="DC41" s="5" t="s">
        <v>12</v>
      </c>
    </row>
    <row r="42" spans="1:107" x14ac:dyDescent="0.45">
      <c r="A42" s="9">
        <v>45622.705554571759</v>
      </c>
      <c r="B42" t="s">
        <v>0</v>
      </c>
      <c r="C42">
        <v>41</v>
      </c>
      <c r="D42" s="7">
        <v>45622</v>
      </c>
      <c r="E42">
        <v>16.695000010000001</v>
      </c>
      <c r="F42">
        <v>14.07969999</v>
      </c>
      <c r="G42">
        <v>13.94605417</v>
      </c>
      <c r="H42">
        <v>14.17547506</v>
      </c>
      <c r="I42">
        <v>14.34264582</v>
      </c>
      <c r="J42">
        <v>4.9288295870000001</v>
      </c>
      <c r="K42" s="1">
        <v>-6.5988000000000006E-5</v>
      </c>
      <c r="L42">
        <v>240</v>
      </c>
      <c r="M42" s="8">
        <f t="shared" si="1"/>
        <v>-1.5364681374996358E-4</v>
      </c>
      <c r="N42" s="8" t="str">
        <f t="shared" si="2"/>
        <v>NA</v>
      </c>
      <c r="O42" s="8">
        <f t="shared" si="3"/>
        <v>8.7658813749963579E-5</v>
      </c>
      <c r="P42">
        <v>5.2220874970000004</v>
      </c>
      <c r="Q42">
        <v>-1.5278914249999999E-4</v>
      </c>
      <c r="R42">
        <v>240</v>
      </c>
      <c r="S42" s="10">
        <f t="shared" si="4"/>
        <v>-5.3431259375374962E-5</v>
      </c>
      <c r="T42" s="10" t="str">
        <f t="shared" si="5"/>
        <v>NA</v>
      </c>
      <c r="U42" s="8">
        <f t="shared" si="6"/>
        <v>-9.9357883124625028E-5</v>
      </c>
      <c r="V42">
        <v>2.9994820830000002</v>
      </c>
      <c r="W42">
        <v>-1.127275518E-4</v>
      </c>
      <c r="X42">
        <v>240</v>
      </c>
      <c r="Y42" s="8">
        <f t="shared" si="7"/>
        <v>-1.5364681374996358E-4</v>
      </c>
      <c r="Z42" s="8">
        <f t="shared" si="8"/>
        <v>2.252725501607779E-5</v>
      </c>
      <c r="AA42" s="8">
        <f t="shared" si="9"/>
        <v>1.8392006933885794E-5</v>
      </c>
      <c r="AB42">
        <v>1.2344336229999999</v>
      </c>
      <c r="AC42">
        <v>-1.3153004229999999E-4</v>
      </c>
      <c r="AD42">
        <v>240</v>
      </c>
      <c r="AE42" s="8">
        <f t="shared" si="10"/>
        <v>-7.2019794538524806E-5</v>
      </c>
      <c r="AF42" s="8">
        <f t="shared" si="11"/>
        <v>3.1741906082952462E-5</v>
      </c>
      <c r="AG42" s="8">
        <f t="shared" si="12"/>
        <v>-9.1252153844427648E-5</v>
      </c>
      <c r="AH42">
        <v>4.7942237529999998</v>
      </c>
      <c r="AI42">
        <v>2.5910753359999999E-3</v>
      </c>
      <c r="AJ42">
        <v>240</v>
      </c>
      <c r="AK42" s="8">
        <f t="shared" si="13"/>
        <v>-7.2019794538524806E-5</v>
      </c>
      <c r="AL42" s="8" t="str">
        <f t="shared" si="14"/>
        <v>NA</v>
      </c>
      <c r="AM42" s="8">
        <f t="shared" si="15"/>
        <v>2.6630951305385247E-3</v>
      </c>
      <c r="AN42">
        <v>1.342852919</v>
      </c>
      <c r="AO42">
        <v>-1.3533468190000001E-4</v>
      </c>
      <c r="AP42">
        <v>240</v>
      </c>
      <c r="AQ42" s="8">
        <f t="shared" si="16"/>
        <v>-7.2019794538524806E-5</v>
      </c>
      <c r="AR42" s="8">
        <f t="shared" si="17"/>
        <v>2.8512229184831046E-5</v>
      </c>
      <c r="AS42" s="8">
        <f t="shared" si="18"/>
        <v>-9.1827116546306243E-5</v>
      </c>
      <c r="AT42">
        <v>5.0968637470000004</v>
      </c>
      <c r="AU42" s="1">
        <v>-6.0016000000000003E-5</v>
      </c>
      <c r="AV42">
        <v>240</v>
      </c>
      <c r="AW42" s="8">
        <f t="shared" si="19"/>
        <v>-7.2019794538524806E-5</v>
      </c>
      <c r="AX42" s="8" t="str">
        <f t="shared" si="20"/>
        <v>NA</v>
      </c>
      <c r="AY42" s="8">
        <f t="shared" si="21"/>
        <v>1.2003794538524803E-5</v>
      </c>
      <c r="AZ42">
        <v>1.949504159</v>
      </c>
      <c r="BA42">
        <v>-1.080950512E-4</v>
      </c>
      <c r="BB42">
        <v>240</v>
      </c>
      <c r="BC42" s="8">
        <f t="shared" si="22"/>
        <v>-1.5364681374996358E-4</v>
      </c>
      <c r="BD42" s="8">
        <f t="shared" si="23"/>
        <v>1.2079720459308159E-4</v>
      </c>
      <c r="BE42" s="8">
        <f t="shared" si="24"/>
        <v>-7.5245442043118E-5</v>
      </c>
      <c r="BF42">
        <v>5.1188391610000004</v>
      </c>
      <c r="BG42" s="1">
        <v>-2.6792999999999999E-6</v>
      </c>
      <c r="BH42">
        <v>240</v>
      </c>
      <c r="BI42" s="10">
        <f t="shared" si="25"/>
        <v>-5.3431259375374962E-5</v>
      </c>
      <c r="BJ42" s="10" t="str">
        <f t="shared" si="26"/>
        <v>NA</v>
      </c>
      <c r="BK42" s="8">
        <f t="shared" si="27"/>
        <v>5.0751959375374962E-5</v>
      </c>
      <c r="BL42">
        <v>4.7459600049999997</v>
      </c>
      <c r="BM42">
        <v>1.241063801E-4</v>
      </c>
      <c r="BN42">
        <v>240</v>
      </c>
      <c r="BO42" s="8">
        <f t="shared" si="28"/>
        <v>-7.2019794538524806E-5</v>
      </c>
      <c r="BP42" s="8" t="str">
        <f t="shared" si="29"/>
        <v>NA</v>
      </c>
      <c r="BQ42" s="8">
        <f t="shared" si="0"/>
        <v>1.961261746385248E-4</v>
      </c>
      <c r="BR42">
        <v>1.1032399980000001</v>
      </c>
      <c r="BS42">
        <v>-1.3105057310000001E-4</v>
      </c>
      <c r="BT42">
        <v>240</v>
      </c>
      <c r="BU42" s="8">
        <f t="shared" si="30"/>
        <v>-1.5364681374996358E-4</v>
      </c>
      <c r="BV42" s="8">
        <f t="shared" si="31"/>
        <v>5.5373499164373145E-5</v>
      </c>
      <c r="BW42" s="8">
        <f t="shared" si="32"/>
        <v>-3.2777258514409567E-5</v>
      </c>
      <c r="BX42">
        <v>1.0413397550000001</v>
      </c>
      <c r="BY42">
        <v>-1.063898877E-4</v>
      </c>
      <c r="BZ42">
        <v>240</v>
      </c>
      <c r="CA42" s="8">
        <f t="shared" si="33"/>
        <v>-7.2019794538524806E-5</v>
      </c>
      <c r="CB42" s="8">
        <f t="shared" si="34"/>
        <v>3.7493933882953176E-5</v>
      </c>
      <c r="CC42" s="8">
        <f t="shared" si="35"/>
        <v>-7.1864027044428371E-5</v>
      </c>
      <c r="CD42">
        <v>5.6064695799999997</v>
      </c>
      <c r="CE42" s="1">
        <v>-1.0117E-5</v>
      </c>
      <c r="CF42">
        <v>240</v>
      </c>
      <c r="CG42" s="8">
        <f t="shared" si="36"/>
        <v>-5.3431259375374962E-5</v>
      </c>
      <c r="CH42" s="8" t="str">
        <f t="shared" si="37"/>
        <v>NA</v>
      </c>
      <c r="CI42" s="8">
        <f t="shared" si="38"/>
        <v>4.3314259375374964E-5</v>
      </c>
      <c r="CJ42">
        <v>1.2104474970000001</v>
      </c>
      <c r="CK42">
        <v>-1.4610443529999999E-4</v>
      </c>
      <c r="CL42">
        <v>240</v>
      </c>
      <c r="CM42" s="8">
        <f t="shared" si="39"/>
        <v>-1.5364681374996358E-4</v>
      </c>
      <c r="CN42" s="8">
        <f t="shared" si="40"/>
        <v>5.3516476944194893E-5</v>
      </c>
      <c r="CO42" s="8">
        <f t="shared" si="41"/>
        <v>-4.5974098494231303E-5</v>
      </c>
      <c r="CP42">
        <v>4.7654374979999998</v>
      </c>
      <c r="CQ42">
        <v>1.356774224E-4</v>
      </c>
      <c r="CR42">
        <v>240</v>
      </c>
      <c r="CS42" s="8">
        <f t="shared" si="42"/>
        <v>-7.2019794538524806E-5</v>
      </c>
      <c r="CT42" s="8" t="str">
        <f t="shared" si="43"/>
        <v>NA</v>
      </c>
      <c r="CU42" s="8">
        <f t="shared" si="44"/>
        <v>2.076972169385248E-4</v>
      </c>
      <c r="CV42">
        <v>5.2206720930000001</v>
      </c>
      <c r="CW42" s="1">
        <v>-6.4447999999999997E-6</v>
      </c>
      <c r="CX42">
        <v>240</v>
      </c>
      <c r="CY42" s="10">
        <f t="shared" si="45"/>
        <v>-5.3431259375374962E-5</v>
      </c>
      <c r="CZ42" s="10" t="str">
        <f t="shared" si="46"/>
        <v>NA</v>
      </c>
      <c r="DA42" s="8">
        <f t="shared" si="47"/>
        <v>4.6986459375374966E-5</v>
      </c>
      <c r="DB42" t="s">
        <v>3</v>
      </c>
      <c r="DC42" s="5" t="s">
        <v>12</v>
      </c>
    </row>
    <row r="43" spans="1:107" x14ac:dyDescent="0.45">
      <c r="A43" s="9">
        <v>45622.719443402777</v>
      </c>
      <c r="B43" t="s">
        <v>0</v>
      </c>
      <c r="C43">
        <v>42</v>
      </c>
      <c r="D43" s="7">
        <v>45622</v>
      </c>
      <c r="E43">
        <v>17.161666619999998</v>
      </c>
      <c r="F43">
        <v>14.07466662</v>
      </c>
      <c r="G43">
        <v>13.94177081</v>
      </c>
      <c r="H43">
        <v>14.2490583</v>
      </c>
      <c r="I43">
        <v>14.5329833</v>
      </c>
      <c r="J43">
        <v>4.9876041669999998</v>
      </c>
      <c r="K43" s="1">
        <v>6.9954000000000001E-5</v>
      </c>
      <c r="L43">
        <v>240</v>
      </c>
      <c r="M43" s="8">
        <f t="shared" si="1"/>
        <v>-1.5403403302371999E-4</v>
      </c>
      <c r="N43" s="8" t="str">
        <f t="shared" si="2"/>
        <v>NA</v>
      </c>
      <c r="O43" s="8">
        <f t="shared" si="3"/>
        <v>2.2398803302371999E-4</v>
      </c>
      <c r="P43">
        <v>5.1668120799999997</v>
      </c>
      <c r="Q43" s="1">
        <v>3.1770999999999998E-5</v>
      </c>
      <c r="R43">
        <v>240</v>
      </c>
      <c r="S43" s="10">
        <f t="shared" si="4"/>
        <v>-5.3475850161799343E-5</v>
      </c>
      <c r="T43" s="10" t="str">
        <f t="shared" si="5"/>
        <v>NA</v>
      </c>
      <c r="U43" s="8">
        <f t="shared" si="6"/>
        <v>8.5246850161799334E-5</v>
      </c>
      <c r="V43">
        <v>2.86639417</v>
      </c>
      <c r="W43">
        <v>-1.134129586E-4</v>
      </c>
      <c r="X43">
        <v>240</v>
      </c>
      <c r="Y43" s="8">
        <f t="shared" si="7"/>
        <v>-1.5403403302371999E-4</v>
      </c>
      <c r="Z43" s="8">
        <f t="shared" si="8"/>
        <v>2.4832571472328208E-5</v>
      </c>
      <c r="AA43" s="8">
        <f t="shared" si="9"/>
        <v>1.5788502951391776E-5</v>
      </c>
      <c r="AB43">
        <v>1.119995418</v>
      </c>
      <c r="AC43" s="1">
        <v>-9.6842999999999994E-5</v>
      </c>
      <c r="AD43">
        <v>240</v>
      </c>
      <c r="AE43" s="8">
        <f t="shared" si="10"/>
        <v>-7.2157729153088379E-5</v>
      </c>
      <c r="AF43" s="8">
        <f t="shared" si="11"/>
        <v>3.5150878845060996E-5</v>
      </c>
      <c r="AG43" s="8">
        <f t="shared" si="12"/>
        <v>-5.9836149691972611E-5</v>
      </c>
      <c r="AH43">
        <v>5.4831337549999999</v>
      </c>
      <c r="AI43" s="1">
        <v>7.3276999999999997E-5</v>
      </c>
      <c r="AJ43">
        <v>240</v>
      </c>
      <c r="AK43" s="8">
        <f t="shared" si="13"/>
        <v>-7.2157729153088379E-5</v>
      </c>
      <c r="AL43" s="8" t="str">
        <f t="shared" si="14"/>
        <v>NA</v>
      </c>
      <c r="AM43" s="8">
        <f t="shared" si="15"/>
        <v>1.4543472915308839E-4</v>
      </c>
      <c r="AN43">
        <v>1.196124164</v>
      </c>
      <c r="AO43">
        <v>-1.203312206E-4</v>
      </c>
      <c r="AP43">
        <v>240</v>
      </c>
      <c r="AQ43" s="8">
        <f t="shared" si="16"/>
        <v>-7.2157729153088379E-5</v>
      </c>
      <c r="AR43" s="8">
        <f t="shared" si="17"/>
        <v>3.288309754311311E-5</v>
      </c>
      <c r="AS43" s="8">
        <f t="shared" si="18"/>
        <v>-8.1056588990024726E-5</v>
      </c>
      <c r="AT43">
        <v>5.1527341760000001</v>
      </c>
      <c r="AU43" s="1">
        <v>6.9850000000000004E-5</v>
      </c>
      <c r="AV43">
        <v>240</v>
      </c>
      <c r="AW43" s="8">
        <f t="shared" si="19"/>
        <v>-7.2157729153088379E-5</v>
      </c>
      <c r="AX43" s="8" t="str">
        <f t="shared" si="20"/>
        <v>NA</v>
      </c>
      <c r="AY43" s="8">
        <f t="shared" si="21"/>
        <v>1.4200772915308837E-4</v>
      </c>
      <c r="AZ43">
        <v>1.855511661</v>
      </c>
      <c r="BA43" s="1">
        <v>-6.3441000000000005E-5</v>
      </c>
      <c r="BB43">
        <v>240</v>
      </c>
      <c r="BC43" s="8">
        <f t="shared" si="22"/>
        <v>-1.5403403302371999E-4</v>
      </c>
      <c r="BD43" s="8">
        <f t="shared" si="23"/>
        <v>1.2562768793751935E-4</v>
      </c>
      <c r="BE43" s="8">
        <f t="shared" si="24"/>
        <v>-3.503465491379937E-5</v>
      </c>
      <c r="BF43">
        <v>5.1120158409999998</v>
      </c>
      <c r="BG43" s="1">
        <v>1.4132E-5</v>
      </c>
      <c r="BH43">
        <v>240</v>
      </c>
      <c r="BI43" s="10">
        <f t="shared" si="25"/>
        <v>-5.3475850161799343E-5</v>
      </c>
      <c r="BJ43" s="10" t="str">
        <f t="shared" si="26"/>
        <v>NA</v>
      </c>
      <c r="BK43" s="8">
        <f t="shared" si="27"/>
        <v>6.7607850161799349E-5</v>
      </c>
      <c r="BL43">
        <v>4.8893666759999999</v>
      </c>
      <c r="BM43" s="1">
        <v>5.6236000000000002E-5</v>
      </c>
      <c r="BN43">
        <v>240</v>
      </c>
      <c r="BO43" s="8">
        <f t="shared" si="28"/>
        <v>-7.2157729153088379E-5</v>
      </c>
      <c r="BP43" s="8" t="str">
        <f t="shared" si="29"/>
        <v>NA</v>
      </c>
      <c r="BQ43" s="8">
        <f t="shared" si="0"/>
        <v>1.2839372915308839E-4</v>
      </c>
      <c r="BR43">
        <v>3.5453562089999999</v>
      </c>
      <c r="BS43">
        <v>4.4499242590000003E-3</v>
      </c>
      <c r="BT43">
        <v>240</v>
      </c>
      <c r="BU43" s="8">
        <f t="shared" si="30"/>
        <v>-1.5403403302371999E-4</v>
      </c>
      <c r="BV43" s="8">
        <f t="shared" si="31"/>
        <v>1.3071756185698583E-5</v>
      </c>
      <c r="BW43" s="8">
        <f t="shared" si="32"/>
        <v>4.5908865358380221E-3</v>
      </c>
      <c r="BX43">
        <v>4.8075871790000004</v>
      </c>
      <c r="BY43">
        <v>1.617826754E-3</v>
      </c>
      <c r="BZ43">
        <v>240</v>
      </c>
      <c r="CA43" s="8">
        <f t="shared" si="33"/>
        <v>-7.2157729153088379E-5</v>
      </c>
      <c r="CB43" s="8" t="str">
        <f t="shared" si="34"/>
        <v>NA</v>
      </c>
      <c r="CC43" s="8">
        <f t="shared" si="35"/>
        <v>1.6899844831530883E-3</v>
      </c>
      <c r="CD43">
        <v>5.6943345770000002</v>
      </c>
      <c r="CE43">
        <v>3.2679482100000001E-4</v>
      </c>
      <c r="CF43">
        <v>240</v>
      </c>
      <c r="CG43" s="8">
        <f t="shared" si="36"/>
        <v>-5.3475850161799343E-5</v>
      </c>
      <c r="CH43" s="8" t="str">
        <f t="shared" si="37"/>
        <v>NA</v>
      </c>
      <c r="CI43" s="8">
        <f t="shared" si="38"/>
        <v>3.8027067116179936E-4</v>
      </c>
      <c r="CJ43">
        <v>1.086676247</v>
      </c>
      <c r="CK43">
        <v>-1.0032075310000001E-4</v>
      </c>
      <c r="CL43">
        <v>240</v>
      </c>
      <c r="CM43" s="8">
        <f t="shared" si="39"/>
        <v>-1.5403403302371999E-4</v>
      </c>
      <c r="CN43" s="8">
        <f t="shared" si="40"/>
        <v>5.5660412430174633E-5</v>
      </c>
      <c r="CO43" s="8">
        <f t="shared" si="41"/>
        <v>-1.9471325064546546E-6</v>
      </c>
      <c r="CP43">
        <v>4.8811700050000004</v>
      </c>
      <c r="CQ43" s="1">
        <v>5.1304999999999998E-5</v>
      </c>
      <c r="CR43">
        <v>240</v>
      </c>
      <c r="CS43" s="8">
        <f t="shared" si="42"/>
        <v>-7.2157729153088379E-5</v>
      </c>
      <c r="CT43" s="8" t="str">
        <f t="shared" si="43"/>
        <v>NA</v>
      </c>
      <c r="CU43" s="8">
        <f t="shared" si="44"/>
        <v>1.2346272915308838E-4</v>
      </c>
      <c r="CV43">
        <v>5.1963450030000002</v>
      </c>
      <c r="CW43" s="1">
        <v>9.7756000000000001E-6</v>
      </c>
      <c r="CX43">
        <v>240</v>
      </c>
      <c r="CY43" s="10">
        <f t="shared" si="45"/>
        <v>-5.3475850161799343E-5</v>
      </c>
      <c r="CZ43" s="10" t="str">
        <f t="shared" si="46"/>
        <v>NA</v>
      </c>
      <c r="DA43" s="8">
        <f t="shared" si="47"/>
        <v>6.3251450161799338E-5</v>
      </c>
      <c r="DB43" t="s">
        <v>3</v>
      </c>
      <c r="DC43" s="5" t="s">
        <v>12</v>
      </c>
    </row>
    <row r="44" spans="1:107" x14ac:dyDescent="0.45">
      <c r="A44" s="9">
        <v>45622.733332233794</v>
      </c>
      <c r="B44" t="s">
        <v>0</v>
      </c>
      <c r="C44">
        <v>43</v>
      </c>
      <c r="D44" s="7">
        <v>45622</v>
      </c>
      <c r="E44">
        <v>17.36166674</v>
      </c>
      <c r="F44">
        <v>14.088591709999999</v>
      </c>
      <c r="G44">
        <v>13.970599979999999</v>
      </c>
      <c r="H44">
        <v>14.159191679999999</v>
      </c>
      <c r="I44">
        <v>14.374504180000001</v>
      </c>
      <c r="J44">
        <v>5.1161962250000004</v>
      </c>
      <c r="K44">
        <v>1.89889407E-4</v>
      </c>
      <c r="L44">
        <v>240</v>
      </c>
      <c r="M44" s="8">
        <f t="shared" si="1"/>
        <v>-1.5442125229769843E-4</v>
      </c>
      <c r="N44" s="8" t="str">
        <f t="shared" si="2"/>
        <v>NA</v>
      </c>
      <c r="O44" s="8">
        <f t="shared" si="3"/>
        <v>3.4431065929769843E-4</v>
      </c>
      <c r="P44">
        <v>5.2285241600000001</v>
      </c>
      <c r="Q44">
        <v>1.056358324E-4</v>
      </c>
      <c r="R44">
        <v>240</v>
      </c>
      <c r="S44" s="10">
        <f t="shared" si="4"/>
        <v>-5.3520440948223724E-5</v>
      </c>
      <c r="T44" s="10" t="str">
        <f t="shared" si="5"/>
        <v>NA</v>
      </c>
      <c r="U44" s="8">
        <f t="shared" si="6"/>
        <v>1.5915627334822373E-4</v>
      </c>
      <c r="V44">
        <v>2.7314674960000001</v>
      </c>
      <c r="W44">
        <v>-1.137378125E-4</v>
      </c>
      <c r="X44">
        <v>240</v>
      </c>
      <c r="Y44" s="8">
        <f t="shared" si="7"/>
        <v>-1.5442125229769843E-4</v>
      </c>
      <c r="Z44" s="8">
        <f t="shared" si="8"/>
        <v>2.7169738499354426E-5</v>
      </c>
      <c r="AA44" s="8">
        <f t="shared" si="9"/>
        <v>1.3513701298344E-5</v>
      </c>
      <c r="AB44">
        <v>4.7367562550000004</v>
      </c>
      <c r="AC44">
        <v>2.229051906E-3</v>
      </c>
      <c r="AD44">
        <v>240</v>
      </c>
      <c r="AE44" s="8">
        <f t="shared" si="10"/>
        <v>-7.2295663767651952E-5</v>
      </c>
      <c r="AF44" s="8" t="str">
        <f t="shared" si="11"/>
        <v>NA</v>
      </c>
      <c r="AG44" s="8">
        <f t="shared" si="12"/>
        <v>2.3013475697676519E-3</v>
      </c>
      <c r="AH44">
        <v>5.5984420899999998</v>
      </c>
      <c r="AI44">
        <v>1.7584105129999999E-4</v>
      </c>
      <c r="AJ44">
        <v>240</v>
      </c>
      <c r="AK44" s="8">
        <f t="shared" si="13"/>
        <v>-7.2295663767651952E-5</v>
      </c>
      <c r="AL44" s="8" t="str">
        <f t="shared" si="14"/>
        <v>NA</v>
      </c>
      <c r="AM44" s="8">
        <f t="shared" si="15"/>
        <v>2.4813671506765194E-4</v>
      </c>
      <c r="AN44">
        <v>3.9725466709999999</v>
      </c>
      <c r="AO44">
        <v>4.2509215120000001E-3</v>
      </c>
      <c r="AP44">
        <v>240</v>
      </c>
      <c r="AQ44" s="8">
        <f t="shared" si="16"/>
        <v>-7.2295663767651952E-5</v>
      </c>
      <c r="AR44" s="8" t="str">
        <f t="shared" si="17"/>
        <v>NA</v>
      </c>
      <c r="AS44" s="8">
        <f t="shared" si="18"/>
        <v>4.323217175767652E-3</v>
      </c>
      <c r="AT44">
        <v>5.2720425049999999</v>
      </c>
      <c r="AU44">
        <v>1.846809247E-4</v>
      </c>
      <c r="AV44">
        <v>240</v>
      </c>
      <c r="AW44" s="8">
        <f t="shared" si="19"/>
        <v>-7.2295663767651952E-5</v>
      </c>
      <c r="AX44" s="8" t="str">
        <f t="shared" si="20"/>
        <v>NA</v>
      </c>
      <c r="AY44" s="8">
        <f t="shared" si="21"/>
        <v>2.5697658846765195E-4</v>
      </c>
      <c r="AZ44">
        <v>3.3977087350000001</v>
      </c>
      <c r="BA44">
        <v>4.091594007E-3</v>
      </c>
      <c r="BB44">
        <v>240</v>
      </c>
      <c r="BC44" s="8">
        <f t="shared" si="22"/>
        <v>-1.5442125229769843E-4</v>
      </c>
      <c r="BD44" s="8">
        <f t="shared" si="23"/>
        <v>4.6370753200050484E-5</v>
      </c>
      <c r="BE44" s="8">
        <f t="shared" si="24"/>
        <v>4.1996445060976479E-3</v>
      </c>
      <c r="BF44">
        <v>5.2950725060000003</v>
      </c>
      <c r="BG44">
        <v>6.891892862E-4</v>
      </c>
      <c r="BH44">
        <v>240</v>
      </c>
      <c r="BI44" s="10">
        <f t="shared" si="25"/>
        <v>-5.3520440948223724E-5</v>
      </c>
      <c r="BJ44" s="10" t="str">
        <f t="shared" si="26"/>
        <v>NA</v>
      </c>
      <c r="BK44" s="8">
        <f t="shared" si="27"/>
        <v>7.4270972714822372E-4</v>
      </c>
      <c r="BL44">
        <v>5.6328508240000001</v>
      </c>
      <c r="BM44">
        <v>2.2580330780000001E-3</v>
      </c>
      <c r="BN44">
        <v>240</v>
      </c>
      <c r="BO44" s="8">
        <f t="shared" si="28"/>
        <v>-7.2295663767651952E-5</v>
      </c>
      <c r="BP44" s="8" t="str">
        <f t="shared" si="29"/>
        <v>NA</v>
      </c>
      <c r="BQ44" s="8">
        <f t="shared" si="0"/>
        <v>2.3303287417676521E-3</v>
      </c>
      <c r="BR44">
        <v>5.734910846</v>
      </c>
      <c r="BS44">
        <v>2.321641263E-3</v>
      </c>
      <c r="BT44">
        <v>240</v>
      </c>
      <c r="BU44" s="8">
        <f t="shared" si="30"/>
        <v>-1.5442125229769843E-4</v>
      </c>
      <c r="BV44" s="8" t="str">
        <f t="shared" si="31"/>
        <v>NA</v>
      </c>
      <c r="BW44" s="8">
        <f t="shared" si="32"/>
        <v>2.4760625152976984E-3</v>
      </c>
      <c r="BX44">
        <v>5.9076762580000004</v>
      </c>
      <c r="BY44">
        <v>2.1876656049999998E-3</v>
      </c>
      <c r="BZ44">
        <v>240</v>
      </c>
      <c r="CA44" s="8">
        <f t="shared" si="33"/>
        <v>-7.2295663767651952E-5</v>
      </c>
      <c r="CB44" s="8" t="str">
        <f t="shared" si="34"/>
        <v>NA</v>
      </c>
      <c r="CC44" s="8">
        <f t="shared" si="35"/>
        <v>2.2599612687676518E-3</v>
      </c>
      <c r="CD44">
        <v>5.6679933409999999</v>
      </c>
      <c r="CE44">
        <v>-4.4198431210000001E-4</v>
      </c>
      <c r="CF44">
        <v>240</v>
      </c>
      <c r="CG44" s="8">
        <f t="shared" si="36"/>
        <v>-5.3520440948223724E-5</v>
      </c>
      <c r="CH44" s="8" t="str">
        <f t="shared" si="37"/>
        <v>NA</v>
      </c>
      <c r="CI44" s="8">
        <f t="shared" si="38"/>
        <v>-3.8846387115177628E-4</v>
      </c>
      <c r="CJ44">
        <v>4.9496025049999997</v>
      </c>
      <c r="CK44">
        <v>4.7863572250000002E-3</v>
      </c>
      <c r="CL44">
        <v>240</v>
      </c>
      <c r="CM44" s="8">
        <f t="shared" si="39"/>
        <v>-1.5442125229769843E-4</v>
      </c>
      <c r="CN44" s="8" t="str">
        <f t="shared" si="40"/>
        <v>NA</v>
      </c>
      <c r="CO44" s="8">
        <f t="shared" si="41"/>
        <v>4.9407784772976986E-3</v>
      </c>
      <c r="CP44">
        <v>5.6282037359999997</v>
      </c>
      <c r="CQ44">
        <v>2.1625129520000002E-3</v>
      </c>
      <c r="CR44">
        <v>240</v>
      </c>
      <c r="CS44" s="8">
        <f t="shared" si="42"/>
        <v>-7.2295663767651952E-5</v>
      </c>
      <c r="CT44" s="8" t="str">
        <f t="shared" si="43"/>
        <v>NA</v>
      </c>
      <c r="CU44" s="8">
        <f t="shared" si="44"/>
        <v>2.2348086157676522E-3</v>
      </c>
      <c r="CV44">
        <v>5.4007945800000003</v>
      </c>
      <c r="CW44">
        <v>7.1233848080000004E-4</v>
      </c>
      <c r="CX44">
        <v>240</v>
      </c>
      <c r="CY44" s="10">
        <f t="shared" si="45"/>
        <v>-5.3520440948223724E-5</v>
      </c>
      <c r="CZ44" s="10" t="str">
        <f t="shared" si="46"/>
        <v>NA</v>
      </c>
      <c r="DA44" s="8">
        <f t="shared" si="47"/>
        <v>7.6585892174822377E-4</v>
      </c>
      <c r="DB44" t="s">
        <v>3</v>
      </c>
      <c r="DC44" s="5" t="s">
        <v>12</v>
      </c>
    </row>
    <row r="45" spans="1:107" x14ac:dyDescent="0.45">
      <c r="A45" s="9">
        <v>45622.747221064812</v>
      </c>
      <c r="B45" t="s">
        <v>0</v>
      </c>
      <c r="C45">
        <v>44</v>
      </c>
      <c r="D45" s="7">
        <v>45622</v>
      </c>
      <c r="E45">
        <v>17.695000010000001</v>
      </c>
      <c r="F45">
        <v>14.11614578</v>
      </c>
      <c r="G45">
        <v>13.98205832</v>
      </c>
      <c r="H45">
        <v>14.20616673</v>
      </c>
      <c r="I45">
        <v>14.76721667</v>
      </c>
      <c r="J45">
        <v>5.2609416680000001</v>
      </c>
      <c r="K45" s="1">
        <v>8.1076999999999996E-5</v>
      </c>
      <c r="L45">
        <v>240</v>
      </c>
      <c r="M45" s="8">
        <f t="shared" si="1"/>
        <v>-1.5480847157167688E-4</v>
      </c>
      <c r="N45" s="8" t="str">
        <f t="shared" si="2"/>
        <v>NA</v>
      </c>
      <c r="O45" s="8">
        <f t="shared" si="3"/>
        <v>2.3588547157167686E-4</v>
      </c>
      <c r="P45">
        <v>5.3770283320000001</v>
      </c>
      <c r="Q45" s="1">
        <v>9.2427000000000001E-5</v>
      </c>
      <c r="R45">
        <v>240</v>
      </c>
      <c r="S45" s="10">
        <f t="shared" si="4"/>
        <v>-5.3565031734648105E-5</v>
      </c>
      <c r="T45" s="10" t="str">
        <f t="shared" si="5"/>
        <v>NA</v>
      </c>
      <c r="U45" s="8">
        <f t="shared" si="6"/>
        <v>1.4599203173464812E-4</v>
      </c>
      <c r="V45">
        <v>2.5917199960000001</v>
      </c>
      <c r="W45">
        <v>-1.1921637519999999E-4</v>
      </c>
      <c r="X45">
        <v>240</v>
      </c>
      <c r="Y45" s="8">
        <f t="shared" si="7"/>
        <v>-1.5480847157167688E-4</v>
      </c>
      <c r="Z45" s="8">
        <f t="shared" si="8"/>
        <v>2.9590410701719296E-5</v>
      </c>
      <c r="AA45" s="8">
        <f t="shared" si="9"/>
        <v>6.0016856699575852E-6</v>
      </c>
      <c r="AB45">
        <v>5.3375050110000002</v>
      </c>
      <c r="AC45" s="1">
        <v>2.957E-5</v>
      </c>
      <c r="AD45">
        <v>240</v>
      </c>
      <c r="AE45" s="8">
        <f t="shared" si="10"/>
        <v>-7.2433598382215525E-5</v>
      </c>
      <c r="AF45" s="8" t="str">
        <f t="shared" si="11"/>
        <v>NA</v>
      </c>
      <c r="AG45" s="8">
        <f t="shared" si="12"/>
        <v>1.0200359838221553E-4</v>
      </c>
      <c r="AH45">
        <v>5.7283816620000003</v>
      </c>
      <c r="AI45" s="1">
        <v>6.9834999999999998E-5</v>
      </c>
      <c r="AJ45">
        <v>240</v>
      </c>
      <c r="AK45" s="8">
        <f t="shared" si="13"/>
        <v>-7.2433598382215525E-5</v>
      </c>
      <c r="AL45" s="8" t="str">
        <f t="shared" si="14"/>
        <v>NA</v>
      </c>
      <c r="AM45" s="8">
        <f t="shared" si="15"/>
        <v>1.4226859838221552E-4</v>
      </c>
      <c r="AN45">
        <v>5.3411479179999999</v>
      </c>
      <c r="AO45" s="1">
        <v>9.3302999999999998E-5</v>
      </c>
      <c r="AP45">
        <v>240</v>
      </c>
      <c r="AQ45" s="8">
        <f t="shared" si="16"/>
        <v>-7.2433598382215525E-5</v>
      </c>
      <c r="AR45" s="8" t="str">
        <f t="shared" si="17"/>
        <v>NA</v>
      </c>
      <c r="AS45" s="8">
        <f t="shared" si="18"/>
        <v>1.6573659838221551E-4</v>
      </c>
      <c r="AT45">
        <v>5.405444578</v>
      </c>
      <c r="AU45" s="1">
        <v>7.5667000000000006E-5</v>
      </c>
      <c r="AV45">
        <v>240</v>
      </c>
      <c r="AW45" s="8">
        <f t="shared" si="19"/>
        <v>-7.2433598382215525E-5</v>
      </c>
      <c r="AX45" s="8" t="str">
        <f t="shared" si="20"/>
        <v>NA</v>
      </c>
      <c r="AY45" s="8">
        <f t="shared" si="21"/>
        <v>1.4810059838221554E-4</v>
      </c>
      <c r="AZ45">
        <v>5.3047241610000002</v>
      </c>
      <c r="BA45" s="1">
        <v>9.6241000000000002E-5</v>
      </c>
      <c r="BB45">
        <v>240</v>
      </c>
      <c r="BC45" s="8">
        <f t="shared" si="22"/>
        <v>-1.5480847157167688E-4</v>
      </c>
      <c r="BD45" s="8" t="str">
        <f t="shared" si="23"/>
        <v>NA</v>
      </c>
      <c r="BE45" s="8">
        <f t="shared" si="24"/>
        <v>2.5104947157167688E-4</v>
      </c>
      <c r="BF45">
        <v>8.1123379230000001</v>
      </c>
      <c r="BG45">
        <v>2.1245451290000002E-3</v>
      </c>
      <c r="BH45">
        <v>240</v>
      </c>
      <c r="BI45" s="10">
        <f t="shared" si="25"/>
        <v>-5.3565031734648105E-5</v>
      </c>
      <c r="BJ45" s="10" t="str">
        <f t="shared" si="26"/>
        <v>NA</v>
      </c>
      <c r="BK45" s="8">
        <f t="shared" si="27"/>
        <v>2.1781101607346483E-3</v>
      </c>
      <c r="BL45">
        <v>8.5144249680000001</v>
      </c>
      <c r="BM45">
        <v>1.48963788E-3</v>
      </c>
      <c r="BN45">
        <v>240</v>
      </c>
      <c r="BO45" s="8">
        <f t="shared" si="28"/>
        <v>-7.2433598382215525E-5</v>
      </c>
      <c r="BP45" s="8" t="str">
        <f t="shared" si="29"/>
        <v>NA</v>
      </c>
      <c r="BQ45" s="8">
        <f t="shared" si="0"/>
        <v>1.5620714783822155E-3</v>
      </c>
      <c r="BR45">
        <v>8.5774558170000006</v>
      </c>
      <c r="BS45">
        <v>1.469142955E-3</v>
      </c>
      <c r="BT45">
        <v>240</v>
      </c>
      <c r="BU45" s="8">
        <f t="shared" si="30"/>
        <v>-1.5480847157167688E-4</v>
      </c>
      <c r="BV45" s="8" t="str">
        <f t="shared" si="31"/>
        <v>NA</v>
      </c>
      <c r="BW45" s="8">
        <f t="shared" si="32"/>
        <v>1.6239514265716768E-3</v>
      </c>
      <c r="BX45">
        <v>8.7042570670000003</v>
      </c>
      <c r="BY45">
        <v>1.4575883139999999E-3</v>
      </c>
      <c r="BZ45">
        <v>240</v>
      </c>
      <c r="CA45" s="8">
        <f t="shared" si="33"/>
        <v>-7.2433598382215525E-5</v>
      </c>
      <c r="CB45" s="8" t="str">
        <f t="shared" si="34"/>
        <v>NA</v>
      </c>
      <c r="CC45" s="8">
        <f t="shared" si="35"/>
        <v>1.5300219123822155E-3</v>
      </c>
      <c r="CD45">
        <v>5.3860812539999996</v>
      </c>
      <c r="CE45" s="1">
        <v>9.2188999999999994E-5</v>
      </c>
      <c r="CF45">
        <v>240</v>
      </c>
      <c r="CG45" s="8">
        <f t="shared" si="36"/>
        <v>-5.3565031734648105E-5</v>
      </c>
      <c r="CH45" s="8" t="str">
        <f t="shared" si="37"/>
        <v>NA</v>
      </c>
      <c r="CI45" s="8">
        <f t="shared" si="38"/>
        <v>1.4575403173464811E-4</v>
      </c>
      <c r="CJ45">
        <v>8.3769554260000003</v>
      </c>
      <c r="CK45">
        <v>1.4487807980000001E-3</v>
      </c>
      <c r="CL45">
        <v>240</v>
      </c>
      <c r="CM45" s="8">
        <f t="shared" si="39"/>
        <v>-1.5480847157167688E-4</v>
      </c>
      <c r="CN45" s="8" t="str">
        <f t="shared" si="40"/>
        <v>NA</v>
      </c>
      <c r="CO45" s="8">
        <f t="shared" si="41"/>
        <v>1.6035892695716769E-3</v>
      </c>
      <c r="CP45">
        <v>8.3989270729999994</v>
      </c>
      <c r="CQ45">
        <v>1.4339192750000001E-3</v>
      </c>
      <c r="CR45">
        <v>240</v>
      </c>
      <c r="CS45" s="8">
        <f t="shared" si="42"/>
        <v>-7.2433598382215525E-5</v>
      </c>
      <c r="CT45" s="8" t="str">
        <f t="shared" si="43"/>
        <v>NA</v>
      </c>
      <c r="CU45" s="8">
        <f t="shared" si="44"/>
        <v>1.5063528733822156E-3</v>
      </c>
      <c r="CV45">
        <v>8.2043921070000003</v>
      </c>
      <c r="CW45">
        <v>1.84448605E-3</v>
      </c>
      <c r="CX45">
        <v>240</v>
      </c>
      <c r="CY45" s="10">
        <f t="shared" si="45"/>
        <v>-5.3565031734648105E-5</v>
      </c>
      <c r="CZ45" s="10" t="str">
        <f t="shared" si="46"/>
        <v>NA</v>
      </c>
      <c r="DA45" s="8">
        <f t="shared" si="47"/>
        <v>1.8980510817346481E-3</v>
      </c>
      <c r="DB45" t="s">
        <v>3</v>
      </c>
      <c r="DC45" s="5" t="s">
        <v>12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475-2DD3-475C-9B4A-D024C20CB394}">
  <dimension ref="A1:DC45"/>
  <sheetViews>
    <sheetView zoomScale="62" workbookViewId="0">
      <selection activeCell="AG18" sqref="AG18"/>
    </sheetView>
  </sheetViews>
  <sheetFormatPr defaultRowHeight="14.25" x14ac:dyDescent="0.45"/>
  <cols>
    <col min="1" max="1" width="15.59765625" bestFit="1" customWidth="1"/>
    <col min="2" max="2" width="8.796875" bestFit="1" customWidth="1"/>
    <col min="3" max="3" width="8.796875" customWidth="1"/>
    <col min="4" max="4" width="10.53125" bestFit="1" customWidth="1"/>
    <col min="5" max="5" width="8.86328125" bestFit="1" customWidth="1"/>
    <col min="6" max="15" width="8.86328125" customWidth="1"/>
    <col min="16" max="16" width="11.86328125" customWidth="1"/>
    <col min="17" max="17" width="11.796875" customWidth="1"/>
    <col min="18" max="21" width="8.86328125" customWidth="1"/>
    <col min="22" max="22" width="12.53125" customWidth="1"/>
    <col min="23" max="23" width="12.46484375" customWidth="1"/>
    <col min="24" max="57" width="8.86328125" customWidth="1"/>
    <col min="58" max="58" width="12.53125" customWidth="1"/>
    <col min="59" max="59" width="12.46484375" customWidth="1"/>
    <col min="60" max="81" width="8.86328125" customWidth="1"/>
    <col min="82" max="82" width="12.53125" customWidth="1"/>
    <col min="83" max="83" width="12.46484375" customWidth="1"/>
    <col min="84" max="93" width="8.86328125" customWidth="1"/>
    <col min="94" max="96" width="8.86328125" bestFit="1" customWidth="1"/>
    <col min="97" max="99" width="8.86328125" customWidth="1"/>
    <col min="100" max="100" width="12.53125" bestFit="1" customWidth="1"/>
    <col min="101" max="101" width="12.46484375" bestFit="1" customWidth="1"/>
    <col min="102" max="102" width="8.796875" bestFit="1" customWidth="1"/>
    <col min="103" max="105" width="8.79687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45622.931944444441</v>
      </c>
      <c r="B2">
        <v>0</v>
      </c>
      <c r="C2">
        <v>1</v>
      </c>
      <c r="D2" s="7">
        <v>45622</v>
      </c>
      <c r="E2">
        <v>22.229166589999998</v>
      </c>
      <c r="F2">
        <v>14.030050060000001</v>
      </c>
      <c r="G2">
        <v>13.947516670000001</v>
      </c>
      <c r="H2">
        <v>14.084283320000001</v>
      </c>
      <c r="I2">
        <v>14.19403752</v>
      </c>
      <c r="J2">
        <v>9.9261437180000005</v>
      </c>
      <c r="K2">
        <v>-3.938278865E-4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</f>
        <v>-1.5995854164185808E-4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-2.3386934485814193E-4</v>
      </c>
      <c r="P2">
        <v>10.32204168</v>
      </c>
      <c r="Q2" s="1">
        <v>1.6302000000000001E-5</v>
      </c>
      <c r="R2">
        <v>240</v>
      </c>
      <c r="S2" s="10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</f>
        <v>-5.4158095381118265E-5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7.0460095381118259E-5</v>
      </c>
      <c r="V2">
        <v>10.24199164</v>
      </c>
      <c r="W2" s="1">
        <v>-8.5981000000000002E-5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</f>
        <v>-1.5995854164185808E-4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7.3977541641858074E-5</v>
      </c>
      <c r="AB2">
        <v>9.7105191909999995</v>
      </c>
      <c r="AC2">
        <v>-8.5067431839999999E-4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</f>
        <v>-7.4268147894795966E-5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-7.7640617050520402E-4</v>
      </c>
      <c r="AH2">
        <v>9.8695046029999993</v>
      </c>
      <c r="AI2">
        <v>-6.9695975370000001E-4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</f>
        <v>-7.4268147894795966E-5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 t="shared" ref="AM2:AM45" si="0">IF(AI2="NA","NA",IF(AL2="NA",AI2-AK2,AI2-AK2-AL2))</f>
        <v>-6.2269160580520405E-4</v>
      </c>
      <c r="AN2" s="2">
        <v>9.5595703039999993</v>
      </c>
      <c r="AO2" s="2">
        <v>-4.4492645639999999E-4</v>
      </c>
      <c r="AP2" s="2">
        <v>111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</f>
        <v>-7.4268147894795966E-5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-3.7065830850520402E-4</v>
      </c>
      <c r="AT2">
        <v>9.7942812680000007</v>
      </c>
      <c r="AU2">
        <v>-4.650499757E-4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</f>
        <v>-7.4268147894795966E-5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-3.9078182780520403E-4</v>
      </c>
      <c r="AZ2">
        <v>10.04068333</v>
      </c>
      <c r="BA2">
        <v>-2.960054765E-4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</f>
        <v>-1.5995854164185808E-4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-1.3604693485814193E-4</v>
      </c>
      <c r="BF2">
        <v>9.8151237649999992</v>
      </c>
      <c r="BG2" s="1">
        <v>-4.9045000000000002E-5</v>
      </c>
      <c r="BH2">
        <v>240</v>
      </c>
      <c r="BI2" s="10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</f>
        <v>-5.4158095381118265E-5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5.113095381118263E-6</v>
      </c>
      <c r="BL2">
        <v>9.5009699940000001</v>
      </c>
      <c r="BM2">
        <v>-3.5609846039999998E-4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</f>
        <v>-7.4268147894795966E-5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IF(BP2="NA",BM2-BO2,BM2-BO2-BP2)</f>
        <v>-2.8183031250520401E-4</v>
      </c>
      <c r="BR2">
        <v>9.0418125150000002</v>
      </c>
      <c r="BS2">
        <v>-8.2503424520000005E-4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</f>
        <v>-1.5995854164185808E-4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-6.6507570355814197E-4</v>
      </c>
      <c r="BX2">
        <v>9.5531171080000004</v>
      </c>
      <c r="BY2">
        <v>-3.3940606570000002E-4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</f>
        <v>-7.4268147894795966E-5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-2.6513791780520405E-4</v>
      </c>
      <c r="CD2">
        <v>10.010605</v>
      </c>
      <c r="CE2" s="1">
        <v>4.1489999999999996E-6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</f>
        <v>-5.4158095381118265E-5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5.8307095381118262E-5</v>
      </c>
      <c r="CJ2">
        <v>9.4672524970000005</v>
      </c>
      <c r="CK2">
        <v>-3.8858054010000001E-4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</f>
        <v>-1.5995854164185808E-4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-2.2862199845814194E-4</v>
      </c>
      <c r="CP2" s="2">
        <v>9.1542735509999993</v>
      </c>
      <c r="CQ2" s="2">
        <v>-5.3489280370000003E-4</v>
      </c>
      <c r="CR2" s="2">
        <v>223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</f>
        <v>-7.4268147894795966E-5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IF(CT2="NA",CQ2-CS2,CQ2-CS2-CT2)</f>
        <v>-4.6062465580520406E-4</v>
      </c>
      <c r="CV2">
        <v>9.7655862730000003</v>
      </c>
      <c r="CW2" s="1">
        <v>-5.6793000000000003E-5</v>
      </c>
      <c r="CX2">
        <v>240</v>
      </c>
      <c r="CY2" s="10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</f>
        <v>-5.4158095381118265E-5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-2.634904618881738E-6</v>
      </c>
      <c r="DB2" t="s">
        <v>1</v>
      </c>
      <c r="DC2" s="5" t="s">
        <v>5</v>
      </c>
    </row>
    <row r="3" spans="1:107" x14ac:dyDescent="0.45">
      <c r="A3" s="9">
        <v>45622.959722222222</v>
      </c>
      <c r="B3">
        <v>1</v>
      </c>
      <c r="C3">
        <v>2</v>
      </c>
      <c r="D3" s="7">
        <v>45622</v>
      </c>
      <c r="E3">
        <v>22.897500099999998</v>
      </c>
      <c r="F3">
        <v>14.0245625</v>
      </c>
      <c r="G3">
        <v>13.947033340000001</v>
      </c>
      <c r="H3">
        <v>14.074183319999999</v>
      </c>
      <c r="I3">
        <v>14.18752082</v>
      </c>
      <c r="J3">
        <v>9.965830016</v>
      </c>
      <c r="K3">
        <v>-3.3043578469999998E-4</v>
      </c>
      <c r="L3">
        <v>240</v>
      </c>
      <c r="M3" s="8">
        <f t="shared" ref="M3:M45" si="1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</f>
        <v>-1.6073298341678921E-4</v>
      </c>
      <c r="N3" s="8" t="str">
        <f t="shared" ref="N3:N45" si="2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5" si="3">IF(N3="NA",K3-M3,K3-M3-N3)</f>
        <v>-1.6970280128321077E-4</v>
      </c>
      <c r="P3">
        <v>10.32732081</v>
      </c>
      <c r="Q3" s="1">
        <v>5.0852E-6</v>
      </c>
      <c r="R3">
        <v>240</v>
      </c>
      <c r="S3" s="10">
        <f t="shared" ref="S3:S45" si="4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</f>
        <v>-5.4247277325558674E-5</v>
      </c>
      <c r="T3" s="10" t="str">
        <f t="shared" ref="T3:T45" si="5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5" si="6">IF(T3="NA",Q3-S3,Q3-S3-T3)</f>
        <v>5.933247732555867E-5</v>
      </c>
      <c r="V3">
        <v>10.24836663</v>
      </c>
      <c r="W3" s="1">
        <v>-5.3881000000000001E-5</v>
      </c>
      <c r="X3">
        <v>240</v>
      </c>
      <c r="Y3" s="8">
        <f t="shared" ref="Y3:Y45" si="7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</f>
        <v>-1.6073298341678921E-4</v>
      </c>
      <c r="Z3" s="8" t="str">
        <f t="shared" ref="Z3:Z45" si="8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5" si="9">IF(Z3="NA",W3-Y3,W3-Y3-Z3)</f>
        <v>1.068519834167892E-4</v>
      </c>
      <c r="AB3">
        <v>9.7499400139999999</v>
      </c>
      <c r="AC3">
        <v>-6.9790928589999999E-4</v>
      </c>
      <c r="AD3">
        <v>240</v>
      </c>
      <c r="AE3" s="8">
        <f t="shared" ref="AE3:AE45" si="10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</f>
        <v>-7.4544018273448032E-5</v>
      </c>
      <c r="AF3" s="8" t="str">
        <f t="shared" ref="AF3:AF45" si="11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5" si="12">IF(AF3="NA",AC3-AE3,AC3-AE3-AF3)</f>
        <v>-6.2336526762655196E-4</v>
      </c>
      <c r="AH3" s="2">
        <v>9.8136557960000008</v>
      </c>
      <c r="AI3" s="2">
        <v>-3.937473675E-4</v>
      </c>
      <c r="AJ3" s="2">
        <v>199</v>
      </c>
      <c r="AK3" s="8">
        <f t="shared" ref="AK3:AK45" si="13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</f>
        <v>-7.4544018273448032E-5</v>
      </c>
      <c r="AL3" s="8" t="str">
        <f t="shared" ref="AL3:AL45" si="14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si="0"/>
        <v>-3.1920334922655197E-4</v>
      </c>
      <c r="AN3">
        <v>9.9677612379999996</v>
      </c>
      <c r="AO3">
        <v>-3.8927675690000001E-4</v>
      </c>
      <c r="AP3">
        <v>240</v>
      </c>
      <c r="AQ3" s="8">
        <f t="shared" ref="AQ3:AQ45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</f>
        <v>-7.4544018273448032E-5</v>
      </c>
      <c r="AR3" s="8" t="str">
        <f t="shared" ref="AR3:AR45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5" si="17">IF(AR3="NA",AO3-AQ3,AO3-AQ3-AR3)</f>
        <v>-3.1473273862655198E-4</v>
      </c>
      <c r="AT3">
        <v>9.8062175109999998</v>
      </c>
      <c r="AU3">
        <v>-6.2480400010000005E-4</v>
      </c>
      <c r="AV3">
        <v>240</v>
      </c>
      <c r="AW3" s="8">
        <f t="shared" ref="AW3:AW45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</f>
        <v>-7.4544018273448032E-5</v>
      </c>
      <c r="AX3" s="8" t="str">
        <f t="shared" ref="AX3:AX45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5" si="20">IF(AX3="NA",AU3-AW3,AU3-AW3-AX3)</f>
        <v>-5.5025998182655202E-4</v>
      </c>
      <c r="AZ3">
        <v>10.04357291</v>
      </c>
      <c r="BA3">
        <v>-2.614283882E-4</v>
      </c>
      <c r="BB3">
        <v>240</v>
      </c>
      <c r="BC3" s="8">
        <f t="shared" ref="BC3:BC45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</f>
        <v>-1.6073298341678921E-4</v>
      </c>
      <c r="BD3" s="8" t="str">
        <f t="shared" ref="BD3:BD45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5" si="23">IF(BD3="NA",BA3-BC3,BA3-BC3-BD3)</f>
        <v>-1.0069540478321079E-4</v>
      </c>
      <c r="BF3">
        <v>9.8197908359999992</v>
      </c>
      <c r="BG3" s="1">
        <v>-2.9391999999999999E-5</v>
      </c>
      <c r="BH3">
        <v>240</v>
      </c>
      <c r="BI3" s="10">
        <f t="shared" ref="BI3:BI45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</f>
        <v>-5.4247277325558674E-5</v>
      </c>
      <c r="BJ3" s="10" t="str">
        <f t="shared" ref="BJ3:BJ45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5" si="26">IF(BJ3="NA",BG3-BI3,BG3-BI3-BJ3)</f>
        <v>2.4855277325558675E-5</v>
      </c>
      <c r="BL3">
        <v>9.5654070850000004</v>
      </c>
      <c r="BM3">
        <v>-2.789337911E-4</v>
      </c>
      <c r="BN3">
        <v>240</v>
      </c>
      <c r="BO3" s="8">
        <f t="shared" ref="BO3:BO45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</f>
        <v>-7.4544018273448032E-5</v>
      </c>
      <c r="BP3" s="8" t="str">
        <f t="shared" ref="BP3:BP45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5" si="29">IF(BP3="NA",BM3-BO3,BM3-BO3-BP3)</f>
        <v>-2.0438977282655196E-4</v>
      </c>
      <c r="BR3">
        <v>9.4377800189999999</v>
      </c>
      <c r="BS3">
        <v>-3.685131009E-4</v>
      </c>
      <c r="BT3">
        <v>240</v>
      </c>
      <c r="BU3" s="8">
        <f t="shared" ref="BU3:BU45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</f>
        <v>-1.6073298341678921E-4</v>
      </c>
      <c r="BV3" s="8" t="str">
        <f t="shared" ref="BV3:BV45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5" si="32">IF(BV3="NA",BS3-BU3,BS3-BU3-BV3)</f>
        <v>-2.0778011748321079E-4</v>
      </c>
      <c r="BX3">
        <v>9.6506125009999995</v>
      </c>
      <c r="BY3">
        <v>-2.4000675189999999E-4</v>
      </c>
      <c r="BZ3">
        <v>240</v>
      </c>
      <c r="CA3" s="8">
        <f t="shared" ref="CA3:CA45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</f>
        <v>-7.4544018273448032E-5</v>
      </c>
      <c r="CB3" s="8" t="str">
        <f t="shared" ref="CB3:CB45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5" si="35">IF(CB3="NA",BY3-CA3,BY3-CA3-CB3)</f>
        <v>-1.6546273362655196E-4</v>
      </c>
      <c r="CD3">
        <v>10.027533289999999</v>
      </c>
      <c r="CE3" s="1">
        <v>-1.1902999999999999E-5</v>
      </c>
      <c r="CF3">
        <v>240</v>
      </c>
      <c r="CG3" s="8">
        <f t="shared" ref="CG3:CG45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</f>
        <v>-5.4247277325558674E-5</v>
      </c>
      <c r="CH3" s="8" t="str">
        <f t="shared" ref="CH3:CH45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5" si="38">IF(CH3="NA",CE3-CG3,CE3-CG3-CH3)</f>
        <v>4.2344277325558676E-5</v>
      </c>
      <c r="CJ3">
        <v>9.5471924940000008</v>
      </c>
      <c r="CK3">
        <v>-3.580127308E-4</v>
      </c>
      <c r="CL3">
        <v>240</v>
      </c>
      <c r="CM3" s="8">
        <f t="shared" ref="CM3:CM45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</f>
        <v>-1.6073298341678921E-4</v>
      </c>
      <c r="CN3" s="8" t="str">
        <f t="shared" ref="CN3:CN45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5" si="41">IF(CN3="NA",CK3-CM3,CK3-CM3-CN3)</f>
        <v>-1.9727974738321079E-4</v>
      </c>
      <c r="CP3" s="2">
        <v>9.5595053700000001</v>
      </c>
      <c r="CQ3" s="2">
        <v>-5.8720606269999998E-4</v>
      </c>
      <c r="CR3" s="2">
        <v>93</v>
      </c>
      <c r="CS3" s="8">
        <f t="shared" ref="CS3:CS45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</f>
        <v>-7.4544018273448032E-5</v>
      </c>
      <c r="CT3" s="8" t="str">
        <f t="shared" ref="CT3:CT45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5" si="44">IF(CT3="NA",CQ3-CS3,CQ3-CS3-CT3)</f>
        <v>-5.1266204442655195E-4</v>
      </c>
      <c r="CV3">
        <v>9.776369592</v>
      </c>
      <c r="CW3" s="1">
        <v>-4.3724999999999999E-5</v>
      </c>
      <c r="CX3">
        <v>240</v>
      </c>
      <c r="CY3" s="10">
        <f t="shared" ref="CY3:CY45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</f>
        <v>-5.4247277325558674E-5</v>
      </c>
      <c r="CZ3" s="10" t="str">
        <f t="shared" ref="CZ3:CZ45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5" si="47">IF(CZ3="NA",CW3-CY3,CW3-CY3-CZ3)</f>
        <v>1.0522277325558675E-5</v>
      </c>
      <c r="DB3" t="s">
        <v>1</v>
      </c>
      <c r="DC3" s="5" t="s">
        <v>5</v>
      </c>
    </row>
    <row r="4" spans="1:107" x14ac:dyDescent="0.45">
      <c r="A4" s="9">
        <v>45622.987500000003</v>
      </c>
      <c r="B4">
        <v>2</v>
      </c>
      <c r="C4">
        <v>3</v>
      </c>
      <c r="D4" s="7">
        <v>45622</v>
      </c>
      <c r="E4">
        <v>23.429166680000002</v>
      </c>
      <c r="F4">
        <v>14.008141650000001</v>
      </c>
      <c r="G4">
        <v>13.93660421</v>
      </c>
      <c r="H4">
        <v>14.0555667</v>
      </c>
      <c r="I4">
        <v>14.166850009999999</v>
      </c>
      <c r="J4">
        <v>9.9841150160000005</v>
      </c>
      <c r="K4">
        <v>-2.9878800389999998E-4</v>
      </c>
      <c r="L4">
        <v>240</v>
      </c>
      <c r="M4" s="8">
        <f t="shared" si="1"/>
        <v>-1.615074251914983E-4</v>
      </c>
      <c r="N4" s="8" t="str">
        <f t="shared" si="2"/>
        <v>NA</v>
      </c>
      <c r="O4" s="8">
        <f t="shared" si="3"/>
        <v>-1.3728057870850168E-4</v>
      </c>
      <c r="P4">
        <v>10.3305583</v>
      </c>
      <c r="Q4" s="1">
        <v>5.9962000000000003E-6</v>
      </c>
      <c r="R4">
        <v>240</v>
      </c>
      <c r="S4" s="10">
        <f t="shared" si="4"/>
        <v>-5.4336459270026838E-5</v>
      </c>
      <c r="T4" s="10" t="str">
        <f t="shared" si="5"/>
        <v>NA</v>
      </c>
      <c r="U4" s="8">
        <f t="shared" si="6"/>
        <v>6.033265927002684E-5</v>
      </c>
      <c r="V4">
        <v>10.24970839</v>
      </c>
      <c r="W4" s="1">
        <v>-2.7033999999999999E-5</v>
      </c>
      <c r="X4">
        <v>240</v>
      </c>
      <c r="Y4" s="8">
        <f t="shared" si="7"/>
        <v>-1.615074251914983E-4</v>
      </c>
      <c r="Z4" s="8" t="str">
        <f t="shared" si="8"/>
        <v>NA</v>
      </c>
      <c r="AA4" s="8">
        <f t="shared" si="9"/>
        <v>1.344734251914983E-4</v>
      </c>
      <c r="AB4">
        <v>9.6054954129999999</v>
      </c>
      <c r="AC4">
        <v>-8.8947455710000004E-4</v>
      </c>
      <c r="AD4">
        <v>240</v>
      </c>
      <c r="AE4" s="8">
        <f t="shared" si="10"/>
        <v>-7.4819888652100097E-5</v>
      </c>
      <c r="AF4" s="8" t="str">
        <f t="shared" si="11"/>
        <v>NA</v>
      </c>
      <c r="AG4" s="8">
        <f t="shared" si="12"/>
        <v>-8.1465466844789995E-4</v>
      </c>
      <c r="AH4" s="2">
        <v>9.9820576830000007</v>
      </c>
      <c r="AI4" s="2">
        <v>-4.7863676449999998E-4</v>
      </c>
      <c r="AJ4" s="2">
        <v>111</v>
      </c>
      <c r="AK4" s="8">
        <f t="shared" si="13"/>
        <v>-7.4819888652100097E-5</v>
      </c>
      <c r="AL4" s="8" t="str">
        <f t="shared" si="14"/>
        <v>NA</v>
      </c>
      <c r="AM4" s="8">
        <f t="shared" si="0"/>
        <v>-4.0381687584789989E-4</v>
      </c>
      <c r="AN4">
        <v>9.9646970669999995</v>
      </c>
      <c r="AO4">
        <v>-4.6093978350000001E-4</v>
      </c>
      <c r="AP4">
        <v>240</v>
      </c>
      <c r="AQ4" s="8">
        <f t="shared" si="15"/>
        <v>-7.4819888652100097E-5</v>
      </c>
      <c r="AR4" s="8" t="str">
        <f t="shared" si="16"/>
        <v>NA</v>
      </c>
      <c r="AS4" s="8">
        <f t="shared" si="17"/>
        <v>-3.8611989484789992E-4</v>
      </c>
      <c r="AT4">
        <v>9.7661620899999999</v>
      </c>
      <c r="AU4">
        <v>-5.8801931530000004E-4</v>
      </c>
      <c r="AV4">
        <v>240</v>
      </c>
      <c r="AW4" s="8">
        <f t="shared" si="18"/>
        <v>-7.4819888652100097E-5</v>
      </c>
      <c r="AX4" s="8" t="str">
        <f t="shared" si="19"/>
        <v>NA</v>
      </c>
      <c r="AY4" s="8">
        <f t="shared" si="20"/>
        <v>-5.1319942664789994E-4</v>
      </c>
      <c r="AZ4">
        <v>10.06618332</v>
      </c>
      <c r="BA4">
        <v>-2.3746825699999999E-4</v>
      </c>
      <c r="BB4">
        <v>240</v>
      </c>
      <c r="BC4" s="8">
        <f t="shared" si="21"/>
        <v>-1.615074251914983E-4</v>
      </c>
      <c r="BD4" s="8" t="str">
        <f t="shared" si="22"/>
        <v>NA</v>
      </c>
      <c r="BE4" s="8">
        <f t="shared" si="23"/>
        <v>-7.5960831808501687E-5</v>
      </c>
      <c r="BF4">
        <v>9.8190000650000009</v>
      </c>
      <c r="BG4" s="1">
        <v>-3.3509000000000001E-5</v>
      </c>
      <c r="BH4">
        <v>240</v>
      </c>
      <c r="BI4" s="10">
        <f t="shared" si="24"/>
        <v>-5.4336459270026838E-5</v>
      </c>
      <c r="BJ4" s="10" t="str">
        <f t="shared" si="25"/>
        <v>NA</v>
      </c>
      <c r="BK4" s="8">
        <f t="shared" si="26"/>
        <v>2.0827459270026837E-5</v>
      </c>
      <c r="BL4">
        <v>9.576744175</v>
      </c>
      <c r="BM4">
        <v>-2.9746214290000001E-4</v>
      </c>
      <c r="BN4">
        <v>240</v>
      </c>
      <c r="BO4" s="8">
        <f t="shared" si="27"/>
        <v>-7.4819888652100097E-5</v>
      </c>
      <c r="BP4" s="8" t="str">
        <f t="shared" si="28"/>
        <v>NA</v>
      </c>
      <c r="BQ4" s="8">
        <f t="shared" si="29"/>
        <v>-2.2264225424789991E-4</v>
      </c>
      <c r="BR4">
        <v>9.6494045419999992</v>
      </c>
      <c r="BS4">
        <v>-2.118382337E-4</v>
      </c>
      <c r="BT4">
        <v>240</v>
      </c>
      <c r="BU4" s="8">
        <f t="shared" si="30"/>
        <v>-1.615074251914983E-4</v>
      </c>
      <c r="BV4" s="8" t="str">
        <f t="shared" si="31"/>
        <v>NA</v>
      </c>
      <c r="BW4" s="8">
        <f t="shared" si="32"/>
        <v>-5.0330808508501699E-5</v>
      </c>
      <c r="BX4">
        <v>9.6656745829999995</v>
      </c>
      <c r="BY4">
        <v>-2.4543811399999998E-4</v>
      </c>
      <c r="BZ4">
        <v>240</v>
      </c>
      <c r="CA4" s="8">
        <f t="shared" si="33"/>
        <v>-7.4819888652100097E-5</v>
      </c>
      <c r="CB4" s="8" t="str">
        <f t="shared" si="34"/>
        <v>NA</v>
      </c>
      <c r="CC4" s="8">
        <f t="shared" si="35"/>
        <v>-1.7061822534789988E-4</v>
      </c>
      <c r="CD4">
        <v>10.025067079999999</v>
      </c>
      <c r="CE4" s="1">
        <v>-7.0406E-6</v>
      </c>
      <c r="CF4">
        <v>240</v>
      </c>
      <c r="CG4" s="8">
        <f t="shared" si="36"/>
        <v>-5.4336459270026838E-5</v>
      </c>
      <c r="CH4" s="8" t="str">
        <f t="shared" si="37"/>
        <v>NA</v>
      </c>
      <c r="CI4" s="8">
        <f t="shared" si="38"/>
        <v>4.7295859270026836E-5</v>
      </c>
      <c r="CJ4">
        <v>9.5327954130000006</v>
      </c>
      <c r="CK4">
        <v>-3.7293345829999999E-4</v>
      </c>
      <c r="CL4">
        <v>240</v>
      </c>
      <c r="CM4" s="8">
        <f t="shared" si="39"/>
        <v>-1.615074251914983E-4</v>
      </c>
      <c r="CN4" s="8" t="str">
        <f t="shared" si="40"/>
        <v>NA</v>
      </c>
      <c r="CO4" s="8">
        <f t="shared" si="41"/>
        <v>-2.1142603310850169E-4</v>
      </c>
      <c r="CP4">
        <v>9.3997108380000007</v>
      </c>
      <c r="CQ4">
        <v>-4.1833935479999997E-4</v>
      </c>
      <c r="CR4">
        <v>240</v>
      </c>
      <c r="CS4" s="8">
        <f t="shared" si="42"/>
        <v>-7.4819888652100097E-5</v>
      </c>
      <c r="CT4" s="8" t="str">
        <f t="shared" si="43"/>
        <v>NA</v>
      </c>
      <c r="CU4" s="8">
        <f t="shared" si="44"/>
        <v>-3.4351946614789988E-4</v>
      </c>
      <c r="CV4">
        <v>9.7755233209999997</v>
      </c>
      <c r="CW4" s="1">
        <v>-4.9314999999999998E-5</v>
      </c>
      <c r="CX4">
        <v>240</v>
      </c>
      <c r="CY4" s="10">
        <f t="shared" si="45"/>
        <v>-5.4336459270026838E-5</v>
      </c>
      <c r="CZ4" s="10" t="str">
        <f t="shared" si="46"/>
        <v>NA</v>
      </c>
      <c r="DA4" s="8">
        <f t="shared" si="47"/>
        <v>5.0214592700268399E-6</v>
      </c>
      <c r="DB4" t="s">
        <v>1</v>
      </c>
      <c r="DC4" s="5" t="s">
        <v>5</v>
      </c>
    </row>
    <row r="5" spans="1:107" x14ac:dyDescent="0.45">
      <c r="A5" s="9">
        <v>45623.01527783565</v>
      </c>
      <c r="B5">
        <v>3</v>
      </c>
      <c r="C5">
        <v>4</v>
      </c>
      <c r="D5" s="7">
        <v>45623</v>
      </c>
      <c r="E5">
        <v>0.23000000039999999</v>
      </c>
      <c r="F5">
        <v>14.033558340000001</v>
      </c>
      <c r="G5">
        <v>13.961933289999999</v>
      </c>
      <c r="H5">
        <v>14.07091252</v>
      </c>
      <c r="I5">
        <v>14.177620810000001</v>
      </c>
      <c r="J5">
        <v>10.00230086</v>
      </c>
      <c r="K5">
        <v>-3.6057686829999997E-4</v>
      </c>
      <c r="L5">
        <v>240</v>
      </c>
      <c r="M5" s="8">
        <f t="shared" si="1"/>
        <v>-1.6228186857958349E-4</v>
      </c>
      <c r="N5" s="8" t="str">
        <f t="shared" si="2"/>
        <v>NA</v>
      </c>
      <c r="O5" s="8">
        <f t="shared" si="3"/>
        <v>-1.9829499972041649E-4</v>
      </c>
      <c r="P5">
        <v>10.32870833</v>
      </c>
      <c r="Q5" s="1">
        <v>3.6901999999999998E-6</v>
      </c>
      <c r="R5">
        <v>240</v>
      </c>
      <c r="S5" s="10">
        <f t="shared" si="4"/>
        <v>-5.442564140026307E-5</v>
      </c>
      <c r="T5" s="10" t="str">
        <f t="shared" si="5"/>
        <v>NA</v>
      </c>
      <c r="U5" s="8">
        <f t="shared" si="6"/>
        <v>5.811584140026307E-5</v>
      </c>
      <c r="V5">
        <v>10.249449970000001</v>
      </c>
      <c r="W5" s="1">
        <v>-8.0295000000000003E-5</v>
      </c>
      <c r="X5">
        <v>240</v>
      </c>
      <c r="Y5" s="8">
        <f t="shared" si="7"/>
        <v>-1.6228186857958349E-4</v>
      </c>
      <c r="Z5" s="8" t="str">
        <f t="shared" si="8"/>
        <v>NA</v>
      </c>
      <c r="AA5" s="8">
        <f t="shared" si="9"/>
        <v>8.1986868579583485E-5</v>
      </c>
      <c r="AB5">
        <v>9.8751424950000004</v>
      </c>
      <c r="AC5">
        <v>-6.3137696289999998E-4</v>
      </c>
      <c r="AD5">
        <v>240</v>
      </c>
      <c r="AE5" s="8">
        <f t="shared" si="10"/>
        <v>-7.5095759605459111E-5</v>
      </c>
      <c r="AF5" s="8" t="str">
        <f t="shared" si="11"/>
        <v>NA</v>
      </c>
      <c r="AG5" s="8">
        <f t="shared" si="12"/>
        <v>-5.5628120329454086E-4</v>
      </c>
      <c r="AH5">
        <v>9.9820771140000009</v>
      </c>
      <c r="AI5">
        <v>-4.3403166970000002E-4</v>
      </c>
      <c r="AJ5">
        <v>240</v>
      </c>
      <c r="AK5" s="8">
        <f t="shared" si="13"/>
        <v>-7.5095759605459111E-5</v>
      </c>
      <c r="AL5" s="8" t="str">
        <f t="shared" si="14"/>
        <v>NA</v>
      </c>
      <c r="AM5" s="8">
        <f t="shared" si="0"/>
        <v>-3.5893591009454091E-4</v>
      </c>
      <c r="AN5">
        <v>9.9550649839999998</v>
      </c>
      <c r="AO5">
        <v>-4.1525335519999998E-4</v>
      </c>
      <c r="AP5">
        <v>240</v>
      </c>
      <c r="AQ5" s="8">
        <f t="shared" si="15"/>
        <v>-7.5095759605459111E-5</v>
      </c>
      <c r="AR5" s="8" t="str">
        <f t="shared" si="16"/>
        <v>NA</v>
      </c>
      <c r="AS5" s="8">
        <f t="shared" si="17"/>
        <v>-3.4015759559454087E-4</v>
      </c>
      <c r="AT5">
        <v>9.9030503949999993</v>
      </c>
      <c r="AU5">
        <v>-4.6434492769999999E-4</v>
      </c>
      <c r="AV5">
        <v>240</v>
      </c>
      <c r="AW5" s="8">
        <f t="shared" si="18"/>
        <v>-7.5095759605459111E-5</v>
      </c>
      <c r="AX5" s="8" t="str">
        <f t="shared" si="19"/>
        <v>NA</v>
      </c>
      <c r="AY5" s="8">
        <f t="shared" si="20"/>
        <v>-3.8924916809454088E-4</v>
      </c>
      <c r="AZ5">
        <v>10.100484160000001</v>
      </c>
      <c r="BA5">
        <v>-2.335405443E-4</v>
      </c>
      <c r="BB5">
        <v>240</v>
      </c>
      <c r="BC5" s="8">
        <f t="shared" si="21"/>
        <v>-1.6228186857958349E-4</v>
      </c>
      <c r="BD5" s="8" t="str">
        <f t="shared" si="22"/>
        <v>NA</v>
      </c>
      <c r="BE5" s="8">
        <f t="shared" si="23"/>
        <v>-7.1258675720416512E-5</v>
      </c>
      <c r="BF5">
        <v>9.8247620779999991</v>
      </c>
      <c r="BG5" s="1">
        <v>-3.7348000000000002E-5</v>
      </c>
      <c r="BH5">
        <v>240</v>
      </c>
      <c r="BI5" s="10">
        <f t="shared" si="24"/>
        <v>-5.442564140026307E-5</v>
      </c>
      <c r="BJ5" s="10" t="str">
        <f t="shared" si="25"/>
        <v>NA</v>
      </c>
      <c r="BK5" s="8">
        <f t="shared" si="26"/>
        <v>1.7077641400263067E-5</v>
      </c>
      <c r="BL5">
        <v>9.5499795830000007</v>
      </c>
      <c r="BM5">
        <v>-2.7867056329999997E-4</v>
      </c>
      <c r="BN5">
        <v>240</v>
      </c>
      <c r="BO5" s="8">
        <f t="shared" si="27"/>
        <v>-7.5095759605459111E-5</v>
      </c>
      <c r="BP5" s="8" t="str">
        <f t="shared" si="28"/>
        <v>NA</v>
      </c>
      <c r="BQ5" s="8">
        <f t="shared" si="29"/>
        <v>-2.0357480369454086E-4</v>
      </c>
      <c r="BR5">
        <v>9.5695220590000005</v>
      </c>
      <c r="BS5">
        <v>-3.5274174269999997E-4</v>
      </c>
      <c r="BT5">
        <v>240</v>
      </c>
      <c r="BU5" s="8">
        <f t="shared" si="30"/>
        <v>-1.6228186857958349E-4</v>
      </c>
      <c r="BV5" s="8" t="str">
        <f t="shared" si="31"/>
        <v>NA</v>
      </c>
      <c r="BW5" s="8">
        <f t="shared" si="32"/>
        <v>-1.9045987412041649E-4</v>
      </c>
      <c r="BX5">
        <v>9.6826296089999992</v>
      </c>
      <c r="BY5">
        <v>-2.1883148580000001E-4</v>
      </c>
      <c r="BZ5">
        <v>240</v>
      </c>
      <c r="CA5" s="8">
        <f t="shared" si="33"/>
        <v>-7.5095759605459111E-5</v>
      </c>
      <c r="CB5" s="8" t="str">
        <f t="shared" si="34"/>
        <v>NA</v>
      </c>
      <c r="CC5" s="8">
        <f t="shared" si="35"/>
        <v>-1.4373572619454089E-4</v>
      </c>
      <c r="CD5">
        <v>10.02002834</v>
      </c>
      <c r="CE5" s="1">
        <v>-7.3045000000000001E-6</v>
      </c>
      <c r="CF5">
        <v>240</v>
      </c>
      <c r="CG5" s="8">
        <f t="shared" si="36"/>
        <v>-5.442564140026307E-5</v>
      </c>
      <c r="CH5" s="8" t="str">
        <f t="shared" si="37"/>
        <v>NA</v>
      </c>
      <c r="CI5" s="8">
        <f t="shared" si="38"/>
        <v>4.7121141400263072E-5</v>
      </c>
      <c r="CJ5">
        <v>9.48974458</v>
      </c>
      <c r="CK5">
        <v>-4.0943544599999999E-4</v>
      </c>
      <c r="CL5">
        <v>240</v>
      </c>
      <c r="CM5" s="8">
        <f t="shared" si="39"/>
        <v>-1.6228186857958349E-4</v>
      </c>
      <c r="CN5" s="8" t="str">
        <f t="shared" si="40"/>
        <v>NA</v>
      </c>
      <c r="CO5" s="8">
        <f t="shared" si="41"/>
        <v>-2.471535774204165E-4</v>
      </c>
      <c r="CP5">
        <v>9.4943866769999996</v>
      </c>
      <c r="CQ5">
        <v>-3.615491584E-4</v>
      </c>
      <c r="CR5">
        <v>240</v>
      </c>
      <c r="CS5" s="8">
        <f t="shared" si="42"/>
        <v>-7.5095759605459111E-5</v>
      </c>
      <c r="CT5" s="8" t="str">
        <f t="shared" si="43"/>
        <v>NA</v>
      </c>
      <c r="CU5" s="8">
        <f t="shared" si="44"/>
        <v>-2.8645339879454089E-4</v>
      </c>
      <c r="CV5">
        <v>9.7726216039999994</v>
      </c>
      <c r="CW5" s="1">
        <v>-4.2085000000000001E-5</v>
      </c>
      <c r="CX5">
        <v>240</v>
      </c>
      <c r="CY5" s="10">
        <f t="shared" si="45"/>
        <v>-5.442564140026307E-5</v>
      </c>
      <c r="CZ5" s="10" t="str">
        <f t="shared" si="46"/>
        <v>NA</v>
      </c>
      <c r="DA5" s="8">
        <f t="shared" si="47"/>
        <v>1.2340641400263068E-5</v>
      </c>
      <c r="DB5" t="s">
        <v>1</v>
      </c>
      <c r="DC5" s="5" t="s">
        <v>5</v>
      </c>
    </row>
    <row r="6" spans="1:107" x14ac:dyDescent="0.45">
      <c r="A6" s="9">
        <v>45623.043055671296</v>
      </c>
      <c r="B6">
        <v>4</v>
      </c>
      <c r="C6">
        <v>5</v>
      </c>
      <c r="D6" s="7">
        <v>45623</v>
      </c>
      <c r="E6">
        <v>0.899999997</v>
      </c>
      <c r="F6">
        <v>13.97179998</v>
      </c>
      <c r="G6">
        <v>13.90579995</v>
      </c>
      <c r="H6">
        <v>14.047270839999999</v>
      </c>
      <c r="I6">
        <v>14.14975415</v>
      </c>
      <c r="J6">
        <v>10.016909979999999</v>
      </c>
      <c r="K6">
        <v>-3.3707086980000001E-4</v>
      </c>
      <c r="L6">
        <v>240</v>
      </c>
      <c r="M6" s="8">
        <f t="shared" si="1"/>
        <v>-1.6305631196766868E-4</v>
      </c>
      <c r="N6" s="8" t="str">
        <f t="shared" si="2"/>
        <v>NA</v>
      </c>
      <c r="O6" s="8">
        <f t="shared" si="3"/>
        <v>-1.7401455783233133E-4</v>
      </c>
      <c r="P6">
        <v>10.32923332</v>
      </c>
      <c r="Q6" s="1">
        <v>1.8734999999999999E-5</v>
      </c>
      <c r="R6">
        <v>240</v>
      </c>
      <c r="S6" s="10">
        <f t="shared" si="4"/>
        <v>-5.4514823530499301E-5</v>
      </c>
      <c r="T6" s="10" t="str">
        <f t="shared" si="5"/>
        <v>NA</v>
      </c>
      <c r="U6" s="8">
        <f t="shared" si="6"/>
        <v>7.3249823530499304E-5</v>
      </c>
      <c r="V6">
        <v>10.25962915</v>
      </c>
      <c r="W6" s="1">
        <v>-6.6618999999999994E-5</v>
      </c>
      <c r="X6">
        <v>240</v>
      </c>
      <c r="Y6" s="8">
        <f t="shared" si="7"/>
        <v>-1.6305631196766868E-4</v>
      </c>
      <c r="Z6" s="8" t="str">
        <f t="shared" si="8"/>
        <v>NA</v>
      </c>
      <c r="AA6" s="8">
        <f t="shared" si="9"/>
        <v>9.6437311967668683E-5</v>
      </c>
      <c r="AB6">
        <v>9.911805824</v>
      </c>
      <c r="AC6">
        <v>-5.8857287889999997E-4</v>
      </c>
      <c r="AD6">
        <v>240</v>
      </c>
      <c r="AE6" s="8">
        <f t="shared" si="10"/>
        <v>-7.5371630558818126E-5</v>
      </c>
      <c r="AF6" s="8" t="str">
        <f t="shared" si="11"/>
        <v>NA</v>
      </c>
      <c r="AG6" s="8">
        <f t="shared" si="12"/>
        <v>-5.1320124834118184E-4</v>
      </c>
      <c r="AH6" s="2">
        <v>9.7870536070000007</v>
      </c>
      <c r="AI6" s="2">
        <v>-4.205333064E-4</v>
      </c>
      <c r="AJ6" s="2">
        <v>153</v>
      </c>
      <c r="AK6" s="8">
        <f t="shared" si="13"/>
        <v>-7.5371630558818126E-5</v>
      </c>
      <c r="AL6" s="8" t="str">
        <f t="shared" si="14"/>
        <v>NA</v>
      </c>
      <c r="AM6" s="8">
        <f t="shared" si="0"/>
        <v>-3.4516167584118187E-4</v>
      </c>
      <c r="AN6">
        <v>9.9349412319999999</v>
      </c>
      <c r="AO6">
        <v>-4.7894347609999999E-4</v>
      </c>
      <c r="AP6">
        <v>240</v>
      </c>
      <c r="AQ6" s="8">
        <f t="shared" si="15"/>
        <v>-7.5371630558818126E-5</v>
      </c>
      <c r="AR6" s="8" t="str">
        <f t="shared" si="16"/>
        <v>NA</v>
      </c>
      <c r="AS6" s="8">
        <f t="shared" si="17"/>
        <v>-4.0357184554118186E-4</v>
      </c>
      <c r="AT6">
        <v>9.8529574909999997</v>
      </c>
      <c r="AU6">
        <v>-4.5731293830000001E-4</v>
      </c>
      <c r="AV6">
        <v>240</v>
      </c>
      <c r="AW6" s="8">
        <f t="shared" si="18"/>
        <v>-7.5371630558818126E-5</v>
      </c>
      <c r="AX6" s="8" t="str">
        <f t="shared" si="19"/>
        <v>NA</v>
      </c>
      <c r="AY6" s="8">
        <f t="shared" si="20"/>
        <v>-3.8194130774118188E-4</v>
      </c>
      <c r="AZ6">
        <v>10.1270179</v>
      </c>
      <c r="BA6">
        <v>-3.42622448E-4</v>
      </c>
      <c r="BB6">
        <v>240</v>
      </c>
      <c r="BC6" s="8">
        <f t="shared" si="21"/>
        <v>-1.6305631196766868E-4</v>
      </c>
      <c r="BD6" s="8" t="str">
        <f t="shared" si="22"/>
        <v>NA</v>
      </c>
      <c r="BE6" s="8">
        <f t="shared" si="23"/>
        <v>-1.7956613603233132E-4</v>
      </c>
      <c r="BF6">
        <v>9.8082120580000005</v>
      </c>
      <c r="BG6" s="1">
        <v>-4.8819000000000001E-5</v>
      </c>
      <c r="BH6">
        <v>240</v>
      </c>
      <c r="BI6" s="10">
        <f t="shared" si="24"/>
        <v>-5.4514823530499301E-5</v>
      </c>
      <c r="BJ6" s="10" t="str">
        <f t="shared" si="25"/>
        <v>NA</v>
      </c>
      <c r="BK6" s="8">
        <f t="shared" si="26"/>
        <v>5.6958235304992998E-6</v>
      </c>
      <c r="BL6">
        <v>9.5870395980000005</v>
      </c>
      <c r="BM6">
        <v>-2.8173045029999998E-4</v>
      </c>
      <c r="BN6">
        <v>240</v>
      </c>
      <c r="BO6" s="8">
        <f t="shared" si="27"/>
        <v>-7.5371630558818126E-5</v>
      </c>
      <c r="BP6" s="8" t="str">
        <f t="shared" si="28"/>
        <v>NA</v>
      </c>
      <c r="BQ6" s="8">
        <f t="shared" si="29"/>
        <v>-2.0635881974118185E-4</v>
      </c>
      <c r="BR6">
        <v>9.5555500070000008</v>
      </c>
      <c r="BS6">
        <v>-2.439438741E-4</v>
      </c>
      <c r="BT6">
        <v>240</v>
      </c>
      <c r="BU6" s="8">
        <f t="shared" si="30"/>
        <v>-1.6305631196766868E-4</v>
      </c>
      <c r="BV6" s="8" t="str">
        <f t="shared" si="31"/>
        <v>NA</v>
      </c>
      <c r="BW6" s="8">
        <f t="shared" si="32"/>
        <v>-8.0887562132331324E-5</v>
      </c>
      <c r="BX6">
        <v>9.7323824999999999</v>
      </c>
      <c r="BY6">
        <v>-1.9784274200000001E-4</v>
      </c>
      <c r="BZ6">
        <v>240</v>
      </c>
      <c r="CA6" s="8">
        <f t="shared" si="33"/>
        <v>-7.5371630558818126E-5</v>
      </c>
      <c r="CB6" s="8" t="str">
        <f t="shared" si="34"/>
        <v>NA</v>
      </c>
      <c r="CC6" s="8">
        <f t="shared" si="35"/>
        <v>-1.2247111144118188E-4</v>
      </c>
      <c r="CD6">
        <v>10.0168096</v>
      </c>
      <c r="CE6" s="1">
        <v>-7.498E-6</v>
      </c>
      <c r="CF6">
        <v>240</v>
      </c>
      <c r="CG6" s="8">
        <f t="shared" si="36"/>
        <v>-5.4514823530499301E-5</v>
      </c>
      <c r="CH6" s="8" t="str">
        <f t="shared" si="37"/>
        <v>NA</v>
      </c>
      <c r="CI6" s="8">
        <f t="shared" si="38"/>
        <v>4.7016823530499299E-5</v>
      </c>
      <c r="CJ6">
        <v>9.4805145979999992</v>
      </c>
      <c r="CK6">
        <v>-4.2531667190000001E-4</v>
      </c>
      <c r="CL6">
        <v>240</v>
      </c>
      <c r="CM6" s="8">
        <f t="shared" si="39"/>
        <v>-1.6305631196766868E-4</v>
      </c>
      <c r="CN6" s="8" t="str">
        <f t="shared" si="40"/>
        <v>NA</v>
      </c>
      <c r="CO6" s="8">
        <f t="shared" si="41"/>
        <v>-2.6226035993233134E-4</v>
      </c>
      <c r="CP6">
        <v>9.4286958300000006</v>
      </c>
      <c r="CQ6">
        <v>-3.9338037340000003E-4</v>
      </c>
      <c r="CR6">
        <v>240</v>
      </c>
      <c r="CS6" s="8">
        <f t="shared" si="42"/>
        <v>-7.5371630558818126E-5</v>
      </c>
      <c r="CT6" s="8" t="str">
        <f t="shared" si="43"/>
        <v>NA</v>
      </c>
      <c r="CU6" s="8">
        <f t="shared" si="44"/>
        <v>-3.180087428411819E-4</v>
      </c>
      <c r="CV6">
        <v>9.7698958279999992</v>
      </c>
      <c r="CW6" s="1">
        <v>-4.0120999999999998E-5</v>
      </c>
      <c r="CX6">
        <v>240</v>
      </c>
      <c r="CY6" s="10">
        <f t="shared" si="45"/>
        <v>-5.4514823530499301E-5</v>
      </c>
      <c r="CZ6" s="10" t="str">
        <f t="shared" si="46"/>
        <v>NA</v>
      </c>
      <c r="DA6" s="8">
        <f t="shared" si="47"/>
        <v>1.4393823530499304E-5</v>
      </c>
      <c r="DB6" t="s">
        <v>1</v>
      </c>
      <c r="DC6" s="5" t="s">
        <v>5</v>
      </c>
    </row>
    <row r="7" spans="1:107" x14ac:dyDescent="0.45">
      <c r="A7" s="9">
        <v>45623.070833506943</v>
      </c>
      <c r="B7">
        <v>5</v>
      </c>
      <c r="C7">
        <v>6</v>
      </c>
      <c r="D7" s="7">
        <v>45623</v>
      </c>
      <c r="E7">
        <v>1.430000004</v>
      </c>
      <c r="F7">
        <v>14.00280418</v>
      </c>
      <c r="G7">
        <v>13.938529089999999</v>
      </c>
      <c r="H7">
        <v>14.057358300000001</v>
      </c>
      <c r="I7">
        <v>14.16773749</v>
      </c>
      <c r="J7">
        <v>9.9907399810000008</v>
      </c>
      <c r="K7">
        <v>-3.2289334750000001E-4</v>
      </c>
      <c r="L7">
        <v>240</v>
      </c>
      <c r="M7" s="8">
        <f t="shared" si="1"/>
        <v>-1.6383075535575387E-4</v>
      </c>
      <c r="N7" s="8" t="str">
        <f t="shared" si="2"/>
        <v>NA</v>
      </c>
      <c r="O7" s="8">
        <f t="shared" si="3"/>
        <v>-1.5906259214424614E-4</v>
      </c>
      <c r="P7">
        <v>10.32157086</v>
      </c>
      <c r="Q7" s="1">
        <v>2.9861999999999999E-6</v>
      </c>
      <c r="R7">
        <v>240</v>
      </c>
      <c r="S7" s="10">
        <f t="shared" si="4"/>
        <v>-5.4604005660735533E-5</v>
      </c>
      <c r="T7" s="10" t="str">
        <f t="shared" si="5"/>
        <v>NA</v>
      </c>
      <c r="U7" s="8">
        <f t="shared" si="6"/>
        <v>5.7590205660735535E-5</v>
      </c>
      <c r="V7">
        <v>10.245862450000001</v>
      </c>
      <c r="W7" s="1">
        <v>-3.3071999999999998E-5</v>
      </c>
      <c r="X7">
        <v>240</v>
      </c>
      <c r="Y7" s="8">
        <f t="shared" si="7"/>
        <v>-1.6383075535575387E-4</v>
      </c>
      <c r="Z7" s="8" t="str">
        <f t="shared" si="8"/>
        <v>NA</v>
      </c>
      <c r="AA7" s="8">
        <f t="shared" si="9"/>
        <v>1.3075875535575388E-4</v>
      </c>
      <c r="AB7">
        <v>9.9241941489999999</v>
      </c>
      <c r="AC7">
        <v>-4.8494521889999999E-4</v>
      </c>
      <c r="AD7">
        <v>240</v>
      </c>
      <c r="AE7" s="8">
        <f t="shared" si="10"/>
        <v>-7.564750151217714E-5</v>
      </c>
      <c r="AF7" s="8" t="str">
        <f t="shared" si="11"/>
        <v>NA</v>
      </c>
      <c r="AG7" s="8">
        <f t="shared" si="12"/>
        <v>-4.0929771738782285E-4</v>
      </c>
      <c r="AH7">
        <v>9.9434591809999997</v>
      </c>
      <c r="AI7">
        <v>-2.9560536459999998E-4</v>
      </c>
      <c r="AJ7">
        <v>240</v>
      </c>
      <c r="AK7" s="8">
        <f t="shared" si="13"/>
        <v>-7.564750151217714E-5</v>
      </c>
      <c r="AL7" s="8" t="str">
        <f t="shared" si="14"/>
        <v>NA</v>
      </c>
      <c r="AM7" s="8">
        <f t="shared" si="0"/>
        <v>-2.1995786308782284E-4</v>
      </c>
      <c r="AN7">
        <v>9.9415600059999996</v>
      </c>
      <c r="AO7">
        <v>-4.4003192470000002E-4</v>
      </c>
      <c r="AP7">
        <v>240</v>
      </c>
      <c r="AQ7" s="8">
        <f t="shared" si="15"/>
        <v>-7.564750151217714E-5</v>
      </c>
      <c r="AR7" s="8" t="str">
        <f t="shared" si="16"/>
        <v>NA</v>
      </c>
      <c r="AS7" s="8">
        <f t="shared" si="17"/>
        <v>-3.6438442318782288E-4</v>
      </c>
      <c r="AT7">
        <v>9.9141887939999993</v>
      </c>
      <c r="AU7">
        <v>-4.2907672189999998E-4</v>
      </c>
      <c r="AV7">
        <v>240</v>
      </c>
      <c r="AW7" s="8">
        <f t="shared" si="18"/>
        <v>-7.564750151217714E-5</v>
      </c>
      <c r="AX7" s="8" t="str">
        <f t="shared" si="19"/>
        <v>NA</v>
      </c>
      <c r="AY7" s="8">
        <f t="shared" si="20"/>
        <v>-3.5342922038782284E-4</v>
      </c>
      <c r="AZ7">
        <v>10.046719189999999</v>
      </c>
      <c r="BA7">
        <v>-2.5395441849999998E-4</v>
      </c>
      <c r="BB7">
        <v>240</v>
      </c>
      <c r="BC7" s="8">
        <f t="shared" si="21"/>
        <v>-1.6383075535575387E-4</v>
      </c>
      <c r="BD7" s="8" t="str">
        <f t="shared" si="22"/>
        <v>NA</v>
      </c>
      <c r="BE7" s="8">
        <f t="shared" si="23"/>
        <v>-9.0123663144246117E-5</v>
      </c>
      <c r="BF7">
        <v>9.7996133370000003</v>
      </c>
      <c r="BG7" s="1">
        <v>-6.4808999999999996E-5</v>
      </c>
      <c r="BH7">
        <v>240</v>
      </c>
      <c r="BI7" s="10">
        <f t="shared" si="24"/>
        <v>-5.4604005660735533E-5</v>
      </c>
      <c r="BJ7" s="10" t="str">
        <f t="shared" si="25"/>
        <v>NA</v>
      </c>
      <c r="BK7" s="8">
        <f t="shared" si="26"/>
        <v>-1.0204994339264463E-5</v>
      </c>
      <c r="BL7">
        <v>9.6168491439999997</v>
      </c>
      <c r="BM7">
        <v>-2.7473549000000001E-4</v>
      </c>
      <c r="BN7">
        <v>240</v>
      </c>
      <c r="BO7" s="8">
        <f t="shared" si="27"/>
        <v>-7.564750151217714E-5</v>
      </c>
      <c r="BP7" s="8" t="str">
        <f t="shared" si="28"/>
        <v>NA</v>
      </c>
      <c r="BQ7" s="8">
        <f t="shared" si="29"/>
        <v>-1.9908798848782287E-4</v>
      </c>
      <c r="BR7">
        <v>9.5285000130000004</v>
      </c>
      <c r="BS7">
        <v>-2.61640081E-4</v>
      </c>
      <c r="BT7">
        <v>240</v>
      </c>
      <c r="BU7" s="8">
        <f t="shared" si="30"/>
        <v>-1.6383075535575387E-4</v>
      </c>
      <c r="BV7" s="8" t="str">
        <f t="shared" si="31"/>
        <v>NA</v>
      </c>
      <c r="BW7" s="8">
        <f t="shared" si="32"/>
        <v>-9.7809325644246132E-5</v>
      </c>
      <c r="BX7">
        <v>9.6952995739999999</v>
      </c>
      <c r="BY7">
        <v>-2.342471823E-4</v>
      </c>
      <c r="BZ7">
        <v>240</v>
      </c>
      <c r="CA7" s="8">
        <f t="shared" si="33"/>
        <v>-7.564750151217714E-5</v>
      </c>
      <c r="CB7" s="8" t="str">
        <f t="shared" si="34"/>
        <v>NA</v>
      </c>
      <c r="CC7" s="8">
        <f t="shared" si="35"/>
        <v>-1.5859968078782286E-4</v>
      </c>
      <c r="CD7">
        <v>9.9985237480000002</v>
      </c>
      <c r="CE7" s="1">
        <v>-2.5037000000000001E-5</v>
      </c>
      <c r="CF7">
        <v>240</v>
      </c>
      <c r="CG7" s="8">
        <f t="shared" si="36"/>
        <v>-5.4604005660735533E-5</v>
      </c>
      <c r="CH7" s="8" t="str">
        <f t="shared" si="37"/>
        <v>NA</v>
      </c>
      <c r="CI7" s="8">
        <f t="shared" si="38"/>
        <v>2.9567005660735532E-5</v>
      </c>
      <c r="CJ7">
        <v>9.5806249900000005</v>
      </c>
      <c r="CK7">
        <v>-3.0484191690000002E-4</v>
      </c>
      <c r="CL7">
        <v>240</v>
      </c>
      <c r="CM7" s="8">
        <f t="shared" si="39"/>
        <v>-1.6383075535575387E-4</v>
      </c>
      <c r="CN7" s="8" t="str">
        <f t="shared" si="40"/>
        <v>NA</v>
      </c>
      <c r="CO7" s="8">
        <f t="shared" si="41"/>
        <v>-1.4101116154424616E-4</v>
      </c>
      <c r="CP7">
        <v>9.5595504160000004</v>
      </c>
      <c r="CQ7">
        <v>-4.7853554480000002E-4</v>
      </c>
      <c r="CR7">
        <v>240</v>
      </c>
      <c r="CS7" s="8">
        <f t="shared" si="42"/>
        <v>-7.564750151217714E-5</v>
      </c>
      <c r="CT7" s="8" t="str">
        <f t="shared" si="43"/>
        <v>NA</v>
      </c>
      <c r="CU7" s="8">
        <f t="shared" si="44"/>
        <v>-4.0288804328782288E-4</v>
      </c>
      <c r="CV7">
        <v>9.7603437379999995</v>
      </c>
      <c r="CW7" s="1">
        <v>-6.6682999999999998E-5</v>
      </c>
      <c r="CX7">
        <v>240</v>
      </c>
      <c r="CY7" s="10">
        <f t="shared" si="45"/>
        <v>-5.4604005660735533E-5</v>
      </c>
      <c r="CZ7" s="10" t="str">
        <f t="shared" si="46"/>
        <v>NA</v>
      </c>
      <c r="DA7" s="8">
        <f t="shared" si="47"/>
        <v>-1.2078994339264465E-5</v>
      </c>
      <c r="DB7" t="s">
        <v>1</v>
      </c>
      <c r="DC7" s="5" t="s">
        <v>5</v>
      </c>
    </row>
    <row r="8" spans="1:107" x14ac:dyDescent="0.45">
      <c r="A8" s="9">
        <v>45623.09861134259</v>
      </c>
      <c r="B8">
        <v>6</v>
      </c>
      <c r="C8">
        <v>7</v>
      </c>
      <c r="D8" s="7">
        <v>45623</v>
      </c>
      <c r="E8">
        <v>2.2300000190000002</v>
      </c>
      <c r="F8">
        <v>14.025970879999999</v>
      </c>
      <c r="G8">
        <v>13.953395779999999</v>
      </c>
      <c r="H8">
        <v>14.03480414</v>
      </c>
      <c r="I8">
        <v>14.126262519999999</v>
      </c>
      <c r="J8">
        <v>10.05602711</v>
      </c>
      <c r="K8">
        <v>-2.7518449219999998E-4</v>
      </c>
      <c r="L8">
        <v>240</v>
      </c>
      <c r="M8" s="8">
        <f t="shared" si="1"/>
        <v>-1.6460519874383905E-4</v>
      </c>
      <c r="N8" s="8" t="str">
        <f t="shared" si="2"/>
        <v>NA</v>
      </c>
      <c r="O8" s="8">
        <f t="shared" si="3"/>
        <v>-1.1057929345616093E-4</v>
      </c>
      <c r="P8">
        <v>10.314433230000001</v>
      </c>
      <c r="Q8" s="1">
        <v>-3.0732000000000001E-6</v>
      </c>
      <c r="R8">
        <v>240</v>
      </c>
      <c r="S8" s="10">
        <f t="shared" si="4"/>
        <v>-5.4693187790971765E-5</v>
      </c>
      <c r="T8" s="10" t="str">
        <f t="shared" si="5"/>
        <v>NA</v>
      </c>
      <c r="U8" s="8">
        <f t="shared" si="6"/>
        <v>5.1619987790971761E-5</v>
      </c>
      <c r="V8">
        <v>10.23492916</v>
      </c>
      <c r="W8" s="1">
        <v>-3.4282000000000001E-5</v>
      </c>
      <c r="X8">
        <v>240</v>
      </c>
      <c r="Y8" s="8">
        <f t="shared" si="7"/>
        <v>-1.6460519874383905E-4</v>
      </c>
      <c r="Z8" s="8" t="str">
        <f t="shared" si="8"/>
        <v>NA</v>
      </c>
      <c r="AA8" s="8">
        <f t="shared" si="9"/>
        <v>1.3032319874383905E-4</v>
      </c>
      <c r="AB8">
        <v>9.911113362</v>
      </c>
      <c r="AC8">
        <v>-5.4171843289999998E-4</v>
      </c>
      <c r="AD8">
        <v>240</v>
      </c>
      <c r="AE8" s="8">
        <f t="shared" si="10"/>
        <v>-7.5923372465536154E-5</v>
      </c>
      <c r="AF8" s="8" t="str">
        <f t="shared" si="11"/>
        <v>NA</v>
      </c>
      <c r="AG8" s="8">
        <f t="shared" si="12"/>
        <v>-4.6579506043446382E-4</v>
      </c>
      <c r="AH8" s="2">
        <v>9.7939068640000002</v>
      </c>
      <c r="AI8" s="2">
        <v>-2.5104300789999999E-4</v>
      </c>
      <c r="AJ8" s="2">
        <v>117</v>
      </c>
      <c r="AK8" s="8">
        <f t="shared" si="13"/>
        <v>-7.5923372465536154E-5</v>
      </c>
      <c r="AL8" s="8" t="str">
        <f t="shared" si="14"/>
        <v>NA</v>
      </c>
      <c r="AM8" s="8">
        <f t="shared" si="0"/>
        <v>-1.7511963543446384E-4</v>
      </c>
      <c r="AN8">
        <v>9.9226258319999996</v>
      </c>
      <c r="AO8">
        <v>-4.3956619629999998E-4</v>
      </c>
      <c r="AP8">
        <v>240</v>
      </c>
      <c r="AQ8" s="8">
        <f t="shared" si="15"/>
        <v>-7.5923372465536154E-5</v>
      </c>
      <c r="AR8" s="8" t="str">
        <f t="shared" si="16"/>
        <v>NA</v>
      </c>
      <c r="AS8" s="8">
        <f t="shared" si="17"/>
        <v>-3.6364282383446382E-4</v>
      </c>
      <c r="AT8">
        <v>9.9347199800000006</v>
      </c>
      <c r="AU8">
        <v>-4.483868496E-4</v>
      </c>
      <c r="AV8">
        <v>240</v>
      </c>
      <c r="AW8" s="8">
        <f t="shared" si="18"/>
        <v>-7.5923372465536154E-5</v>
      </c>
      <c r="AX8" s="8" t="str">
        <f t="shared" si="19"/>
        <v>NA</v>
      </c>
      <c r="AY8" s="8">
        <f t="shared" si="20"/>
        <v>-3.7246347713446384E-4</v>
      </c>
      <c r="AZ8">
        <v>10.048487099999999</v>
      </c>
      <c r="BA8">
        <v>-2.5041021720000002E-4</v>
      </c>
      <c r="BB8">
        <v>240</v>
      </c>
      <c r="BC8" s="8">
        <f t="shared" si="21"/>
        <v>-1.6460519874383905E-4</v>
      </c>
      <c r="BD8" s="8" t="str">
        <f t="shared" si="22"/>
        <v>NA</v>
      </c>
      <c r="BE8" s="8">
        <f t="shared" si="23"/>
        <v>-8.5805018456160966E-5</v>
      </c>
      <c r="BF8">
        <v>9.7968879300000005</v>
      </c>
      <c r="BG8" s="1">
        <v>-7.1675999999999996E-5</v>
      </c>
      <c r="BH8">
        <v>240</v>
      </c>
      <c r="BI8" s="10">
        <f t="shared" si="24"/>
        <v>-5.4693187790971765E-5</v>
      </c>
      <c r="BJ8" s="10" t="str">
        <f t="shared" si="25"/>
        <v>NA</v>
      </c>
      <c r="BK8" s="8">
        <f t="shared" si="26"/>
        <v>-1.6982812209028232E-5</v>
      </c>
      <c r="BL8">
        <v>9.6176804069999999</v>
      </c>
      <c r="BM8">
        <v>-2.7009857809999997E-4</v>
      </c>
      <c r="BN8">
        <v>240</v>
      </c>
      <c r="BO8" s="8">
        <f t="shared" si="27"/>
        <v>-7.5923372465536154E-5</v>
      </c>
      <c r="BP8" s="8" t="str">
        <f t="shared" si="28"/>
        <v>NA</v>
      </c>
      <c r="BQ8" s="8">
        <f t="shared" si="29"/>
        <v>-1.9417520563446382E-4</v>
      </c>
      <c r="BR8">
        <v>9.5279533430000001</v>
      </c>
      <c r="BS8">
        <v>-2.7590228060000001E-4</v>
      </c>
      <c r="BT8">
        <v>240</v>
      </c>
      <c r="BU8" s="8">
        <f t="shared" si="30"/>
        <v>-1.6460519874383905E-4</v>
      </c>
      <c r="BV8" s="8" t="str">
        <f t="shared" si="31"/>
        <v>NA</v>
      </c>
      <c r="BW8" s="8">
        <f t="shared" si="32"/>
        <v>-1.1129708185616096E-4</v>
      </c>
      <c r="BX8">
        <v>9.7002079489999993</v>
      </c>
      <c r="BY8">
        <v>-2.376747097E-4</v>
      </c>
      <c r="BZ8">
        <v>240</v>
      </c>
      <c r="CA8" s="8">
        <f t="shared" si="33"/>
        <v>-7.5923372465536154E-5</v>
      </c>
      <c r="CB8" s="8" t="str">
        <f t="shared" si="34"/>
        <v>NA</v>
      </c>
      <c r="CC8" s="8">
        <f t="shared" si="35"/>
        <v>-1.6175133723446384E-4</v>
      </c>
      <c r="CD8">
        <v>10.00031293</v>
      </c>
      <c r="CE8" s="1">
        <v>-2.5706000000000001E-5</v>
      </c>
      <c r="CF8">
        <v>240</v>
      </c>
      <c r="CG8" s="8">
        <f t="shared" si="36"/>
        <v>-5.4693187790971765E-5</v>
      </c>
      <c r="CH8" s="8" t="str">
        <f t="shared" si="37"/>
        <v>NA</v>
      </c>
      <c r="CI8" s="8">
        <f t="shared" si="38"/>
        <v>2.8987187790971764E-5</v>
      </c>
      <c r="CJ8">
        <v>9.5701233699999992</v>
      </c>
      <c r="CK8">
        <v>-2.906409588E-4</v>
      </c>
      <c r="CL8">
        <v>240</v>
      </c>
      <c r="CM8" s="8">
        <f t="shared" si="39"/>
        <v>-1.6460519874383905E-4</v>
      </c>
      <c r="CN8" s="8" t="str">
        <f t="shared" si="40"/>
        <v>NA</v>
      </c>
      <c r="CO8" s="8">
        <f t="shared" si="41"/>
        <v>-1.2603576005616095E-4</v>
      </c>
      <c r="CP8">
        <v>9.3896812680000004</v>
      </c>
      <c r="CQ8">
        <v>-4.0422602740000001E-4</v>
      </c>
      <c r="CR8">
        <v>240</v>
      </c>
      <c r="CS8" s="8">
        <f t="shared" si="42"/>
        <v>-7.5923372465536154E-5</v>
      </c>
      <c r="CT8" s="8" t="str">
        <f t="shared" si="43"/>
        <v>NA</v>
      </c>
      <c r="CU8" s="8">
        <f t="shared" si="44"/>
        <v>-3.2830265493446386E-4</v>
      </c>
      <c r="CV8">
        <v>9.7640862659999996</v>
      </c>
      <c r="CW8" s="1">
        <v>-5.7114000000000002E-5</v>
      </c>
      <c r="CX8">
        <v>240</v>
      </c>
      <c r="CY8" s="10">
        <f t="shared" si="45"/>
        <v>-5.4693187790971765E-5</v>
      </c>
      <c r="CZ8" s="10" t="str">
        <f t="shared" si="46"/>
        <v>NA</v>
      </c>
      <c r="DA8" s="8">
        <f t="shared" si="47"/>
        <v>-2.4208122090282379E-6</v>
      </c>
      <c r="DB8" t="s">
        <v>1</v>
      </c>
      <c r="DC8" s="5" t="s">
        <v>5</v>
      </c>
    </row>
    <row r="9" spans="1:107" x14ac:dyDescent="0.45">
      <c r="A9" s="9">
        <v>45623.126389178244</v>
      </c>
      <c r="B9">
        <v>7</v>
      </c>
      <c r="C9">
        <v>8</v>
      </c>
      <c r="D9" s="7">
        <v>45623</v>
      </c>
      <c r="E9">
        <v>2.8999999459999999</v>
      </c>
      <c r="F9">
        <v>13.964224959999999</v>
      </c>
      <c r="G9">
        <v>13.900162549999999</v>
      </c>
      <c r="H9">
        <v>14.007045809999999</v>
      </c>
      <c r="I9">
        <v>14.10013328</v>
      </c>
      <c r="J9">
        <v>9.9743608080000001</v>
      </c>
      <c r="K9">
        <v>-3.5818285539999999E-4</v>
      </c>
      <c r="L9">
        <v>240</v>
      </c>
      <c r="M9" s="8">
        <f t="shared" si="1"/>
        <v>-1.6537964213214629E-4</v>
      </c>
      <c r="N9" s="8" t="str">
        <f t="shared" si="2"/>
        <v>NA</v>
      </c>
      <c r="O9" s="8">
        <f t="shared" si="3"/>
        <v>-1.928032132678537E-4</v>
      </c>
      <c r="P9">
        <v>10.31406248</v>
      </c>
      <c r="Q9" s="1">
        <v>1.6036E-5</v>
      </c>
      <c r="R9">
        <v>240</v>
      </c>
      <c r="S9" s="10">
        <f t="shared" si="4"/>
        <v>-5.4782369921235752E-5</v>
      </c>
      <c r="T9" s="10" t="str">
        <f t="shared" si="5"/>
        <v>NA</v>
      </c>
      <c r="U9" s="8">
        <f t="shared" si="6"/>
        <v>7.0818369921235759E-5</v>
      </c>
      <c r="V9">
        <v>10.252145820000001</v>
      </c>
      <c r="W9" s="1">
        <v>-6.4808999999999996E-5</v>
      </c>
      <c r="X9">
        <v>240</v>
      </c>
      <c r="Y9" s="8">
        <f t="shared" si="7"/>
        <v>-1.6537964213214629E-4</v>
      </c>
      <c r="Z9" s="8" t="str">
        <f t="shared" si="8"/>
        <v>NA</v>
      </c>
      <c r="AA9" s="8">
        <f t="shared" si="9"/>
        <v>1.0057064213214629E-4</v>
      </c>
      <c r="AB9">
        <v>9.8867033400000004</v>
      </c>
      <c r="AC9">
        <v>-5.4722390309999995E-4</v>
      </c>
      <c r="AD9">
        <v>240</v>
      </c>
      <c r="AE9" s="8">
        <f t="shared" si="10"/>
        <v>-7.619924341895068E-5</v>
      </c>
      <c r="AF9" s="8" t="str">
        <f t="shared" si="11"/>
        <v>NA</v>
      </c>
      <c r="AG9" s="8">
        <f t="shared" si="12"/>
        <v>-4.7102465968104927E-4</v>
      </c>
      <c r="AH9">
        <v>10.05095957</v>
      </c>
      <c r="AI9">
        <v>-2.701304951E-4</v>
      </c>
      <c r="AJ9">
        <v>240</v>
      </c>
      <c r="AK9" s="8">
        <f t="shared" si="13"/>
        <v>-7.619924341895068E-5</v>
      </c>
      <c r="AL9" s="8" t="str">
        <f t="shared" si="14"/>
        <v>NA</v>
      </c>
      <c r="AM9" s="8">
        <f t="shared" si="0"/>
        <v>-1.9393125168104932E-4</v>
      </c>
      <c r="AN9">
        <v>9.9601512589999999</v>
      </c>
      <c r="AO9">
        <v>-4.10857295E-4</v>
      </c>
      <c r="AP9">
        <v>240</v>
      </c>
      <c r="AQ9" s="8">
        <f t="shared" si="15"/>
        <v>-7.619924341895068E-5</v>
      </c>
      <c r="AR9" s="8" t="str">
        <f t="shared" si="16"/>
        <v>NA</v>
      </c>
      <c r="AS9" s="8">
        <f t="shared" si="17"/>
        <v>-3.3465805158104932E-4</v>
      </c>
      <c r="AT9">
        <v>9.9361854390000008</v>
      </c>
      <c r="AU9">
        <v>-4.415350111E-4</v>
      </c>
      <c r="AV9">
        <v>240</v>
      </c>
      <c r="AW9" s="8">
        <f t="shared" si="18"/>
        <v>-7.619924341895068E-5</v>
      </c>
      <c r="AX9" s="8" t="str">
        <f t="shared" si="19"/>
        <v>NA</v>
      </c>
      <c r="AY9" s="8">
        <f t="shared" si="20"/>
        <v>-3.6533576768104932E-4</v>
      </c>
      <c r="AZ9">
        <v>10.151875029999999</v>
      </c>
      <c r="BA9">
        <v>-2.13883827E-4</v>
      </c>
      <c r="BB9">
        <v>240</v>
      </c>
      <c r="BC9" s="8">
        <f t="shared" si="21"/>
        <v>-1.6537964213214629E-4</v>
      </c>
      <c r="BD9" s="8" t="str">
        <f t="shared" si="22"/>
        <v>NA</v>
      </c>
      <c r="BE9" s="8">
        <f t="shared" si="23"/>
        <v>-4.8504184867853713E-5</v>
      </c>
      <c r="BF9">
        <v>9.7861316439999992</v>
      </c>
      <c r="BG9" s="1">
        <v>-6.8666999999999998E-5</v>
      </c>
      <c r="BH9">
        <v>240</v>
      </c>
      <c r="BI9" s="10">
        <f t="shared" si="24"/>
        <v>-5.4782369921235752E-5</v>
      </c>
      <c r="BJ9" s="10" t="str">
        <f t="shared" si="25"/>
        <v>NA</v>
      </c>
      <c r="BK9" s="8">
        <f t="shared" si="26"/>
        <v>-1.3884630078764247E-5</v>
      </c>
      <c r="BL9">
        <v>9.6137266950000004</v>
      </c>
      <c r="BM9">
        <v>-2.6906634380000001E-4</v>
      </c>
      <c r="BN9">
        <v>240</v>
      </c>
      <c r="BO9" s="8">
        <f t="shared" si="27"/>
        <v>-7.619924341895068E-5</v>
      </c>
      <c r="BP9" s="8" t="str">
        <f t="shared" si="28"/>
        <v>NA</v>
      </c>
      <c r="BQ9" s="8">
        <f t="shared" si="29"/>
        <v>-1.9286710038104933E-4</v>
      </c>
      <c r="BR9">
        <v>9.6076037289999991</v>
      </c>
      <c r="BS9">
        <v>-3.8721835699999997E-4</v>
      </c>
      <c r="BT9">
        <v>240</v>
      </c>
      <c r="BU9" s="8">
        <f t="shared" si="30"/>
        <v>-1.6537964213214629E-4</v>
      </c>
      <c r="BV9" s="8" t="str">
        <f t="shared" si="31"/>
        <v>NA</v>
      </c>
      <c r="BW9" s="8">
        <f t="shared" si="32"/>
        <v>-2.2183871486785369E-4</v>
      </c>
      <c r="BX9">
        <v>9.7009679440000003</v>
      </c>
      <c r="BY9">
        <v>-2.4112831240000001E-4</v>
      </c>
      <c r="BZ9">
        <v>240</v>
      </c>
      <c r="CA9" s="8">
        <f t="shared" si="33"/>
        <v>-7.619924341895068E-5</v>
      </c>
      <c r="CB9" s="8" t="str">
        <f t="shared" si="34"/>
        <v>NA</v>
      </c>
      <c r="CC9" s="8">
        <f t="shared" si="35"/>
        <v>-1.6492906898104933E-4</v>
      </c>
      <c r="CD9">
        <v>10.000319599999999</v>
      </c>
      <c r="CE9" s="1">
        <v>-7.4240000000000004E-6</v>
      </c>
      <c r="CF9">
        <v>240</v>
      </c>
      <c r="CG9" s="8">
        <f t="shared" si="36"/>
        <v>-5.4782369921235752E-5</v>
      </c>
      <c r="CH9" s="8" t="str">
        <f t="shared" si="37"/>
        <v>NA</v>
      </c>
      <c r="CI9" s="8">
        <f t="shared" si="38"/>
        <v>4.735836992123575E-5</v>
      </c>
      <c r="CJ9">
        <v>9.5745204130000001</v>
      </c>
      <c r="CK9">
        <v>-3.0032937939999997E-4</v>
      </c>
      <c r="CL9">
        <v>240</v>
      </c>
      <c r="CM9" s="8">
        <f t="shared" si="39"/>
        <v>-1.6537964213214629E-4</v>
      </c>
      <c r="CN9" s="8" t="str">
        <f t="shared" si="40"/>
        <v>NA</v>
      </c>
      <c r="CO9" s="8">
        <f t="shared" si="41"/>
        <v>-1.3494973726785369E-4</v>
      </c>
      <c r="CP9">
        <v>9.4463887369999995</v>
      </c>
      <c r="CQ9">
        <v>-4.107911101E-4</v>
      </c>
      <c r="CR9">
        <v>240</v>
      </c>
      <c r="CS9" s="8">
        <f t="shared" si="42"/>
        <v>-7.619924341895068E-5</v>
      </c>
      <c r="CT9" s="8" t="str">
        <f t="shared" si="43"/>
        <v>NA</v>
      </c>
      <c r="CU9" s="8">
        <f t="shared" si="44"/>
        <v>-3.3459186668104932E-4</v>
      </c>
      <c r="CV9">
        <v>9.7577637710000005</v>
      </c>
      <c r="CW9" s="1">
        <v>-6.2842999999999994E-5</v>
      </c>
      <c r="CX9">
        <v>240</v>
      </c>
      <c r="CY9" s="10">
        <f t="shared" si="45"/>
        <v>-5.4782369921235752E-5</v>
      </c>
      <c r="CZ9" s="10" t="str">
        <f t="shared" si="46"/>
        <v>NA</v>
      </c>
      <c r="DA9" s="8">
        <f t="shared" si="47"/>
        <v>-8.0606300787642427E-6</v>
      </c>
      <c r="DB9" t="s">
        <v>1</v>
      </c>
      <c r="DC9" s="5" t="s">
        <v>5</v>
      </c>
    </row>
    <row r="10" spans="1:107" x14ac:dyDescent="0.45">
      <c r="A10" s="9">
        <v>45623.15416701389</v>
      </c>
      <c r="B10">
        <v>8</v>
      </c>
      <c r="C10">
        <v>9</v>
      </c>
      <c r="D10" s="7">
        <v>45623</v>
      </c>
      <c r="E10">
        <v>3.4300000129999999</v>
      </c>
      <c r="F10">
        <v>13.997433300000001</v>
      </c>
      <c r="G10">
        <v>13.935262420000001</v>
      </c>
      <c r="H10">
        <v>13.987666709999999</v>
      </c>
      <c r="I10">
        <v>14.07959585</v>
      </c>
      <c r="J10">
        <v>10.0213625</v>
      </c>
      <c r="K10">
        <v>-2.7384723289999998E-4</v>
      </c>
      <c r="L10">
        <v>240</v>
      </c>
      <c r="M10" s="8">
        <f t="shared" si="1"/>
        <v>-1.6615408552045352E-4</v>
      </c>
      <c r="N10" s="8" t="str">
        <f t="shared" si="2"/>
        <v>NA</v>
      </c>
      <c r="O10" s="8">
        <f t="shared" si="3"/>
        <v>-1.0769314737954646E-4</v>
      </c>
      <c r="P10">
        <v>10.315033359999999</v>
      </c>
      <c r="Q10" s="1">
        <v>9.3209000000000008E-6</v>
      </c>
      <c r="R10">
        <v>240</v>
      </c>
      <c r="S10" s="10">
        <f t="shared" si="4"/>
        <v>-5.4871552051471983E-5</v>
      </c>
      <c r="T10" s="10" t="str">
        <f t="shared" si="5"/>
        <v>NA</v>
      </c>
      <c r="U10" s="8">
        <f t="shared" si="6"/>
        <v>6.4192452051471991E-5</v>
      </c>
      <c r="V10">
        <v>10.253637510000001</v>
      </c>
      <c r="W10" s="1">
        <v>-3.0630999999999999E-5</v>
      </c>
      <c r="X10">
        <v>240</v>
      </c>
      <c r="Y10" s="8">
        <f t="shared" si="7"/>
        <v>-1.6615408552045352E-4</v>
      </c>
      <c r="Z10" s="8" t="str">
        <f t="shared" si="8"/>
        <v>NA</v>
      </c>
      <c r="AA10" s="8">
        <f t="shared" si="9"/>
        <v>1.3552308552045354E-4</v>
      </c>
      <c r="AB10">
        <v>9.9029441709999997</v>
      </c>
      <c r="AC10">
        <v>-5.0216331260000005E-4</v>
      </c>
      <c r="AD10">
        <v>240</v>
      </c>
      <c r="AE10" s="8">
        <f t="shared" si="10"/>
        <v>-7.6475114372309694E-5</v>
      </c>
      <c r="AF10" s="8" t="str">
        <f t="shared" si="11"/>
        <v>NA</v>
      </c>
      <c r="AG10" s="8">
        <f t="shared" si="12"/>
        <v>-4.2568819822769036E-4</v>
      </c>
      <c r="AH10">
        <v>10.070906669999999</v>
      </c>
      <c r="AI10">
        <v>-2.7491239260000002E-4</v>
      </c>
      <c r="AJ10">
        <v>240</v>
      </c>
      <c r="AK10" s="8">
        <f t="shared" si="13"/>
        <v>-7.6475114372309694E-5</v>
      </c>
      <c r="AL10" s="8" t="str">
        <f t="shared" si="14"/>
        <v>NA</v>
      </c>
      <c r="AM10" s="8">
        <f t="shared" si="0"/>
        <v>-1.9843727822769033E-4</v>
      </c>
      <c r="AN10">
        <v>9.9538104060000006</v>
      </c>
      <c r="AO10">
        <v>-4.1496205350000001E-4</v>
      </c>
      <c r="AP10">
        <v>240</v>
      </c>
      <c r="AQ10" s="8">
        <f t="shared" si="15"/>
        <v>-7.6475114372309694E-5</v>
      </c>
      <c r="AR10" s="8" t="str">
        <f t="shared" si="16"/>
        <v>NA</v>
      </c>
      <c r="AS10" s="8">
        <f t="shared" si="17"/>
        <v>-3.3848693912769031E-4</v>
      </c>
      <c r="AT10">
        <v>9.9133887610000002</v>
      </c>
      <c r="AU10">
        <v>-4.1578998939999998E-4</v>
      </c>
      <c r="AV10">
        <v>240</v>
      </c>
      <c r="AW10" s="8">
        <f t="shared" si="18"/>
        <v>-7.6475114372309694E-5</v>
      </c>
      <c r="AX10" s="8" t="str">
        <f t="shared" si="19"/>
        <v>NA</v>
      </c>
      <c r="AY10" s="8">
        <f t="shared" si="20"/>
        <v>-3.3931487502769029E-4</v>
      </c>
      <c r="AZ10">
        <v>10.025125409999999</v>
      </c>
      <c r="BA10">
        <v>-2.6590167619999999E-4</v>
      </c>
      <c r="BB10">
        <v>240</v>
      </c>
      <c r="BC10" s="8">
        <f t="shared" si="21"/>
        <v>-1.6615408552045352E-4</v>
      </c>
      <c r="BD10" s="8" t="str">
        <f t="shared" si="22"/>
        <v>NA</v>
      </c>
      <c r="BE10" s="8">
        <f t="shared" si="23"/>
        <v>-9.9747590679546473E-5</v>
      </c>
      <c r="BF10">
        <v>9.8040404240000001</v>
      </c>
      <c r="BG10" s="1">
        <v>-7.6427000000000005E-5</v>
      </c>
      <c r="BH10">
        <v>240</v>
      </c>
      <c r="BI10" s="10">
        <f t="shared" si="24"/>
        <v>-5.4871552051471983E-5</v>
      </c>
      <c r="BJ10" s="10" t="str">
        <f t="shared" si="25"/>
        <v>NA</v>
      </c>
      <c r="BK10" s="8">
        <f t="shared" si="26"/>
        <v>-2.1555447948528022E-5</v>
      </c>
      <c r="BL10">
        <v>9.6302875199999995</v>
      </c>
      <c r="BM10">
        <v>-2.6351474080000002E-4</v>
      </c>
      <c r="BN10">
        <v>240</v>
      </c>
      <c r="BO10" s="8">
        <f t="shared" si="27"/>
        <v>-7.6475114372309694E-5</v>
      </c>
      <c r="BP10" s="8" t="str">
        <f t="shared" si="28"/>
        <v>NA</v>
      </c>
      <c r="BQ10" s="8">
        <f t="shared" si="29"/>
        <v>-1.8703962642769033E-4</v>
      </c>
      <c r="BR10">
        <v>9.5492154080000002</v>
      </c>
      <c r="BS10">
        <v>-2.9234862150000001E-4</v>
      </c>
      <c r="BT10">
        <v>240</v>
      </c>
      <c r="BU10" s="8">
        <f t="shared" si="30"/>
        <v>-1.6615408552045352E-4</v>
      </c>
      <c r="BV10" s="8" t="str">
        <f t="shared" si="31"/>
        <v>NA</v>
      </c>
      <c r="BW10" s="8">
        <f t="shared" si="32"/>
        <v>-1.2619453597954649E-4</v>
      </c>
      <c r="BX10">
        <v>9.7052162650000007</v>
      </c>
      <c r="BY10">
        <v>-2.350681358E-4</v>
      </c>
      <c r="BZ10">
        <v>240</v>
      </c>
      <c r="CA10" s="8">
        <f t="shared" si="33"/>
        <v>-7.6475114372309694E-5</v>
      </c>
      <c r="CB10" s="8" t="str">
        <f t="shared" si="34"/>
        <v>NA</v>
      </c>
      <c r="CC10" s="8">
        <f t="shared" si="35"/>
        <v>-1.585930214276903E-4</v>
      </c>
      <c r="CD10">
        <v>10.01245162</v>
      </c>
      <c r="CE10" s="1">
        <v>-1.418E-5</v>
      </c>
      <c r="CF10">
        <v>240</v>
      </c>
      <c r="CG10" s="8">
        <f t="shared" si="36"/>
        <v>-5.4871552051471983E-5</v>
      </c>
      <c r="CH10" s="8" t="str">
        <f t="shared" si="37"/>
        <v>NA</v>
      </c>
      <c r="CI10" s="8">
        <f t="shared" si="38"/>
        <v>4.069155205147198E-5</v>
      </c>
      <c r="CJ10">
        <v>9.5881108160000004</v>
      </c>
      <c r="CK10">
        <v>-2.9762789080000002E-4</v>
      </c>
      <c r="CL10">
        <v>240</v>
      </c>
      <c r="CM10" s="8">
        <f t="shared" si="39"/>
        <v>-1.6615408552045352E-4</v>
      </c>
      <c r="CN10" s="8" t="str">
        <f t="shared" si="40"/>
        <v>NA</v>
      </c>
      <c r="CO10" s="8">
        <f t="shared" si="41"/>
        <v>-1.314738052795465E-4</v>
      </c>
      <c r="CP10">
        <v>9.466294134</v>
      </c>
      <c r="CQ10">
        <v>-3.3199406809999998E-4</v>
      </c>
      <c r="CR10">
        <v>240</v>
      </c>
      <c r="CS10" s="8">
        <f t="shared" si="42"/>
        <v>-7.6475114372309694E-5</v>
      </c>
      <c r="CT10" s="8" t="str">
        <f t="shared" si="43"/>
        <v>NA</v>
      </c>
      <c r="CU10" s="8">
        <f t="shared" si="44"/>
        <v>-2.5551895372769029E-4</v>
      </c>
      <c r="CV10">
        <v>9.7681195580000004</v>
      </c>
      <c r="CW10" s="1">
        <v>-5.4224999999999997E-5</v>
      </c>
      <c r="CX10">
        <v>240</v>
      </c>
      <c r="CY10" s="10">
        <f t="shared" si="45"/>
        <v>-5.4871552051471983E-5</v>
      </c>
      <c r="CZ10" s="10" t="str">
        <f t="shared" si="46"/>
        <v>NA</v>
      </c>
      <c r="DA10" s="8">
        <f t="shared" si="47"/>
        <v>6.4655205147198677E-7</v>
      </c>
      <c r="DB10" t="s">
        <v>1</v>
      </c>
      <c r="DC10" s="5" t="s">
        <v>5</v>
      </c>
    </row>
    <row r="11" spans="1:107" x14ac:dyDescent="0.45">
      <c r="A11" s="9">
        <v>45623.181944849537</v>
      </c>
      <c r="B11">
        <v>9</v>
      </c>
      <c r="C11">
        <v>10</v>
      </c>
      <c r="D11" s="7">
        <v>45623</v>
      </c>
      <c r="E11">
        <v>4.229999995</v>
      </c>
      <c r="F11">
        <v>14.01799587</v>
      </c>
      <c r="G11">
        <v>13.953320789999999</v>
      </c>
      <c r="H11">
        <v>13.95211669</v>
      </c>
      <c r="I11">
        <v>14.057166670000001</v>
      </c>
      <c r="J11">
        <v>9.9956495759999999</v>
      </c>
      <c r="K11">
        <v>-3.1373614950000001E-4</v>
      </c>
      <c r="L11">
        <v>240</v>
      </c>
      <c r="M11" s="8">
        <f t="shared" si="1"/>
        <v>-1.6692852890853871E-4</v>
      </c>
      <c r="N11" s="8" t="str">
        <f t="shared" si="2"/>
        <v>NA</v>
      </c>
      <c r="O11" s="8">
        <f t="shared" si="3"/>
        <v>-1.468076205914613E-4</v>
      </c>
      <c r="P11">
        <v>10.3105625</v>
      </c>
      <c r="Q11" s="1">
        <v>-3.6978E-6</v>
      </c>
      <c r="R11">
        <v>240</v>
      </c>
      <c r="S11" s="10">
        <f t="shared" si="4"/>
        <v>-5.4960734181708215E-5</v>
      </c>
      <c r="T11" s="10" t="str">
        <f t="shared" si="5"/>
        <v>NA</v>
      </c>
      <c r="U11" s="8">
        <f t="shared" si="6"/>
        <v>5.1262934181708218E-5</v>
      </c>
      <c r="V11">
        <v>10.244670879999999</v>
      </c>
      <c r="W11" s="1">
        <v>-4.2203999999999998E-5</v>
      </c>
      <c r="X11">
        <v>240</v>
      </c>
      <c r="Y11" s="8">
        <f t="shared" si="7"/>
        <v>-1.6692852890853871E-4</v>
      </c>
      <c r="Z11" s="8" t="str">
        <f t="shared" si="8"/>
        <v>NA</v>
      </c>
      <c r="AA11" s="8">
        <f t="shared" si="9"/>
        <v>1.247245289085387E-4</v>
      </c>
      <c r="AB11">
        <v>9.9682066200000001</v>
      </c>
      <c r="AC11">
        <v>-5.1030015919999996E-4</v>
      </c>
      <c r="AD11">
        <v>240</v>
      </c>
      <c r="AE11" s="8">
        <f t="shared" si="10"/>
        <v>-7.6750985325668708E-5</v>
      </c>
      <c r="AF11" s="8" t="str">
        <f t="shared" si="11"/>
        <v>NA</v>
      </c>
      <c r="AG11" s="8">
        <f t="shared" si="12"/>
        <v>-4.3354917387433125E-4</v>
      </c>
      <c r="AH11">
        <v>9.9850337580000001</v>
      </c>
      <c r="AI11">
        <v>-5.0720603779999996E-4</v>
      </c>
      <c r="AJ11">
        <v>240</v>
      </c>
      <c r="AK11" s="8">
        <f t="shared" si="13"/>
        <v>-7.6750985325668708E-5</v>
      </c>
      <c r="AL11" s="8" t="str">
        <f t="shared" si="14"/>
        <v>NA</v>
      </c>
      <c r="AM11" s="8">
        <f t="shared" si="0"/>
        <v>-4.3045505247433125E-4</v>
      </c>
      <c r="AN11">
        <v>9.9672621049999997</v>
      </c>
      <c r="AO11">
        <v>-4.0884173910000002E-4</v>
      </c>
      <c r="AP11">
        <v>240</v>
      </c>
      <c r="AQ11" s="8">
        <f t="shared" si="15"/>
        <v>-7.6750985325668708E-5</v>
      </c>
      <c r="AR11" s="8" t="str">
        <f t="shared" si="16"/>
        <v>NA</v>
      </c>
      <c r="AS11" s="8">
        <f t="shared" si="17"/>
        <v>-3.3209075377433131E-4</v>
      </c>
      <c r="AT11">
        <v>9.8875745930000001</v>
      </c>
      <c r="AU11">
        <v>-3.987935881E-4</v>
      </c>
      <c r="AV11">
        <v>240</v>
      </c>
      <c r="AW11" s="8">
        <f t="shared" si="18"/>
        <v>-7.6750985325668708E-5</v>
      </c>
      <c r="AX11" s="8" t="str">
        <f t="shared" si="19"/>
        <v>NA</v>
      </c>
      <c r="AY11" s="8">
        <f t="shared" si="20"/>
        <v>-3.2204260277433129E-4</v>
      </c>
      <c r="AZ11">
        <v>10.04525582</v>
      </c>
      <c r="BA11">
        <v>-2.6715919160000002E-4</v>
      </c>
      <c r="BB11">
        <v>240</v>
      </c>
      <c r="BC11" s="8">
        <f t="shared" si="21"/>
        <v>-1.6692852890853871E-4</v>
      </c>
      <c r="BD11" s="8" t="str">
        <f t="shared" si="22"/>
        <v>NA</v>
      </c>
      <c r="BE11" s="8">
        <f t="shared" si="23"/>
        <v>-1.0023066269146131E-4</v>
      </c>
      <c r="BF11">
        <v>9.7959404269999997</v>
      </c>
      <c r="BG11" s="1">
        <v>-7.8047000000000007E-5</v>
      </c>
      <c r="BH11">
        <v>240</v>
      </c>
      <c r="BI11" s="10">
        <f t="shared" si="24"/>
        <v>-5.4960734181708215E-5</v>
      </c>
      <c r="BJ11" s="10" t="str">
        <f t="shared" si="25"/>
        <v>NA</v>
      </c>
      <c r="BK11" s="8">
        <f t="shared" si="26"/>
        <v>-2.3086265818291792E-5</v>
      </c>
      <c r="BL11">
        <v>9.6246241730000008</v>
      </c>
      <c r="BM11">
        <v>-2.649378362E-4</v>
      </c>
      <c r="BN11">
        <v>240</v>
      </c>
      <c r="BO11" s="8">
        <f t="shared" si="27"/>
        <v>-7.6750985325668708E-5</v>
      </c>
      <c r="BP11" s="8" t="str">
        <f t="shared" si="28"/>
        <v>NA</v>
      </c>
      <c r="BQ11" s="8">
        <f t="shared" si="29"/>
        <v>-1.881868508743313E-4</v>
      </c>
      <c r="BR11">
        <v>9.5549379069999993</v>
      </c>
      <c r="BS11">
        <v>-2.7918660859999999E-4</v>
      </c>
      <c r="BT11">
        <v>240</v>
      </c>
      <c r="BU11" s="8">
        <f t="shared" si="30"/>
        <v>-1.6692852890853871E-4</v>
      </c>
      <c r="BV11" s="8" t="str">
        <f t="shared" si="31"/>
        <v>NA</v>
      </c>
      <c r="BW11" s="8">
        <f t="shared" si="32"/>
        <v>-1.1225807969146128E-4</v>
      </c>
      <c r="BX11">
        <v>9.694931253</v>
      </c>
      <c r="BY11">
        <v>-2.39268237E-4</v>
      </c>
      <c r="BZ11">
        <v>240</v>
      </c>
      <c r="CA11" s="8">
        <f t="shared" si="33"/>
        <v>-7.6750985325668708E-5</v>
      </c>
      <c r="CB11" s="8" t="str">
        <f t="shared" si="34"/>
        <v>NA</v>
      </c>
      <c r="CC11" s="8">
        <f t="shared" si="35"/>
        <v>-1.6251725167433129E-4</v>
      </c>
      <c r="CD11">
        <v>10.0000646</v>
      </c>
      <c r="CE11" s="1">
        <v>-1.5627000000000001E-5</v>
      </c>
      <c r="CF11">
        <v>240</v>
      </c>
      <c r="CG11" s="8">
        <f t="shared" si="36"/>
        <v>-5.4960734181708215E-5</v>
      </c>
      <c r="CH11" s="8" t="str">
        <f t="shared" si="37"/>
        <v>NA</v>
      </c>
      <c r="CI11" s="8">
        <f t="shared" si="38"/>
        <v>3.933373418170821E-5</v>
      </c>
      <c r="CJ11">
        <v>9.5536433340000002</v>
      </c>
      <c r="CK11">
        <v>-2.9175427809999998E-4</v>
      </c>
      <c r="CL11">
        <v>240</v>
      </c>
      <c r="CM11" s="8">
        <f t="shared" si="39"/>
        <v>-1.6692852890853871E-4</v>
      </c>
      <c r="CN11" s="8" t="str">
        <f t="shared" si="40"/>
        <v>NA</v>
      </c>
      <c r="CO11" s="8">
        <f t="shared" si="41"/>
        <v>-1.2482574919146127E-4</v>
      </c>
      <c r="CP11">
        <v>9.4515641689999992</v>
      </c>
      <c r="CQ11">
        <v>-3.810683939E-4</v>
      </c>
      <c r="CR11">
        <v>240</v>
      </c>
      <c r="CS11" s="8">
        <f t="shared" si="42"/>
        <v>-7.6750985325668708E-5</v>
      </c>
      <c r="CT11" s="8" t="str">
        <f t="shared" si="43"/>
        <v>NA</v>
      </c>
      <c r="CU11" s="8">
        <f t="shared" si="44"/>
        <v>-3.0431740857433129E-4</v>
      </c>
      <c r="CV11">
        <v>9.7537954249999999</v>
      </c>
      <c r="CW11" s="1">
        <v>-5.1471999999999998E-5</v>
      </c>
      <c r="CX11">
        <v>240</v>
      </c>
      <c r="CY11" s="10">
        <f t="shared" si="45"/>
        <v>-5.4960734181708215E-5</v>
      </c>
      <c r="CZ11" s="10" t="str">
        <f t="shared" si="46"/>
        <v>NA</v>
      </c>
      <c r="DA11" s="8">
        <f t="shared" si="47"/>
        <v>3.4887341817082173E-6</v>
      </c>
      <c r="DB11" t="s">
        <v>1</v>
      </c>
      <c r="DC11" s="5" t="s">
        <v>5</v>
      </c>
    </row>
    <row r="12" spans="1:107" x14ac:dyDescent="0.45">
      <c r="A12" s="9">
        <v>45623.209722685184</v>
      </c>
      <c r="B12">
        <v>10</v>
      </c>
      <c r="C12">
        <v>11</v>
      </c>
      <c r="D12" s="7">
        <v>45623</v>
      </c>
      <c r="E12">
        <v>4.90000006</v>
      </c>
      <c r="F12">
        <v>13.996683320000001</v>
      </c>
      <c r="G12">
        <v>13.93239994</v>
      </c>
      <c r="H12">
        <v>13.939166630000001</v>
      </c>
      <c r="I12">
        <v>14.055700010000001</v>
      </c>
      <c r="J12" s="2">
        <v>9.9474123270000003</v>
      </c>
      <c r="K12" s="2">
        <v>-3.5547515490000001E-4</v>
      </c>
      <c r="L12" s="2">
        <v>163</v>
      </c>
      <c r="M12" s="8">
        <f t="shared" si="1"/>
        <v>-1.677029722966239E-4</v>
      </c>
      <c r="N12" s="8" t="str">
        <f t="shared" si="2"/>
        <v>NA</v>
      </c>
      <c r="O12" s="8">
        <f t="shared" si="3"/>
        <v>-1.8777218260337611E-4</v>
      </c>
      <c r="P12">
        <v>10.31225003</v>
      </c>
      <c r="Q12" s="1">
        <v>1.6002E-5</v>
      </c>
      <c r="R12">
        <v>240</v>
      </c>
      <c r="S12" s="10">
        <f t="shared" si="4"/>
        <v>-5.5049916311944447E-5</v>
      </c>
      <c r="T12" s="10" t="str">
        <f t="shared" si="5"/>
        <v>NA</v>
      </c>
      <c r="U12" s="8">
        <f t="shared" si="6"/>
        <v>7.1051916311944447E-5</v>
      </c>
      <c r="V12">
        <v>10.25353333</v>
      </c>
      <c r="W12" s="1">
        <v>-9.0840000000000004E-5</v>
      </c>
      <c r="X12">
        <v>240</v>
      </c>
      <c r="Y12" s="8">
        <f t="shared" si="7"/>
        <v>-1.677029722966239E-4</v>
      </c>
      <c r="Z12" s="8" t="str">
        <f t="shared" si="8"/>
        <v>NA</v>
      </c>
      <c r="AA12" s="8">
        <f t="shared" si="9"/>
        <v>7.6862972296623893E-5</v>
      </c>
      <c r="AB12" s="2">
        <v>9.8601970899999998</v>
      </c>
      <c r="AC12" s="2">
        <v>-5.1231415589999998E-4</v>
      </c>
      <c r="AD12" s="2">
        <v>207</v>
      </c>
      <c r="AE12" s="8">
        <f t="shared" si="10"/>
        <v>-7.7026856279027722E-5</v>
      </c>
      <c r="AF12" s="8" t="str">
        <f t="shared" si="11"/>
        <v>NA</v>
      </c>
      <c r="AG12" s="8">
        <f t="shared" si="12"/>
        <v>-4.3528729962097226E-4</v>
      </c>
      <c r="AH12">
        <v>10.081311250000001</v>
      </c>
      <c r="AI12">
        <v>-3.2643519069999998E-4</v>
      </c>
      <c r="AJ12">
        <v>240</v>
      </c>
      <c r="AK12" s="8">
        <f t="shared" si="13"/>
        <v>-7.7026856279027722E-5</v>
      </c>
      <c r="AL12" s="8" t="str">
        <f t="shared" si="14"/>
        <v>NA</v>
      </c>
      <c r="AM12" s="8">
        <f t="shared" si="0"/>
        <v>-2.4940833442097226E-4</v>
      </c>
      <c r="AN12">
        <v>9.9426321309999999</v>
      </c>
      <c r="AO12">
        <v>-4.1597636410000002E-4</v>
      </c>
      <c r="AP12">
        <v>240</v>
      </c>
      <c r="AQ12" s="8">
        <f t="shared" si="15"/>
        <v>-7.7026856279027722E-5</v>
      </c>
      <c r="AR12" s="8" t="str">
        <f t="shared" si="16"/>
        <v>NA</v>
      </c>
      <c r="AS12" s="8">
        <f t="shared" si="17"/>
        <v>-3.389495078209723E-4</v>
      </c>
      <c r="AT12">
        <v>9.8602241680000002</v>
      </c>
      <c r="AU12">
        <v>-4.9324302520000005E-4</v>
      </c>
      <c r="AV12">
        <v>240</v>
      </c>
      <c r="AW12" s="8">
        <f t="shared" si="18"/>
        <v>-7.7026856279027722E-5</v>
      </c>
      <c r="AX12" s="8" t="str">
        <f t="shared" si="19"/>
        <v>NA</v>
      </c>
      <c r="AY12" s="8">
        <f t="shared" si="20"/>
        <v>-4.1621616892097233E-4</v>
      </c>
      <c r="AZ12">
        <v>9.9849666750000008</v>
      </c>
      <c r="BA12">
        <v>-2.89321473E-4</v>
      </c>
      <c r="BB12">
        <v>240</v>
      </c>
      <c r="BC12" s="8">
        <f t="shared" si="21"/>
        <v>-1.677029722966239E-4</v>
      </c>
      <c r="BD12" s="8" t="str">
        <f t="shared" si="22"/>
        <v>NA</v>
      </c>
      <c r="BE12" s="8">
        <f t="shared" si="23"/>
        <v>-1.216185007033761E-4</v>
      </c>
      <c r="BF12">
        <v>9.8013870839999999</v>
      </c>
      <c r="BG12" s="1">
        <v>-7.7905999999999996E-5</v>
      </c>
      <c r="BH12">
        <v>240</v>
      </c>
      <c r="BI12" s="10">
        <f t="shared" si="24"/>
        <v>-5.5049916311944447E-5</v>
      </c>
      <c r="BJ12" s="10" t="str">
        <f t="shared" si="25"/>
        <v>NA</v>
      </c>
      <c r="BK12" s="8">
        <f t="shared" si="26"/>
        <v>-2.2856083688055549E-5</v>
      </c>
      <c r="BL12">
        <v>9.6176533420000005</v>
      </c>
      <c r="BM12">
        <v>-2.7701517349999999E-4</v>
      </c>
      <c r="BN12">
        <v>240</v>
      </c>
      <c r="BO12" s="8">
        <f t="shared" si="27"/>
        <v>-7.7026856279027722E-5</v>
      </c>
      <c r="BP12" s="8" t="str">
        <f t="shared" si="28"/>
        <v>NA</v>
      </c>
      <c r="BQ12" s="8">
        <f t="shared" si="29"/>
        <v>-1.9998831722097227E-4</v>
      </c>
      <c r="BR12">
        <v>9.5200841349999994</v>
      </c>
      <c r="BS12">
        <v>-3.688607533E-4</v>
      </c>
      <c r="BT12">
        <v>240</v>
      </c>
      <c r="BU12" s="8">
        <f t="shared" si="30"/>
        <v>-1.677029722966239E-4</v>
      </c>
      <c r="BV12" s="8" t="str">
        <f t="shared" si="31"/>
        <v>NA</v>
      </c>
      <c r="BW12" s="8">
        <f t="shared" si="32"/>
        <v>-2.0115778100337611E-4</v>
      </c>
      <c r="BX12">
        <v>9.6859475019999994</v>
      </c>
      <c r="BY12">
        <v>-2.3963343530000001E-4</v>
      </c>
      <c r="BZ12">
        <v>240</v>
      </c>
      <c r="CA12" s="8">
        <f t="shared" si="33"/>
        <v>-7.7026856279027722E-5</v>
      </c>
      <c r="CB12" s="8" t="str">
        <f t="shared" si="34"/>
        <v>NA</v>
      </c>
      <c r="CC12" s="8">
        <f t="shared" si="35"/>
        <v>-1.6260657902097229E-4</v>
      </c>
      <c r="CD12">
        <v>10.005684179999999</v>
      </c>
      <c r="CE12" s="1">
        <v>1.2509E-5</v>
      </c>
      <c r="CF12">
        <v>240</v>
      </c>
      <c r="CG12" s="8">
        <f t="shared" si="36"/>
        <v>-5.5049916311944447E-5</v>
      </c>
      <c r="CH12" s="8" t="str">
        <f t="shared" si="37"/>
        <v>NA</v>
      </c>
      <c r="CI12" s="8">
        <f t="shared" si="38"/>
        <v>6.7558916311944445E-5</v>
      </c>
      <c r="CJ12">
        <v>9.4992742020000005</v>
      </c>
      <c r="CK12">
        <v>-3.3794568030000001E-4</v>
      </c>
      <c r="CL12">
        <v>240</v>
      </c>
      <c r="CM12" s="8">
        <f t="shared" si="39"/>
        <v>-1.677029722966239E-4</v>
      </c>
      <c r="CN12" s="8" t="str">
        <f t="shared" si="40"/>
        <v>NA</v>
      </c>
      <c r="CO12" s="8">
        <f t="shared" si="41"/>
        <v>-1.7024270800337611E-4</v>
      </c>
      <c r="CP12">
        <v>9.4427524839999997</v>
      </c>
      <c r="CQ12">
        <v>-4.0939102890000001E-4</v>
      </c>
      <c r="CR12">
        <v>240</v>
      </c>
      <c r="CS12" s="8">
        <f t="shared" si="42"/>
        <v>-7.7026856279027722E-5</v>
      </c>
      <c r="CT12" s="8" t="str">
        <f t="shared" si="43"/>
        <v>NA</v>
      </c>
      <c r="CU12" s="8">
        <f t="shared" si="44"/>
        <v>-3.3236417262097229E-4</v>
      </c>
      <c r="CV12">
        <v>9.7512495950000009</v>
      </c>
      <c r="CW12" s="1">
        <v>-4.8547000000000001E-5</v>
      </c>
      <c r="CX12">
        <v>240</v>
      </c>
      <c r="CY12" s="10">
        <f t="shared" si="45"/>
        <v>-5.5049916311944447E-5</v>
      </c>
      <c r="CZ12" s="10" t="str">
        <f t="shared" si="46"/>
        <v>NA</v>
      </c>
      <c r="DA12" s="8">
        <f t="shared" si="47"/>
        <v>6.5029163119444456E-6</v>
      </c>
      <c r="DB12" t="s">
        <v>1</v>
      </c>
      <c r="DC12" s="5" t="s">
        <v>5</v>
      </c>
    </row>
    <row r="13" spans="1:107" x14ac:dyDescent="0.45">
      <c r="A13" s="9">
        <v>45623.237500520831</v>
      </c>
      <c r="B13">
        <v>11</v>
      </c>
      <c r="C13">
        <v>12</v>
      </c>
      <c r="D13" s="7">
        <v>45623</v>
      </c>
      <c r="E13">
        <v>5.4299999830000001</v>
      </c>
      <c r="F13">
        <v>13.990899969999999</v>
      </c>
      <c r="G13">
        <v>13.924891629999999</v>
      </c>
      <c r="H13">
        <v>13.974966589999999</v>
      </c>
      <c r="I13">
        <v>14.0877959</v>
      </c>
      <c r="J13">
        <v>10.10740835</v>
      </c>
      <c r="K13">
        <v>-2.0021854590000001E-4</v>
      </c>
      <c r="L13">
        <v>240</v>
      </c>
      <c r="M13" s="8">
        <f t="shared" si="1"/>
        <v>-1.6847741568470909E-4</v>
      </c>
      <c r="N13" s="8" t="str">
        <f t="shared" si="2"/>
        <v>NA</v>
      </c>
      <c r="O13" s="8">
        <f t="shared" si="3"/>
        <v>-3.1741130215290922E-5</v>
      </c>
      <c r="P13">
        <v>10.31312501</v>
      </c>
      <c r="Q13" s="1">
        <v>5.4176999999999998E-6</v>
      </c>
      <c r="R13">
        <v>240</v>
      </c>
      <c r="S13" s="10">
        <f t="shared" si="4"/>
        <v>-5.5139098442180678E-5</v>
      </c>
      <c r="T13" s="10" t="str">
        <f t="shared" si="5"/>
        <v>NA</v>
      </c>
      <c r="U13" s="8">
        <f t="shared" si="6"/>
        <v>6.0556798442180679E-5</v>
      </c>
      <c r="V13">
        <v>10.250570850000001</v>
      </c>
      <c r="W13" s="1">
        <v>-3.8087000000000003E-5</v>
      </c>
      <c r="X13">
        <v>240</v>
      </c>
      <c r="Y13" s="8">
        <f t="shared" si="7"/>
        <v>-1.6847741568470909E-4</v>
      </c>
      <c r="Z13" s="8" t="str">
        <f t="shared" si="8"/>
        <v>NA</v>
      </c>
      <c r="AA13" s="8">
        <f t="shared" si="9"/>
        <v>1.3039041568470907E-4</v>
      </c>
      <c r="AB13" s="2">
        <v>9.7583214199999997</v>
      </c>
      <c r="AC13" s="2">
        <v>-4.9585678279999998E-4</v>
      </c>
      <c r="AD13" s="2">
        <v>187</v>
      </c>
      <c r="AE13" s="8">
        <f t="shared" si="10"/>
        <v>-7.7302727232386736E-5</v>
      </c>
      <c r="AF13" s="8" t="str">
        <f t="shared" si="11"/>
        <v>NA</v>
      </c>
      <c r="AG13" s="8">
        <f t="shared" si="12"/>
        <v>-4.1855405556761325E-4</v>
      </c>
      <c r="AH13">
        <v>10.09653705</v>
      </c>
      <c r="AI13">
        <v>-2.7435340410000001E-4</v>
      </c>
      <c r="AJ13">
        <v>240</v>
      </c>
      <c r="AK13" s="8">
        <f t="shared" si="13"/>
        <v>-7.7302727232386736E-5</v>
      </c>
      <c r="AL13" s="8" t="str">
        <f t="shared" si="14"/>
        <v>NA</v>
      </c>
      <c r="AM13" s="8">
        <f t="shared" si="0"/>
        <v>-1.9705067686761327E-4</v>
      </c>
      <c r="AN13">
        <v>9.9665612340000003</v>
      </c>
      <c r="AO13">
        <v>-3.6368014510000001E-4</v>
      </c>
      <c r="AP13">
        <v>240</v>
      </c>
      <c r="AQ13" s="8">
        <f t="shared" si="15"/>
        <v>-7.7302727232386736E-5</v>
      </c>
      <c r="AR13" s="8" t="str">
        <f t="shared" si="16"/>
        <v>NA</v>
      </c>
      <c r="AS13" s="8">
        <f t="shared" si="17"/>
        <v>-2.8637741786761327E-4</v>
      </c>
      <c r="AT13">
        <v>9.7761845750000003</v>
      </c>
      <c r="AU13">
        <v>-5.5126372269999997E-4</v>
      </c>
      <c r="AV13">
        <v>240</v>
      </c>
      <c r="AW13" s="8">
        <f t="shared" si="18"/>
        <v>-7.7302727232386736E-5</v>
      </c>
      <c r="AX13" s="8" t="str">
        <f t="shared" si="19"/>
        <v>NA</v>
      </c>
      <c r="AY13" s="8">
        <f t="shared" si="20"/>
        <v>-4.7396099546761323E-4</v>
      </c>
      <c r="AZ13">
        <v>10.02367209</v>
      </c>
      <c r="BA13">
        <v>-2.9135283200000002E-4</v>
      </c>
      <c r="BB13">
        <v>240</v>
      </c>
      <c r="BC13" s="8">
        <f t="shared" si="21"/>
        <v>-1.6847741568470909E-4</v>
      </c>
      <c r="BD13" s="8" t="str">
        <f t="shared" si="22"/>
        <v>NA</v>
      </c>
      <c r="BE13" s="8">
        <f t="shared" si="23"/>
        <v>-1.2287541631529093E-4</v>
      </c>
      <c r="BF13">
        <v>9.8018812700000009</v>
      </c>
      <c r="BG13" s="1">
        <v>-7.8380999999999994E-5</v>
      </c>
      <c r="BH13">
        <v>240</v>
      </c>
      <c r="BI13" s="10">
        <f t="shared" si="24"/>
        <v>-5.5139098442180678E-5</v>
      </c>
      <c r="BJ13" s="10" t="str">
        <f t="shared" si="25"/>
        <v>NA</v>
      </c>
      <c r="BK13" s="8">
        <f t="shared" si="26"/>
        <v>-2.3241901557819315E-5</v>
      </c>
      <c r="BL13">
        <v>9.6081308330000006</v>
      </c>
      <c r="BM13">
        <v>-2.7673598260000002E-4</v>
      </c>
      <c r="BN13">
        <v>240</v>
      </c>
      <c r="BO13" s="8">
        <f t="shared" si="27"/>
        <v>-7.7302727232386736E-5</v>
      </c>
      <c r="BP13" s="8" t="str">
        <f t="shared" si="28"/>
        <v>NA</v>
      </c>
      <c r="BQ13" s="8">
        <f t="shared" si="29"/>
        <v>-1.9943325536761329E-4</v>
      </c>
      <c r="BR13">
        <v>9.3594929140000005</v>
      </c>
      <c r="BS13">
        <v>-4.9597066439999995E-4</v>
      </c>
      <c r="BT13">
        <v>240</v>
      </c>
      <c r="BU13" s="8">
        <f t="shared" si="30"/>
        <v>-1.6847741568470909E-4</v>
      </c>
      <c r="BV13" s="8" t="str">
        <f t="shared" si="31"/>
        <v>NA</v>
      </c>
      <c r="BW13" s="8">
        <f t="shared" si="32"/>
        <v>-3.2749324871529087E-4</v>
      </c>
      <c r="BX13">
        <v>9.6790499929999996</v>
      </c>
      <c r="BY13">
        <v>-2.437600089E-4</v>
      </c>
      <c r="BZ13">
        <v>240</v>
      </c>
      <c r="CA13" s="8">
        <f t="shared" si="33"/>
        <v>-7.7302727232386736E-5</v>
      </c>
      <c r="CB13" s="8" t="str">
        <f t="shared" si="34"/>
        <v>NA</v>
      </c>
      <c r="CC13" s="8">
        <f t="shared" si="35"/>
        <v>-1.6645728166761326E-4</v>
      </c>
      <c r="CD13">
        <v>10.00780497</v>
      </c>
      <c r="CE13" s="1">
        <v>-2.5772999999999999E-6</v>
      </c>
      <c r="CF13">
        <v>240</v>
      </c>
      <c r="CG13" s="8">
        <f t="shared" si="36"/>
        <v>-5.5139098442180678E-5</v>
      </c>
      <c r="CH13" s="8" t="str">
        <f t="shared" si="37"/>
        <v>NA</v>
      </c>
      <c r="CI13" s="8">
        <f t="shared" si="38"/>
        <v>5.2561798442180679E-5</v>
      </c>
      <c r="CJ13">
        <v>9.6143425150000006</v>
      </c>
      <c r="CK13">
        <v>-4.086755582E-4</v>
      </c>
      <c r="CL13">
        <v>240</v>
      </c>
      <c r="CM13" s="8">
        <f t="shared" si="39"/>
        <v>-1.6847741568470909E-4</v>
      </c>
      <c r="CN13" s="8" t="str">
        <f t="shared" si="40"/>
        <v>NA</v>
      </c>
      <c r="CO13" s="8">
        <f t="shared" si="41"/>
        <v>-2.4019814251529092E-4</v>
      </c>
      <c r="CP13">
        <v>9.4527537739999996</v>
      </c>
      <c r="CQ13">
        <v>-3.8666247809999998E-4</v>
      </c>
      <c r="CR13">
        <v>240</v>
      </c>
      <c r="CS13" s="8">
        <f t="shared" si="42"/>
        <v>-7.7302727232386736E-5</v>
      </c>
      <c r="CT13" s="8" t="str">
        <f t="shared" si="43"/>
        <v>NA</v>
      </c>
      <c r="CU13" s="8">
        <f t="shared" si="44"/>
        <v>-3.0935975086761325E-4</v>
      </c>
      <c r="CV13">
        <v>9.7521208480000006</v>
      </c>
      <c r="CW13" s="1">
        <v>-4.7933999999999999E-5</v>
      </c>
      <c r="CX13">
        <v>240</v>
      </c>
      <c r="CY13" s="10">
        <f t="shared" si="45"/>
        <v>-5.5139098442180678E-5</v>
      </c>
      <c r="CZ13" s="10" t="str">
        <f t="shared" si="46"/>
        <v>NA</v>
      </c>
      <c r="DA13" s="8">
        <f t="shared" si="47"/>
        <v>7.2050984421806797E-6</v>
      </c>
      <c r="DB13" t="s">
        <v>1</v>
      </c>
      <c r="DC13" s="5" t="s">
        <v>5</v>
      </c>
    </row>
    <row r="14" spans="1:107" x14ac:dyDescent="0.45">
      <c r="A14" s="9">
        <v>45623.265278356484</v>
      </c>
      <c r="B14">
        <v>12</v>
      </c>
      <c r="C14">
        <v>13</v>
      </c>
      <c r="D14" s="7">
        <v>45623</v>
      </c>
      <c r="E14">
        <v>6.229999995</v>
      </c>
      <c r="F14">
        <v>14.012825060000001</v>
      </c>
      <c r="G14">
        <v>13.94517082</v>
      </c>
      <c r="H14">
        <v>13.968787519999999</v>
      </c>
      <c r="I14">
        <v>14.07655417</v>
      </c>
      <c r="J14">
        <v>9.779427922</v>
      </c>
      <c r="K14">
        <v>-5.3932413620000005E-4</v>
      </c>
      <c r="L14">
        <v>240</v>
      </c>
      <c r="M14" s="8">
        <f t="shared" si="1"/>
        <v>-1.6925185907301632E-4</v>
      </c>
      <c r="N14" s="8" t="str">
        <f t="shared" si="2"/>
        <v>NA</v>
      </c>
      <c r="O14" s="8">
        <f t="shared" si="3"/>
        <v>-3.7007227712698373E-4</v>
      </c>
      <c r="P14">
        <v>10.309420859999999</v>
      </c>
      <c r="Q14" s="1">
        <v>-6.5142000000000005E-7</v>
      </c>
      <c r="R14">
        <v>240</v>
      </c>
      <c r="S14" s="10">
        <f t="shared" si="4"/>
        <v>-5.522828057241691E-5</v>
      </c>
      <c r="T14" s="10" t="str">
        <f t="shared" si="5"/>
        <v>NA</v>
      </c>
      <c r="U14" s="8">
        <f t="shared" si="6"/>
        <v>5.457686057241691E-5</v>
      </c>
      <c r="V14">
        <v>10.24247499</v>
      </c>
      <c r="W14" s="1">
        <v>-2.1753E-5</v>
      </c>
      <c r="X14">
        <v>240</v>
      </c>
      <c r="Y14" s="8">
        <f t="shared" si="7"/>
        <v>-1.6925185907301632E-4</v>
      </c>
      <c r="Z14" s="8" t="str">
        <f t="shared" si="8"/>
        <v>NA</v>
      </c>
      <c r="AA14" s="8">
        <f t="shared" si="9"/>
        <v>1.4749885907301631E-4</v>
      </c>
      <c r="AB14">
        <v>9.9643729329999999</v>
      </c>
      <c r="AC14">
        <v>-4.6612786940000001E-4</v>
      </c>
      <c r="AD14">
        <v>240</v>
      </c>
      <c r="AE14" s="8">
        <f t="shared" si="10"/>
        <v>-7.7578598185801262E-5</v>
      </c>
      <c r="AF14" s="8" t="str">
        <f t="shared" si="11"/>
        <v>NA</v>
      </c>
      <c r="AG14" s="8">
        <f t="shared" si="12"/>
        <v>-3.8854927121419875E-4</v>
      </c>
      <c r="AH14">
        <v>10.0137854</v>
      </c>
      <c r="AI14">
        <v>-2.706801096E-4</v>
      </c>
      <c r="AJ14">
        <v>240</v>
      </c>
      <c r="AK14" s="8">
        <f t="shared" si="13"/>
        <v>-7.7578598185801262E-5</v>
      </c>
      <c r="AL14" s="8" t="str">
        <f t="shared" si="14"/>
        <v>NA</v>
      </c>
      <c r="AM14" s="8">
        <f t="shared" si="0"/>
        <v>-1.9310151141419874E-4</v>
      </c>
      <c r="AN14">
        <v>9.9258941570000001</v>
      </c>
      <c r="AO14">
        <v>-4.1983375940000001E-4</v>
      </c>
      <c r="AP14">
        <v>240</v>
      </c>
      <c r="AQ14" s="8">
        <f t="shared" si="15"/>
        <v>-7.7578598185801262E-5</v>
      </c>
      <c r="AR14" s="8" t="str">
        <f t="shared" si="16"/>
        <v>NA</v>
      </c>
      <c r="AS14" s="8">
        <f t="shared" si="17"/>
        <v>-3.4225516121419875E-4</v>
      </c>
      <c r="AT14">
        <v>9.8002321039999991</v>
      </c>
      <c r="AU14">
        <v>-5.5818832260000003E-4</v>
      </c>
      <c r="AV14">
        <v>240</v>
      </c>
      <c r="AW14" s="8">
        <f t="shared" si="18"/>
        <v>-7.7578598185801262E-5</v>
      </c>
      <c r="AX14" s="8" t="str">
        <f t="shared" si="19"/>
        <v>NA</v>
      </c>
      <c r="AY14" s="8">
        <f t="shared" si="20"/>
        <v>-4.8060972441419877E-4</v>
      </c>
      <c r="AZ14">
        <v>9.9784729320000007</v>
      </c>
      <c r="BA14">
        <v>-3.9936852529999999E-4</v>
      </c>
      <c r="BB14">
        <v>240</v>
      </c>
      <c r="BC14" s="8">
        <f t="shared" si="21"/>
        <v>-1.6925185907301632E-4</v>
      </c>
      <c r="BD14" s="8" t="str">
        <f t="shared" si="22"/>
        <v>NA</v>
      </c>
      <c r="BE14" s="8">
        <f t="shared" si="23"/>
        <v>-2.3011666622698367E-4</v>
      </c>
      <c r="BF14">
        <v>9.7979803800000003</v>
      </c>
      <c r="BG14" s="1">
        <v>-7.5213E-5</v>
      </c>
      <c r="BH14">
        <v>240</v>
      </c>
      <c r="BI14" s="10">
        <f t="shared" si="24"/>
        <v>-5.522828057241691E-5</v>
      </c>
      <c r="BJ14" s="10" t="str">
        <f t="shared" si="25"/>
        <v>NA</v>
      </c>
      <c r="BK14" s="8">
        <f t="shared" si="26"/>
        <v>-1.998471942758309E-5</v>
      </c>
      <c r="BL14">
        <v>9.5705383140000002</v>
      </c>
      <c r="BM14">
        <v>-2.8894346090000002E-4</v>
      </c>
      <c r="BN14">
        <v>240</v>
      </c>
      <c r="BO14" s="8">
        <f t="shared" si="27"/>
        <v>-7.7578598185801262E-5</v>
      </c>
      <c r="BP14" s="8" t="str">
        <f t="shared" si="28"/>
        <v>NA</v>
      </c>
      <c r="BQ14" s="8">
        <f t="shared" si="29"/>
        <v>-2.1136486271419876E-4</v>
      </c>
      <c r="BR14">
        <v>9.2217491749999994</v>
      </c>
      <c r="BS14">
        <v>-5.390227983E-4</v>
      </c>
      <c r="BT14">
        <v>240</v>
      </c>
      <c r="BU14" s="8">
        <f t="shared" si="30"/>
        <v>-1.6925185907301632E-4</v>
      </c>
      <c r="BV14" s="8" t="str">
        <f t="shared" si="31"/>
        <v>NA</v>
      </c>
      <c r="BW14" s="8">
        <f t="shared" si="32"/>
        <v>-3.6977093922698368E-4</v>
      </c>
      <c r="BX14">
        <v>9.4830320910000001</v>
      </c>
      <c r="BY14">
        <v>-4.7800309890000002E-4</v>
      </c>
      <c r="BZ14">
        <v>240</v>
      </c>
      <c r="CA14" s="8">
        <f t="shared" si="33"/>
        <v>-7.7578598185801262E-5</v>
      </c>
      <c r="CB14" s="8" t="str">
        <f t="shared" si="34"/>
        <v>NA</v>
      </c>
      <c r="CC14" s="8">
        <f t="shared" si="35"/>
        <v>-4.0042450071419875E-4</v>
      </c>
      <c r="CD14">
        <v>10.00336209</v>
      </c>
      <c r="CE14" s="1">
        <v>-9.4802999999999997E-6</v>
      </c>
      <c r="CF14">
        <v>240</v>
      </c>
      <c r="CG14" s="8">
        <f t="shared" si="36"/>
        <v>-5.522828057241691E-5</v>
      </c>
      <c r="CH14" s="8" t="str">
        <f t="shared" si="37"/>
        <v>NA</v>
      </c>
      <c r="CI14" s="8">
        <f t="shared" si="38"/>
        <v>4.5747980572416912E-5</v>
      </c>
      <c r="CJ14">
        <v>9.4716837129999991</v>
      </c>
      <c r="CK14">
        <v>-3.2057193060000002E-4</v>
      </c>
      <c r="CL14">
        <v>240</v>
      </c>
      <c r="CM14" s="8">
        <f t="shared" si="39"/>
        <v>-1.6925185907301632E-4</v>
      </c>
      <c r="CN14" s="8" t="str">
        <f t="shared" si="40"/>
        <v>NA</v>
      </c>
      <c r="CO14" s="8">
        <f t="shared" si="41"/>
        <v>-1.513200715269837E-4</v>
      </c>
      <c r="CP14">
        <v>9.4500250099999992</v>
      </c>
      <c r="CQ14">
        <v>-3.7720957049999998E-4</v>
      </c>
      <c r="CR14">
        <v>240</v>
      </c>
      <c r="CS14" s="8">
        <f t="shared" si="42"/>
        <v>-7.7578598185801262E-5</v>
      </c>
      <c r="CT14" s="8" t="str">
        <f t="shared" si="43"/>
        <v>NA</v>
      </c>
      <c r="CU14" s="8">
        <f t="shared" si="44"/>
        <v>-2.9963097231419872E-4</v>
      </c>
      <c r="CV14">
        <v>9.7483670870000001</v>
      </c>
      <c r="CW14" s="1">
        <v>-4.8196999999999999E-5</v>
      </c>
      <c r="CX14">
        <v>240</v>
      </c>
      <c r="CY14" s="10">
        <f t="shared" si="45"/>
        <v>-5.522828057241691E-5</v>
      </c>
      <c r="CZ14" s="10" t="str">
        <f t="shared" si="46"/>
        <v>NA</v>
      </c>
      <c r="DA14" s="8">
        <f t="shared" si="47"/>
        <v>7.0312805724169106E-6</v>
      </c>
      <c r="DB14" t="s">
        <v>1</v>
      </c>
      <c r="DC14" s="5" t="s">
        <v>5</v>
      </c>
    </row>
    <row r="15" spans="1:107" x14ac:dyDescent="0.45">
      <c r="A15" s="9">
        <v>45623.293056192131</v>
      </c>
      <c r="B15">
        <v>13</v>
      </c>
      <c r="C15">
        <v>14</v>
      </c>
      <c r="D15" s="7">
        <v>45623</v>
      </c>
      <c r="E15">
        <v>6.90000006</v>
      </c>
      <c r="F15">
        <v>14.02581659</v>
      </c>
      <c r="G15">
        <v>13.961262509999999</v>
      </c>
      <c r="H15">
        <v>14.005920830000001</v>
      </c>
      <c r="I15">
        <v>14.11399581</v>
      </c>
      <c r="J15">
        <v>9.7722453950000006</v>
      </c>
      <c r="K15">
        <v>-5.3470853939999998E-4</v>
      </c>
      <c r="L15">
        <v>240</v>
      </c>
      <c r="M15" s="8">
        <f t="shared" si="1"/>
        <v>-1.7002630246110151E-4</v>
      </c>
      <c r="N15" s="8" t="str">
        <f t="shared" si="2"/>
        <v>NA</v>
      </c>
      <c r="O15" s="8">
        <f t="shared" si="3"/>
        <v>-3.6468223693889848E-4</v>
      </c>
      <c r="P15">
        <v>10.30290005</v>
      </c>
      <c r="Q15" s="1">
        <v>-7.1226999999999996E-6</v>
      </c>
      <c r="R15">
        <v>240</v>
      </c>
      <c r="S15" s="10">
        <f t="shared" si="4"/>
        <v>-5.5317462702653142E-5</v>
      </c>
      <c r="T15" s="10" t="str">
        <f t="shared" si="5"/>
        <v>NA</v>
      </c>
      <c r="U15" s="8">
        <f t="shared" si="6"/>
        <v>4.8194762702653143E-5</v>
      </c>
      <c r="V15">
        <v>10.25412077</v>
      </c>
      <c r="W15" s="1">
        <v>-4.6579999999999998E-5</v>
      </c>
      <c r="X15">
        <v>240</v>
      </c>
      <c r="Y15" s="8">
        <f t="shared" si="7"/>
        <v>-1.7002630246110151E-4</v>
      </c>
      <c r="Z15" s="8" t="str">
        <f t="shared" si="8"/>
        <v>NA</v>
      </c>
      <c r="AA15" s="8">
        <f t="shared" si="9"/>
        <v>1.234463024611015E-4</v>
      </c>
      <c r="AB15">
        <v>9.9270366429999992</v>
      </c>
      <c r="AC15">
        <v>-5.0885249300000005E-4</v>
      </c>
      <c r="AD15">
        <v>240</v>
      </c>
      <c r="AE15" s="8">
        <f t="shared" si="10"/>
        <v>-7.7854469139160276E-5</v>
      </c>
      <c r="AF15" s="8" t="str">
        <f t="shared" si="11"/>
        <v>NA</v>
      </c>
      <c r="AG15" s="8">
        <f t="shared" si="12"/>
        <v>-4.3099802386083977E-4</v>
      </c>
      <c r="AH15" s="2">
        <v>10.02754408</v>
      </c>
      <c r="AI15" s="2">
        <v>-3.8697261960000002E-4</v>
      </c>
      <c r="AJ15" s="2">
        <v>145</v>
      </c>
      <c r="AK15" s="8">
        <f t="shared" si="13"/>
        <v>-7.7854469139160276E-5</v>
      </c>
      <c r="AL15" s="8" t="str">
        <f t="shared" si="14"/>
        <v>NA</v>
      </c>
      <c r="AM15" s="8">
        <f t="shared" si="0"/>
        <v>-3.0911815046083974E-4</v>
      </c>
      <c r="AN15">
        <v>9.9459808150000004</v>
      </c>
      <c r="AO15">
        <v>-4.1438930539999997E-4</v>
      </c>
      <c r="AP15">
        <v>240</v>
      </c>
      <c r="AQ15" s="8">
        <f t="shared" si="15"/>
        <v>-7.7854469139160276E-5</v>
      </c>
      <c r="AR15" s="8" t="str">
        <f t="shared" si="16"/>
        <v>NA</v>
      </c>
      <c r="AS15" s="8">
        <f t="shared" si="17"/>
        <v>-3.365348362608397E-4</v>
      </c>
      <c r="AT15">
        <v>9.8565312540000001</v>
      </c>
      <c r="AU15">
        <v>-4.956185075E-4</v>
      </c>
      <c r="AV15">
        <v>240</v>
      </c>
      <c r="AW15" s="8">
        <f t="shared" si="18"/>
        <v>-7.7854469139160276E-5</v>
      </c>
      <c r="AX15" s="8" t="str">
        <f t="shared" si="19"/>
        <v>NA</v>
      </c>
      <c r="AY15" s="8">
        <f t="shared" si="20"/>
        <v>-4.1776403836083973E-4</v>
      </c>
      <c r="AZ15">
        <v>9.7562671139999999</v>
      </c>
      <c r="BA15">
        <v>-4.9698143970000001E-4</v>
      </c>
      <c r="BB15">
        <v>240</v>
      </c>
      <c r="BC15" s="8">
        <f t="shared" si="21"/>
        <v>-1.7002630246110151E-4</v>
      </c>
      <c r="BD15" s="8" t="str">
        <f t="shared" si="22"/>
        <v>NA</v>
      </c>
      <c r="BE15" s="8">
        <f t="shared" si="23"/>
        <v>-3.269551372388985E-4</v>
      </c>
      <c r="BF15">
        <v>9.798921279</v>
      </c>
      <c r="BG15" s="1">
        <v>-7.9120000000000001E-5</v>
      </c>
      <c r="BH15">
        <v>240</v>
      </c>
      <c r="BI15" s="10">
        <f t="shared" si="24"/>
        <v>-5.5317462702653142E-5</v>
      </c>
      <c r="BJ15" s="10" t="str">
        <f t="shared" si="25"/>
        <v>NA</v>
      </c>
      <c r="BK15" s="8">
        <f t="shared" si="26"/>
        <v>-2.380253729734686E-5</v>
      </c>
      <c r="BL15">
        <v>9.6256404480000004</v>
      </c>
      <c r="BM15">
        <v>-2.5481506610000002E-4</v>
      </c>
      <c r="BN15">
        <v>240</v>
      </c>
      <c r="BO15" s="8">
        <f t="shared" si="27"/>
        <v>-7.7854469139160276E-5</v>
      </c>
      <c r="BP15" s="8" t="str">
        <f t="shared" si="28"/>
        <v>NA</v>
      </c>
      <c r="BQ15" s="8">
        <f t="shared" si="29"/>
        <v>-1.7696059696083974E-4</v>
      </c>
      <c r="BR15" s="2">
        <v>9.3069082860000005</v>
      </c>
      <c r="BS15" s="2">
        <v>-2.8372576790000001E-4</v>
      </c>
      <c r="BT15" s="2">
        <v>205</v>
      </c>
      <c r="BU15" s="8">
        <f t="shared" si="30"/>
        <v>-1.7002630246110151E-4</v>
      </c>
      <c r="BV15" s="8" t="str">
        <f t="shared" si="31"/>
        <v>NA</v>
      </c>
      <c r="BW15" s="8">
        <f t="shared" si="32"/>
        <v>-1.1369946543889851E-4</v>
      </c>
      <c r="BX15">
        <v>9.5554533080000006</v>
      </c>
      <c r="BY15">
        <v>-3.3943287239999998E-4</v>
      </c>
      <c r="BZ15">
        <v>240</v>
      </c>
      <c r="CA15" s="8">
        <f t="shared" si="33"/>
        <v>-7.7854469139160276E-5</v>
      </c>
      <c r="CB15" s="8" t="str">
        <f t="shared" si="34"/>
        <v>NA</v>
      </c>
      <c r="CC15" s="8">
        <f t="shared" si="35"/>
        <v>-2.615784032608397E-4</v>
      </c>
      <c r="CD15">
        <v>9.9954283400000001</v>
      </c>
      <c r="CE15" s="1">
        <v>-1.1770000000000001E-5</v>
      </c>
      <c r="CF15">
        <v>240</v>
      </c>
      <c r="CG15" s="8">
        <f t="shared" si="36"/>
        <v>-5.5317462702653142E-5</v>
      </c>
      <c r="CH15" s="8" t="str">
        <f t="shared" si="37"/>
        <v>NA</v>
      </c>
      <c r="CI15" s="8">
        <f t="shared" si="38"/>
        <v>4.3547462702653138E-5</v>
      </c>
      <c r="CJ15">
        <v>9.4677424989999999</v>
      </c>
      <c r="CK15">
        <v>-3.3828201789999998E-4</v>
      </c>
      <c r="CL15">
        <v>240</v>
      </c>
      <c r="CM15" s="8">
        <f t="shared" si="39"/>
        <v>-1.7002630246110151E-4</v>
      </c>
      <c r="CN15" s="8" t="str">
        <f t="shared" si="40"/>
        <v>NA</v>
      </c>
      <c r="CO15" s="8">
        <f t="shared" si="41"/>
        <v>-1.6825571543889847E-4</v>
      </c>
      <c r="CP15">
        <v>9.4295124969999993</v>
      </c>
      <c r="CQ15">
        <v>-3.8862959969999998E-4</v>
      </c>
      <c r="CR15">
        <v>240</v>
      </c>
      <c r="CS15" s="8">
        <f t="shared" si="42"/>
        <v>-7.7854469139160276E-5</v>
      </c>
      <c r="CT15" s="8" t="str">
        <f t="shared" si="43"/>
        <v>NA</v>
      </c>
      <c r="CU15" s="8">
        <f t="shared" si="44"/>
        <v>-3.1077513056083971E-4</v>
      </c>
      <c r="CV15">
        <v>9.7480166829999995</v>
      </c>
      <c r="CW15" s="1">
        <v>-4.3504000000000002E-5</v>
      </c>
      <c r="CX15">
        <v>240</v>
      </c>
      <c r="CY15" s="10">
        <f t="shared" si="45"/>
        <v>-5.5317462702653142E-5</v>
      </c>
      <c r="CZ15" s="10" t="str">
        <f t="shared" si="46"/>
        <v>NA</v>
      </c>
      <c r="DA15" s="8">
        <f t="shared" si="47"/>
        <v>1.181346270265314E-5</v>
      </c>
      <c r="DB15" t="s">
        <v>1</v>
      </c>
      <c r="DC15" s="5" t="s">
        <v>5</v>
      </c>
    </row>
    <row r="16" spans="1:107" x14ac:dyDescent="0.45">
      <c r="A16" s="9">
        <v>45623.320834027778</v>
      </c>
      <c r="B16">
        <v>14</v>
      </c>
      <c r="C16">
        <v>15</v>
      </c>
      <c r="D16" s="7">
        <v>45623</v>
      </c>
      <c r="E16">
        <v>7.4299999830000001</v>
      </c>
      <c r="F16">
        <v>13.95070834</v>
      </c>
      <c r="G16">
        <v>13.886962459999999</v>
      </c>
      <c r="H16">
        <v>13.99873333</v>
      </c>
      <c r="I16">
        <v>14.09773753</v>
      </c>
      <c r="J16">
        <v>9.8141754310000007</v>
      </c>
      <c r="K16">
        <v>-5.4109646780000004E-4</v>
      </c>
      <c r="L16">
        <v>240</v>
      </c>
      <c r="M16" s="8">
        <f t="shared" si="1"/>
        <v>-1.708007458491867E-4</v>
      </c>
      <c r="N16" s="8" t="str">
        <f t="shared" si="2"/>
        <v>NA</v>
      </c>
      <c r="O16" s="8">
        <f t="shared" si="3"/>
        <v>-3.7029572195081335E-4</v>
      </c>
      <c r="P16">
        <v>10.30592085</v>
      </c>
      <c r="Q16" s="1">
        <v>1.8297000000000001E-5</v>
      </c>
      <c r="R16">
        <v>240</v>
      </c>
      <c r="S16" s="10">
        <f t="shared" si="4"/>
        <v>-5.5406644832889373E-5</v>
      </c>
      <c r="T16" s="10" t="str">
        <f t="shared" si="5"/>
        <v>NA</v>
      </c>
      <c r="U16" s="8">
        <f t="shared" si="6"/>
        <v>7.3703644832889378E-5</v>
      </c>
      <c r="V16">
        <v>10.26341253</v>
      </c>
      <c r="W16" s="1">
        <v>-7.8399000000000006E-5</v>
      </c>
      <c r="X16">
        <v>240</v>
      </c>
      <c r="Y16" s="8">
        <f t="shared" si="7"/>
        <v>-1.708007458491867E-4</v>
      </c>
      <c r="Z16" s="8" t="str">
        <f t="shared" si="8"/>
        <v>NA</v>
      </c>
      <c r="AA16" s="8">
        <f t="shared" si="9"/>
        <v>9.2401745849186691E-5</v>
      </c>
      <c r="AB16">
        <v>10.029171270000001</v>
      </c>
      <c r="AC16">
        <v>-4.861933218E-4</v>
      </c>
      <c r="AD16">
        <v>240</v>
      </c>
      <c r="AE16" s="8">
        <f t="shared" si="10"/>
        <v>-7.813034009251929E-5</v>
      </c>
      <c r="AF16" s="8" t="str">
        <f t="shared" si="11"/>
        <v>NA</v>
      </c>
      <c r="AG16" s="8">
        <f t="shared" si="12"/>
        <v>-4.0806298170748071E-4</v>
      </c>
      <c r="AH16">
        <v>10.017572059999999</v>
      </c>
      <c r="AI16">
        <v>-3.5643386240000001E-4</v>
      </c>
      <c r="AJ16">
        <v>240</v>
      </c>
      <c r="AK16" s="8">
        <f t="shared" si="13"/>
        <v>-7.813034009251929E-5</v>
      </c>
      <c r="AL16" s="8" t="str">
        <f t="shared" si="14"/>
        <v>NA</v>
      </c>
      <c r="AM16" s="8">
        <f t="shared" si="0"/>
        <v>-2.7830352230748072E-4</v>
      </c>
      <c r="AN16">
        <v>9.9892112449999999</v>
      </c>
      <c r="AO16">
        <v>-4.2402990540000001E-4</v>
      </c>
      <c r="AP16">
        <v>240</v>
      </c>
      <c r="AQ16" s="8">
        <f t="shared" si="15"/>
        <v>-7.813034009251929E-5</v>
      </c>
      <c r="AR16" s="8" t="str">
        <f t="shared" si="16"/>
        <v>NA</v>
      </c>
      <c r="AS16" s="8">
        <f t="shared" si="17"/>
        <v>-3.4589956530748072E-4</v>
      </c>
      <c r="AT16">
        <v>9.8805708449999994</v>
      </c>
      <c r="AU16">
        <v>-4.6548568420000001E-4</v>
      </c>
      <c r="AV16">
        <v>240</v>
      </c>
      <c r="AW16" s="8">
        <f t="shared" si="18"/>
        <v>-7.813034009251929E-5</v>
      </c>
      <c r="AX16" s="8" t="str">
        <f t="shared" si="19"/>
        <v>NA</v>
      </c>
      <c r="AY16" s="8">
        <f t="shared" si="20"/>
        <v>-3.8735534410748072E-4</v>
      </c>
      <c r="AZ16">
        <v>9.8753683409999997</v>
      </c>
      <c r="BA16">
        <v>-4.8297943789999998E-4</v>
      </c>
      <c r="BB16">
        <v>240</v>
      </c>
      <c r="BC16" s="8">
        <f t="shared" si="21"/>
        <v>-1.708007458491867E-4</v>
      </c>
      <c r="BD16" s="8" t="str">
        <f t="shared" si="22"/>
        <v>NA</v>
      </c>
      <c r="BE16" s="8">
        <f t="shared" si="23"/>
        <v>-3.1217869205081328E-4</v>
      </c>
      <c r="BF16">
        <v>9.7908470669999996</v>
      </c>
      <c r="BG16" s="1">
        <v>-6.3190999999999999E-5</v>
      </c>
      <c r="BH16">
        <v>240</v>
      </c>
      <c r="BI16" s="10">
        <f t="shared" si="24"/>
        <v>-5.5406644832889373E-5</v>
      </c>
      <c r="BJ16" s="10" t="str">
        <f t="shared" si="25"/>
        <v>NA</v>
      </c>
      <c r="BK16" s="8">
        <f t="shared" si="26"/>
        <v>-7.7843551671106251E-6</v>
      </c>
      <c r="BL16">
        <v>9.6298749800000003</v>
      </c>
      <c r="BM16">
        <v>-2.4524077839999998E-4</v>
      </c>
      <c r="BN16">
        <v>240</v>
      </c>
      <c r="BO16" s="8">
        <f t="shared" si="27"/>
        <v>-7.813034009251929E-5</v>
      </c>
      <c r="BP16" s="8" t="str">
        <f t="shared" si="28"/>
        <v>NA</v>
      </c>
      <c r="BQ16" s="8">
        <f t="shared" si="29"/>
        <v>-1.6711043830748069E-4</v>
      </c>
      <c r="BR16" s="2">
        <v>9.1652339600000001</v>
      </c>
      <c r="BS16" s="2">
        <v>-2.7660946839999997E-4</v>
      </c>
      <c r="BT16" s="2">
        <v>159</v>
      </c>
      <c r="BU16" s="8">
        <f t="shared" si="30"/>
        <v>-1.708007458491867E-4</v>
      </c>
      <c r="BV16" s="8" t="str">
        <f t="shared" si="31"/>
        <v>NA</v>
      </c>
      <c r="BW16" s="8">
        <f t="shared" si="32"/>
        <v>-1.0580872255081328E-4</v>
      </c>
      <c r="BX16">
        <v>9.6280033550000006</v>
      </c>
      <c r="BY16">
        <v>-2.5493722410000001E-4</v>
      </c>
      <c r="BZ16">
        <v>240</v>
      </c>
      <c r="CA16" s="8">
        <f t="shared" si="33"/>
        <v>-7.813034009251929E-5</v>
      </c>
      <c r="CB16" s="8" t="str">
        <f t="shared" si="34"/>
        <v>NA</v>
      </c>
      <c r="CC16" s="8">
        <f t="shared" si="35"/>
        <v>-1.7680688400748072E-4</v>
      </c>
      <c r="CD16">
        <v>10.00077583</v>
      </c>
      <c r="CE16" s="1">
        <v>3.8836000000000004E-6</v>
      </c>
      <c r="CF16">
        <v>240</v>
      </c>
      <c r="CG16" s="8">
        <f t="shared" si="36"/>
        <v>-5.5406644832889373E-5</v>
      </c>
      <c r="CH16" s="8" t="str">
        <f t="shared" si="37"/>
        <v>NA</v>
      </c>
      <c r="CI16" s="8">
        <f t="shared" si="38"/>
        <v>5.9290244832889371E-5</v>
      </c>
      <c r="CJ16">
        <v>9.5345558480000001</v>
      </c>
      <c r="CK16">
        <v>-3.1941676299999998E-4</v>
      </c>
      <c r="CL16">
        <v>240</v>
      </c>
      <c r="CM16" s="8">
        <f t="shared" si="39"/>
        <v>-1.708007458491867E-4</v>
      </c>
      <c r="CN16" s="8" t="str">
        <f t="shared" si="40"/>
        <v>NA</v>
      </c>
      <c r="CO16" s="8">
        <f t="shared" si="41"/>
        <v>-1.4861601715081328E-4</v>
      </c>
      <c r="CP16">
        <v>9.4880945959999998</v>
      </c>
      <c r="CQ16">
        <v>-3.2485606019999998E-4</v>
      </c>
      <c r="CR16">
        <v>240</v>
      </c>
      <c r="CS16" s="8">
        <f t="shared" si="42"/>
        <v>-7.813034009251929E-5</v>
      </c>
      <c r="CT16" s="8" t="str">
        <f t="shared" si="43"/>
        <v>NA</v>
      </c>
      <c r="CU16" s="8">
        <f t="shared" si="44"/>
        <v>-2.4672572010748069E-4</v>
      </c>
      <c r="CV16">
        <v>9.7535029249999994</v>
      </c>
      <c r="CW16" s="1">
        <v>-4.2148999999999999E-5</v>
      </c>
      <c r="CX16">
        <v>240</v>
      </c>
      <c r="CY16" s="10">
        <f t="shared" si="45"/>
        <v>-5.5406644832889373E-5</v>
      </c>
      <c r="CZ16" s="10" t="str">
        <f t="shared" si="46"/>
        <v>NA</v>
      </c>
      <c r="DA16" s="8">
        <f t="shared" si="47"/>
        <v>1.3257644832889374E-5</v>
      </c>
      <c r="DB16" t="s">
        <v>1</v>
      </c>
      <c r="DC16" s="5" t="s">
        <v>5</v>
      </c>
    </row>
    <row r="17" spans="1:107" x14ac:dyDescent="0.45">
      <c r="A17" s="9">
        <v>45623.348611863425</v>
      </c>
      <c r="B17">
        <v>15</v>
      </c>
      <c r="C17">
        <v>16</v>
      </c>
      <c r="D17" s="7">
        <v>45623</v>
      </c>
      <c r="E17">
        <v>8.229999995</v>
      </c>
      <c r="F17">
        <v>14.0014292</v>
      </c>
      <c r="G17">
        <v>13.937654200000001</v>
      </c>
      <c r="H17">
        <v>14.05226665</v>
      </c>
      <c r="I17">
        <v>14.17028333</v>
      </c>
      <c r="J17">
        <v>9.7267416680000007</v>
      </c>
      <c r="K17">
        <v>-5.6524262049999999E-4</v>
      </c>
      <c r="L17">
        <v>240</v>
      </c>
      <c r="M17" s="8">
        <f t="shared" si="1"/>
        <v>-1.7157518923727189E-4</v>
      </c>
      <c r="N17" s="8" t="str">
        <f t="shared" si="2"/>
        <v>NA</v>
      </c>
      <c r="O17" s="8">
        <f t="shared" si="3"/>
        <v>-3.9366743126272811E-4</v>
      </c>
      <c r="P17">
        <v>10.30396678</v>
      </c>
      <c r="Q17" s="1">
        <v>2.7014999999999999E-6</v>
      </c>
      <c r="R17">
        <v>240</v>
      </c>
      <c r="S17" s="10">
        <f t="shared" si="4"/>
        <v>-5.5495826963125605E-5</v>
      </c>
      <c r="T17" s="10" t="str">
        <f t="shared" si="5"/>
        <v>NA</v>
      </c>
      <c r="U17" s="8">
        <f t="shared" si="6"/>
        <v>5.8197326963125606E-5</v>
      </c>
      <c r="V17">
        <v>10.251179280000001</v>
      </c>
      <c r="W17" s="1">
        <v>-3.1741E-5</v>
      </c>
      <c r="X17">
        <v>240</v>
      </c>
      <c r="Y17" s="8">
        <f t="shared" si="7"/>
        <v>-1.7157518923727189E-4</v>
      </c>
      <c r="Z17" s="8" t="str">
        <f t="shared" si="8"/>
        <v>NA</v>
      </c>
      <c r="AA17" s="8">
        <f t="shared" si="9"/>
        <v>1.3983418923727188E-4</v>
      </c>
      <c r="AB17">
        <v>10.05792542</v>
      </c>
      <c r="AC17">
        <v>-2.5892907300000001E-4</v>
      </c>
      <c r="AD17">
        <v>240</v>
      </c>
      <c r="AE17" s="8">
        <f t="shared" si="10"/>
        <v>-7.8406211045822793E-5</v>
      </c>
      <c r="AF17" s="8" t="str">
        <f t="shared" si="11"/>
        <v>NA</v>
      </c>
      <c r="AG17" s="8" t="s">
        <v>0</v>
      </c>
      <c r="AH17">
        <v>10.00108165</v>
      </c>
      <c r="AI17">
        <v>-3.0012422259999998E-4</v>
      </c>
      <c r="AJ17">
        <v>240</v>
      </c>
      <c r="AK17" s="8">
        <f t="shared" si="13"/>
        <v>-7.8406211045822793E-5</v>
      </c>
      <c r="AL17" s="8" t="str">
        <f t="shared" si="14"/>
        <v>NA</v>
      </c>
      <c r="AM17" s="8">
        <f t="shared" si="0"/>
        <v>-2.2171801155417719E-4</v>
      </c>
      <c r="AN17">
        <v>9.9933883429999995</v>
      </c>
      <c r="AO17">
        <v>-4.163401385E-4</v>
      </c>
      <c r="AP17">
        <v>240</v>
      </c>
      <c r="AQ17" s="8">
        <f t="shared" si="15"/>
        <v>-7.8406211045822793E-5</v>
      </c>
      <c r="AR17" s="8" t="str">
        <f t="shared" si="16"/>
        <v>NA</v>
      </c>
      <c r="AS17" s="8">
        <f t="shared" si="17"/>
        <v>-3.3793392745417721E-4</v>
      </c>
      <c r="AT17">
        <v>9.8812558530000008</v>
      </c>
      <c r="AU17">
        <v>-4.4829803490000001E-4</v>
      </c>
      <c r="AV17">
        <v>240</v>
      </c>
      <c r="AW17" s="8">
        <f t="shared" si="18"/>
        <v>-7.8406211045822793E-5</v>
      </c>
      <c r="AX17" s="8" t="str">
        <f t="shared" si="19"/>
        <v>NA</v>
      </c>
      <c r="AY17" s="8">
        <f t="shared" si="20"/>
        <v>-3.6989182385417722E-4</v>
      </c>
      <c r="AZ17">
        <v>9.8645291610000001</v>
      </c>
      <c r="BA17">
        <v>-4.536650661E-4</v>
      </c>
      <c r="BB17">
        <v>240</v>
      </c>
      <c r="BC17" s="8">
        <f t="shared" si="21"/>
        <v>-1.7157518923727189E-4</v>
      </c>
      <c r="BD17" s="8" t="str">
        <f t="shared" si="22"/>
        <v>NA</v>
      </c>
      <c r="BE17" s="8">
        <f t="shared" si="23"/>
        <v>-2.8208987686272811E-4</v>
      </c>
      <c r="BF17">
        <v>9.7948279459999998</v>
      </c>
      <c r="BG17" s="1">
        <v>-7.0437000000000003E-5</v>
      </c>
      <c r="BH17">
        <v>240</v>
      </c>
      <c r="BI17" s="10">
        <f t="shared" si="24"/>
        <v>-5.5495826963125605E-5</v>
      </c>
      <c r="BJ17" s="10" t="str">
        <f t="shared" si="25"/>
        <v>NA</v>
      </c>
      <c r="BK17" s="8">
        <f t="shared" si="26"/>
        <v>-1.4941173036874398E-5</v>
      </c>
      <c r="BL17">
        <v>9.6287699979999992</v>
      </c>
      <c r="BM17">
        <v>-2.6163211039999999E-4</v>
      </c>
      <c r="BN17">
        <v>240</v>
      </c>
      <c r="BO17" s="8">
        <f t="shared" si="27"/>
        <v>-7.8406211045822793E-5</v>
      </c>
      <c r="BP17" s="8" t="str">
        <f t="shared" si="28"/>
        <v>NA</v>
      </c>
      <c r="BQ17" s="8">
        <f t="shared" si="29"/>
        <v>-1.832258993541772E-4</v>
      </c>
      <c r="BR17" s="2">
        <v>9.4477499859999998</v>
      </c>
      <c r="BS17" s="2">
        <v>-3.504437847E-4</v>
      </c>
      <c r="BT17" s="2">
        <v>172</v>
      </c>
      <c r="BU17" s="8">
        <f t="shared" si="30"/>
        <v>-1.7157518923727189E-4</v>
      </c>
      <c r="BV17" s="8" t="str">
        <f t="shared" si="31"/>
        <v>NA</v>
      </c>
      <c r="BW17" s="8">
        <f t="shared" si="32"/>
        <v>-1.7886859546272811E-4</v>
      </c>
      <c r="BX17">
        <v>9.6576945940000005</v>
      </c>
      <c r="BY17">
        <v>-2.464317363E-4</v>
      </c>
      <c r="BZ17">
        <v>240</v>
      </c>
      <c r="CA17" s="8">
        <f t="shared" si="33"/>
        <v>-7.8406211045822793E-5</v>
      </c>
      <c r="CB17" s="8" t="str">
        <f t="shared" si="34"/>
        <v>NA</v>
      </c>
      <c r="CC17" s="8">
        <f t="shared" si="35"/>
        <v>-1.6802552525417721E-4</v>
      </c>
      <c r="CD17">
        <v>9.9878583190000008</v>
      </c>
      <c r="CE17" s="1">
        <v>-2.0293E-5</v>
      </c>
      <c r="CF17">
        <v>240</v>
      </c>
      <c r="CG17" s="8">
        <f t="shared" si="36"/>
        <v>-5.5495826963125605E-5</v>
      </c>
      <c r="CH17" s="8" t="str">
        <f t="shared" si="37"/>
        <v>NA</v>
      </c>
      <c r="CI17" s="8">
        <f t="shared" si="38"/>
        <v>3.5202826963125601E-5</v>
      </c>
      <c r="CJ17">
        <v>9.434365841</v>
      </c>
      <c r="CK17">
        <v>-3.7406494090000002E-4</v>
      </c>
      <c r="CL17">
        <v>240</v>
      </c>
      <c r="CM17" s="8">
        <f t="shared" si="39"/>
        <v>-1.7157518923727189E-4</v>
      </c>
      <c r="CN17" s="8" t="str">
        <f t="shared" si="40"/>
        <v>NA</v>
      </c>
      <c r="CO17" s="8">
        <f t="shared" si="41"/>
        <v>-2.0248975166272813E-4</v>
      </c>
      <c r="CP17">
        <v>9.4675891439999997</v>
      </c>
      <c r="CQ17">
        <v>-3.2744916449999999E-4</v>
      </c>
      <c r="CR17">
        <v>240</v>
      </c>
      <c r="CS17" s="8">
        <f t="shared" si="42"/>
        <v>-7.8406211045822793E-5</v>
      </c>
      <c r="CT17" s="8" t="str">
        <f t="shared" si="43"/>
        <v>NA</v>
      </c>
      <c r="CU17" s="8">
        <f t="shared" si="44"/>
        <v>-2.490429534541772E-4</v>
      </c>
      <c r="CV17">
        <v>9.7491249880000002</v>
      </c>
      <c r="CW17" s="1">
        <v>-6.2446999999999994E-5</v>
      </c>
      <c r="CX17">
        <v>240</v>
      </c>
      <c r="CY17" s="10">
        <f t="shared" si="45"/>
        <v>-5.5495826963125605E-5</v>
      </c>
      <c r="CZ17" s="10" t="str">
        <f t="shared" si="46"/>
        <v>NA</v>
      </c>
      <c r="DA17" s="8">
        <f t="shared" si="47"/>
        <v>-6.9511730368743884E-6</v>
      </c>
      <c r="DB17" t="s">
        <v>1</v>
      </c>
      <c r="DC17" s="5" t="s">
        <v>5</v>
      </c>
    </row>
    <row r="18" spans="1:107" x14ac:dyDescent="0.45">
      <c r="A18" s="9">
        <v>45623.404861111114</v>
      </c>
      <c r="B18" t="s">
        <v>0</v>
      </c>
      <c r="C18">
        <v>17</v>
      </c>
      <c r="D18" s="7">
        <v>45623</v>
      </c>
      <c r="E18">
        <v>9.438333321</v>
      </c>
      <c r="F18">
        <v>14.049870800000001</v>
      </c>
      <c r="G18">
        <v>13.967900009999999</v>
      </c>
      <c r="H18">
        <v>14.050279250000001</v>
      </c>
      <c r="I18">
        <v>14.1795542</v>
      </c>
      <c r="J18">
        <v>8.7072046360000002</v>
      </c>
      <c r="K18">
        <v>-4.679767185E-4</v>
      </c>
      <c r="L18">
        <v>240</v>
      </c>
      <c r="M18" s="8">
        <f t="shared" si="1"/>
        <v>-1.7314341285668E-4</v>
      </c>
      <c r="N18" s="8" t="str">
        <f t="shared" si="2"/>
        <v>NA</v>
      </c>
      <c r="O18" s="8">
        <f t="shared" si="3"/>
        <v>-2.9483330564331999E-4</v>
      </c>
      <c r="P18">
        <v>6.7031337420000003</v>
      </c>
      <c r="Q18">
        <v>-1.3629091369999999E-3</v>
      </c>
      <c r="R18">
        <v>240</v>
      </c>
      <c r="S18" s="10">
        <f t="shared" si="4"/>
        <v>-5.5676417985289772E-5</v>
      </c>
      <c r="T18" s="10" t="str">
        <f t="shared" si="5"/>
        <v>NA</v>
      </c>
      <c r="U18" s="8">
        <f t="shared" si="6"/>
        <v>-1.3072327190147102E-3</v>
      </c>
      <c r="V18">
        <v>10.13782915</v>
      </c>
      <c r="W18" s="1">
        <v>-5.6888000000000001E-5</v>
      </c>
      <c r="X18">
        <v>240</v>
      </c>
      <c r="Y18" s="8">
        <f t="shared" si="7"/>
        <v>-1.7314341285668E-4</v>
      </c>
      <c r="Z18" s="8" t="str">
        <f t="shared" si="8"/>
        <v>NA</v>
      </c>
      <c r="AA18" s="8">
        <f t="shared" si="9"/>
        <v>1.1625541285668E-4</v>
      </c>
      <c r="AB18">
        <v>9.1727991820000003</v>
      </c>
      <c r="AC18">
        <v>-2.7620678120000001E-4</v>
      </c>
      <c r="AD18">
        <v>240</v>
      </c>
      <c r="AE18" s="8">
        <f t="shared" si="10"/>
        <v>-7.8964841091155868E-5</v>
      </c>
      <c r="AF18" s="8" t="str">
        <f t="shared" si="11"/>
        <v>NA</v>
      </c>
      <c r="AG18" s="8">
        <f t="shared" si="12"/>
        <v>-1.9724194010884414E-4</v>
      </c>
      <c r="AH18">
        <v>9.3817650080000003</v>
      </c>
      <c r="AI18">
        <v>-2.2734708210000001E-4</v>
      </c>
      <c r="AJ18">
        <v>240</v>
      </c>
      <c r="AK18" s="8">
        <f t="shared" si="13"/>
        <v>-7.8964841091155868E-5</v>
      </c>
      <c r="AL18" s="8" t="str">
        <f t="shared" si="14"/>
        <v>NA</v>
      </c>
      <c r="AM18" s="8">
        <f t="shared" si="0"/>
        <v>-1.4838224100884414E-4</v>
      </c>
      <c r="AN18">
        <v>8.5303612869999998</v>
      </c>
      <c r="AO18">
        <v>-8.738742335E-4</v>
      </c>
      <c r="AP18">
        <v>240</v>
      </c>
      <c r="AQ18" s="8">
        <f t="shared" si="15"/>
        <v>-7.8964841091155868E-5</v>
      </c>
      <c r="AR18" s="8" t="str">
        <f t="shared" si="16"/>
        <v>NA</v>
      </c>
      <c r="AS18" s="8">
        <f t="shared" si="17"/>
        <v>-7.9490939240884414E-4</v>
      </c>
      <c r="AT18">
        <v>8.8061646059999994</v>
      </c>
      <c r="AU18">
        <v>-3.4821104080000001E-4</v>
      </c>
      <c r="AV18">
        <v>240</v>
      </c>
      <c r="AW18" s="8">
        <f t="shared" si="18"/>
        <v>-7.8964841091155868E-5</v>
      </c>
      <c r="AX18" s="8" t="str">
        <f t="shared" si="19"/>
        <v>NA</v>
      </c>
      <c r="AY18" s="8">
        <f t="shared" si="20"/>
        <v>-2.6924619970884414E-4</v>
      </c>
      <c r="AZ18">
        <v>9.1428291959999992</v>
      </c>
      <c r="BA18">
        <v>-3.0305127260000001E-4</v>
      </c>
      <c r="BB18">
        <v>240</v>
      </c>
      <c r="BC18" s="8">
        <f t="shared" si="21"/>
        <v>-1.7314341285668E-4</v>
      </c>
      <c r="BD18" s="8" t="str">
        <f t="shared" si="22"/>
        <v>NA</v>
      </c>
      <c r="BE18" s="8">
        <f t="shared" si="23"/>
        <v>-1.2990785974332001E-4</v>
      </c>
      <c r="BF18">
        <v>9.7452566390000008</v>
      </c>
      <c r="BG18" s="1">
        <v>1.5475999999999999E-5</v>
      </c>
      <c r="BH18">
        <v>240</v>
      </c>
      <c r="BI18" s="10">
        <f t="shared" si="24"/>
        <v>-5.5676417985289772E-5</v>
      </c>
      <c r="BJ18" s="10" t="str">
        <f t="shared" si="25"/>
        <v>NA</v>
      </c>
      <c r="BK18" s="8">
        <f t="shared" si="26"/>
        <v>7.1152417985289771E-5</v>
      </c>
      <c r="BL18">
        <v>9.1103924989999996</v>
      </c>
      <c r="BM18">
        <v>-1.7983387500000001E-4</v>
      </c>
      <c r="BN18">
        <v>240</v>
      </c>
      <c r="BO18" s="8">
        <f t="shared" si="27"/>
        <v>-7.8964841091155868E-5</v>
      </c>
      <c r="BP18" s="8" t="str">
        <f t="shared" si="28"/>
        <v>NA</v>
      </c>
      <c r="BQ18" s="8">
        <f t="shared" si="29"/>
        <v>-1.0086903390884414E-4</v>
      </c>
      <c r="BR18">
        <v>8.5851033569999995</v>
      </c>
      <c r="BS18">
        <v>-2.1867747549999999E-4</v>
      </c>
      <c r="BT18">
        <v>240</v>
      </c>
      <c r="BU18" s="8">
        <f t="shared" si="30"/>
        <v>-1.7314341285668E-4</v>
      </c>
      <c r="BV18" s="8" t="str">
        <f t="shared" si="31"/>
        <v>NA</v>
      </c>
      <c r="BW18" s="8">
        <f t="shared" si="32"/>
        <v>-4.553406264331999E-5</v>
      </c>
      <c r="BX18">
        <v>9.109966687</v>
      </c>
      <c r="BY18">
        <v>-1.704866921E-4</v>
      </c>
      <c r="BZ18">
        <v>240</v>
      </c>
      <c r="CA18" s="8">
        <f t="shared" si="33"/>
        <v>-7.8964841091155868E-5</v>
      </c>
      <c r="CB18" s="8" t="str">
        <f t="shared" si="34"/>
        <v>NA</v>
      </c>
      <c r="CC18" s="8">
        <f t="shared" si="35"/>
        <v>-9.152185100884413E-5</v>
      </c>
      <c r="CD18">
        <v>5.2498437520000003</v>
      </c>
      <c r="CE18">
        <v>-1.7511309009999999E-3</v>
      </c>
      <c r="CF18">
        <v>240</v>
      </c>
      <c r="CG18" s="8">
        <f t="shared" si="36"/>
        <v>-5.5676417985289772E-5</v>
      </c>
      <c r="CH18" s="8" t="str">
        <f t="shared" si="37"/>
        <v>NA</v>
      </c>
      <c r="CI18" s="8">
        <f t="shared" si="38"/>
        <v>-1.6954544830147101E-3</v>
      </c>
      <c r="CJ18">
        <v>8.4645125149999991</v>
      </c>
      <c r="CK18">
        <v>-5.5578720010000002E-4</v>
      </c>
      <c r="CL18">
        <v>240</v>
      </c>
      <c r="CM18" s="8">
        <f t="shared" si="39"/>
        <v>-1.7314341285668E-4</v>
      </c>
      <c r="CN18" s="8" t="str">
        <f t="shared" si="40"/>
        <v>NA</v>
      </c>
      <c r="CO18" s="8">
        <f t="shared" si="41"/>
        <v>-3.8264378724332001E-4</v>
      </c>
      <c r="CP18">
        <v>8.6725178920000001</v>
      </c>
      <c r="CQ18">
        <v>-2.9467608370000001E-4</v>
      </c>
      <c r="CR18">
        <v>240</v>
      </c>
      <c r="CS18" s="8">
        <f t="shared" si="42"/>
        <v>-7.8964841091155868E-5</v>
      </c>
      <c r="CT18" s="8" t="str">
        <f t="shared" si="43"/>
        <v>NA</v>
      </c>
      <c r="CU18" s="8">
        <f t="shared" si="44"/>
        <v>-2.1571124260884414E-4</v>
      </c>
      <c r="CV18">
        <v>9.7153129259999993</v>
      </c>
      <c r="CW18" s="1">
        <v>-4.4328000000000001E-6</v>
      </c>
      <c r="CX18">
        <v>240</v>
      </c>
      <c r="CY18" s="10">
        <f t="shared" si="45"/>
        <v>-5.5676417985289772E-5</v>
      </c>
      <c r="CZ18" s="10" t="str">
        <f t="shared" si="46"/>
        <v>NA</v>
      </c>
      <c r="DA18" s="8">
        <f t="shared" si="47"/>
        <v>5.124361798528977E-5</v>
      </c>
      <c r="DB18" t="s">
        <v>4</v>
      </c>
      <c r="DC18" s="5" t="s">
        <v>5</v>
      </c>
    </row>
    <row r="19" spans="1:107" x14ac:dyDescent="0.45">
      <c r="A19" s="9">
        <v>45623.418749884258</v>
      </c>
      <c r="B19" t="s">
        <v>0</v>
      </c>
      <c r="C19">
        <v>18</v>
      </c>
      <c r="D19" s="7">
        <v>45623</v>
      </c>
      <c r="E19">
        <v>9.9250000640000007</v>
      </c>
      <c r="F19">
        <v>14.049845830000001</v>
      </c>
      <c r="G19">
        <v>13.98081661</v>
      </c>
      <c r="H19">
        <v>14.03857502</v>
      </c>
      <c r="I19">
        <v>14.14035831</v>
      </c>
      <c r="J19">
        <v>8.138699162</v>
      </c>
      <c r="K19">
        <v>-4.7453633650000002E-4</v>
      </c>
      <c r="L19">
        <v>240</v>
      </c>
      <c r="M19" s="8">
        <f t="shared" si="1"/>
        <v>-1.735306305170603E-4</v>
      </c>
      <c r="N19" s="8" t="str">
        <f t="shared" si="2"/>
        <v>NA</v>
      </c>
      <c r="O19" s="8">
        <f t="shared" si="3"/>
        <v>-3.0100570598293972E-4</v>
      </c>
      <c r="P19">
        <v>5.4482762300000003</v>
      </c>
      <c r="Q19">
        <v>-5.5429724060000003E-4</v>
      </c>
      <c r="R19">
        <v>240</v>
      </c>
      <c r="S19" s="10">
        <f t="shared" si="4"/>
        <v>-5.572100858591833E-5</v>
      </c>
      <c r="T19" s="10" t="str">
        <f t="shared" si="5"/>
        <v>NA</v>
      </c>
      <c r="U19" s="8">
        <f t="shared" si="6"/>
        <v>-4.985762320140817E-4</v>
      </c>
      <c r="V19">
        <v>10.066566720000001</v>
      </c>
      <c r="W19" s="1">
        <v>-8.9271000000000006E-5</v>
      </c>
      <c r="X19">
        <v>240</v>
      </c>
      <c r="Y19" s="8">
        <f t="shared" si="7"/>
        <v>-1.735306305170603E-4</v>
      </c>
      <c r="Z19" s="8" t="str">
        <f t="shared" si="8"/>
        <v>NA</v>
      </c>
      <c r="AA19" s="8">
        <f t="shared" si="9"/>
        <v>8.4259630517060296E-5</v>
      </c>
      <c r="AB19">
        <v>8.655112076</v>
      </c>
      <c r="AC19">
        <v>-4.8799954110000001E-4</v>
      </c>
      <c r="AD19">
        <v>240</v>
      </c>
      <c r="AE19" s="8">
        <f t="shared" si="10"/>
        <v>-7.9102775130956982E-5</v>
      </c>
      <c r="AF19" s="8" t="str">
        <f t="shared" si="11"/>
        <v>NA</v>
      </c>
      <c r="AG19" s="8">
        <f t="shared" si="12"/>
        <v>-4.0889676596904303E-4</v>
      </c>
      <c r="AH19">
        <v>9.1092870589999997</v>
      </c>
      <c r="AI19">
        <v>-2.9146513769999998E-4</v>
      </c>
      <c r="AJ19">
        <v>240</v>
      </c>
      <c r="AK19" s="8">
        <f t="shared" si="13"/>
        <v>-7.9102775130956982E-5</v>
      </c>
      <c r="AL19" s="8" t="str">
        <f t="shared" si="14"/>
        <v>NA</v>
      </c>
      <c r="AM19" s="8">
        <f t="shared" si="0"/>
        <v>-2.12362362569043E-4</v>
      </c>
      <c r="AN19">
        <v>7.504091249</v>
      </c>
      <c r="AO19">
        <v>-8.9070295540000005E-4</v>
      </c>
      <c r="AP19">
        <v>240</v>
      </c>
      <c r="AQ19" s="8">
        <f t="shared" si="15"/>
        <v>-7.9102775130956982E-5</v>
      </c>
      <c r="AR19" s="8" t="str">
        <f t="shared" si="16"/>
        <v>NA</v>
      </c>
      <c r="AS19" s="8">
        <f t="shared" si="17"/>
        <v>-8.1160018026904307E-4</v>
      </c>
      <c r="AT19">
        <v>8.3734525039999994</v>
      </c>
      <c r="AU19">
        <v>-3.953598281E-4</v>
      </c>
      <c r="AV19">
        <v>240</v>
      </c>
      <c r="AW19" s="8">
        <f t="shared" si="18"/>
        <v>-7.9102775130956982E-5</v>
      </c>
      <c r="AX19" s="8" t="str">
        <f t="shared" si="19"/>
        <v>NA</v>
      </c>
      <c r="AY19" s="8">
        <f t="shared" si="20"/>
        <v>-3.1625705296904302E-4</v>
      </c>
      <c r="AZ19">
        <v>8.7847587740000002</v>
      </c>
      <c r="BA19">
        <v>-3.0593095800000001E-4</v>
      </c>
      <c r="BB19">
        <v>240</v>
      </c>
      <c r="BC19" s="8">
        <f t="shared" si="21"/>
        <v>-1.735306305170603E-4</v>
      </c>
      <c r="BD19" s="8" t="str">
        <f t="shared" si="22"/>
        <v>NA</v>
      </c>
      <c r="BE19" s="8">
        <f t="shared" si="23"/>
        <v>-1.3240032748293971E-4</v>
      </c>
      <c r="BF19">
        <v>9.7208683409999992</v>
      </c>
      <c r="BG19" s="1">
        <v>-6.0195000000000002E-5</v>
      </c>
      <c r="BH19">
        <v>240</v>
      </c>
      <c r="BI19" s="10">
        <f t="shared" si="24"/>
        <v>-5.572100858591833E-5</v>
      </c>
      <c r="BJ19" s="10" t="str">
        <f t="shared" si="25"/>
        <v>NA</v>
      </c>
      <c r="BK19" s="8">
        <f t="shared" si="26"/>
        <v>-4.473991414081672E-6</v>
      </c>
      <c r="BL19">
        <v>8.8521571080000001</v>
      </c>
      <c r="BM19">
        <v>-2.393247576E-4</v>
      </c>
      <c r="BN19">
        <v>240</v>
      </c>
      <c r="BO19" s="8">
        <f t="shared" si="27"/>
        <v>-7.9102775130956982E-5</v>
      </c>
      <c r="BP19" s="8" t="str">
        <f t="shared" si="28"/>
        <v>NA</v>
      </c>
      <c r="BQ19" s="8">
        <f t="shared" si="29"/>
        <v>-1.6022198246904302E-4</v>
      </c>
      <c r="BR19">
        <v>8.2312162359999999</v>
      </c>
      <c r="BS19">
        <v>-3.146486834E-4</v>
      </c>
      <c r="BT19">
        <v>240</v>
      </c>
      <c r="BU19" s="8">
        <f t="shared" si="30"/>
        <v>-1.735306305170603E-4</v>
      </c>
      <c r="BV19" s="8" t="str">
        <f t="shared" si="31"/>
        <v>NA</v>
      </c>
      <c r="BW19" s="8">
        <f t="shared" si="32"/>
        <v>-1.411180528829397E-4</v>
      </c>
      <c r="BX19">
        <v>8.8678958259999998</v>
      </c>
      <c r="BY19">
        <v>-2.294552124E-4</v>
      </c>
      <c r="BZ19">
        <v>240</v>
      </c>
      <c r="CA19" s="8">
        <f t="shared" si="33"/>
        <v>-7.9102775130956982E-5</v>
      </c>
      <c r="CB19" s="8" t="str">
        <f t="shared" si="34"/>
        <v>NA</v>
      </c>
      <c r="CC19" s="8">
        <f t="shared" si="35"/>
        <v>-1.5035243726904302E-4</v>
      </c>
      <c r="CD19">
        <v>4.2785212379999997</v>
      </c>
      <c r="CE19" s="1">
        <v>-4.9971E-5</v>
      </c>
      <c r="CF19">
        <v>240</v>
      </c>
      <c r="CG19" s="8">
        <f t="shared" si="36"/>
        <v>-5.572100858591833E-5</v>
      </c>
      <c r="CH19" s="8" t="str">
        <f t="shared" si="37"/>
        <v>NA</v>
      </c>
      <c r="CI19" s="8">
        <f t="shared" si="38"/>
        <v>5.7500085859183304E-6</v>
      </c>
      <c r="CJ19">
        <v>7.7732070819999999</v>
      </c>
      <c r="CK19">
        <v>-6.3367537269999998E-4</v>
      </c>
      <c r="CL19">
        <v>240</v>
      </c>
      <c r="CM19" s="8">
        <f t="shared" si="39"/>
        <v>-1.735306305170603E-4</v>
      </c>
      <c r="CN19" s="8" t="str">
        <f t="shared" si="40"/>
        <v>NA</v>
      </c>
      <c r="CO19" s="8">
        <f t="shared" si="41"/>
        <v>-4.6014474218293968E-4</v>
      </c>
      <c r="CP19">
        <v>8.2476016879999996</v>
      </c>
      <c r="CQ19">
        <v>-3.7571617820000001E-4</v>
      </c>
      <c r="CR19">
        <v>240</v>
      </c>
      <c r="CS19" s="8">
        <f t="shared" si="42"/>
        <v>-7.9102775130956982E-5</v>
      </c>
      <c r="CT19" s="8" t="str">
        <f t="shared" si="43"/>
        <v>NA</v>
      </c>
      <c r="CU19" s="8">
        <f t="shared" si="44"/>
        <v>-2.9661340306904303E-4</v>
      </c>
      <c r="CV19">
        <v>9.7011687440000003</v>
      </c>
      <c r="CW19" s="1">
        <v>-4.5204999999999998E-5</v>
      </c>
      <c r="CX19">
        <v>240</v>
      </c>
      <c r="CY19" s="10">
        <f t="shared" si="45"/>
        <v>-5.572100858591833E-5</v>
      </c>
      <c r="CZ19" s="10" t="str">
        <f t="shared" si="46"/>
        <v>NA</v>
      </c>
      <c r="DA19" s="8">
        <f t="shared" si="47"/>
        <v>1.0516008585918332E-5</v>
      </c>
      <c r="DB19" t="s">
        <v>4</v>
      </c>
      <c r="DC19" s="5" t="s">
        <v>5</v>
      </c>
    </row>
    <row r="20" spans="1:107" x14ac:dyDescent="0.45">
      <c r="A20" s="9">
        <v>45623.432638888888</v>
      </c>
      <c r="B20" t="s">
        <v>0</v>
      </c>
      <c r="C20">
        <v>19</v>
      </c>
      <c r="D20" s="7">
        <v>45623</v>
      </c>
      <c r="E20">
        <v>10.238333320000001</v>
      </c>
      <c r="F20">
        <v>14.02315834</v>
      </c>
      <c r="G20">
        <v>13.94806243</v>
      </c>
      <c r="H20">
        <v>14.033083319999999</v>
      </c>
      <c r="I20">
        <v>14.163149969999999</v>
      </c>
      <c r="J20">
        <v>7.5877512339999997</v>
      </c>
      <c r="K20">
        <v>-4.5898837379999998E-4</v>
      </c>
      <c r="L20">
        <v>240</v>
      </c>
      <c r="M20" s="8">
        <f t="shared" si="1"/>
        <v>-1.7391785463138909E-4</v>
      </c>
      <c r="N20" s="8" t="str">
        <f t="shared" si="2"/>
        <v>NA</v>
      </c>
      <c r="O20" s="8">
        <f t="shared" si="3"/>
        <v>-2.8507051916861089E-4</v>
      </c>
      <c r="P20">
        <v>5.1548458339999996</v>
      </c>
      <c r="Q20" s="1">
        <v>-4.6584E-5</v>
      </c>
      <c r="R20">
        <v>240</v>
      </c>
      <c r="S20" s="10">
        <f t="shared" si="4"/>
        <v>-5.5765599929730181E-5</v>
      </c>
      <c r="T20" s="10" t="str">
        <f t="shared" si="5"/>
        <v>NA</v>
      </c>
      <c r="U20" s="8">
        <f t="shared" si="6"/>
        <v>9.1815999297301809E-6</v>
      </c>
      <c r="V20">
        <v>9.9781379139999995</v>
      </c>
      <c r="W20" s="1">
        <v>-8.8253999999999999E-5</v>
      </c>
      <c r="X20">
        <v>240</v>
      </c>
      <c r="Y20" s="8">
        <f t="shared" si="7"/>
        <v>-1.7391785463138909E-4</v>
      </c>
      <c r="Z20" s="8" t="str">
        <f t="shared" si="8"/>
        <v>NA</v>
      </c>
      <c r="AA20" s="8">
        <f t="shared" si="9"/>
        <v>8.5663854631389092E-5</v>
      </c>
      <c r="AB20">
        <v>8.1382791619999999</v>
      </c>
      <c r="AC20">
        <v>-4.262444072E-4</v>
      </c>
      <c r="AD20">
        <v>240</v>
      </c>
      <c r="AE20" s="8">
        <f t="shared" si="10"/>
        <v>-7.9240711469752423E-5</v>
      </c>
      <c r="AF20" s="8" t="str">
        <f t="shared" si="11"/>
        <v>NA</v>
      </c>
      <c r="AG20" s="8">
        <f t="shared" si="12"/>
        <v>-3.4700369573024758E-4</v>
      </c>
      <c r="AH20">
        <v>8.6723329660000008</v>
      </c>
      <c r="AI20">
        <v>-3.996056168E-4</v>
      </c>
      <c r="AJ20">
        <v>240</v>
      </c>
      <c r="AK20" s="8">
        <f t="shared" si="13"/>
        <v>-7.9240711469752423E-5</v>
      </c>
      <c r="AL20" s="8" t="str">
        <f t="shared" si="14"/>
        <v>NA</v>
      </c>
      <c r="AM20" s="8">
        <f t="shared" si="0"/>
        <v>-3.2036490533024758E-4</v>
      </c>
      <c r="AN20">
        <v>6.4256787519999996</v>
      </c>
      <c r="AO20">
        <v>-8.7568014979999998E-4</v>
      </c>
      <c r="AP20">
        <v>240</v>
      </c>
      <c r="AQ20" s="8">
        <f t="shared" si="15"/>
        <v>-7.9240711469752423E-5</v>
      </c>
      <c r="AR20" s="8" t="str">
        <f t="shared" si="16"/>
        <v>NA</v>
      </c>
      <c r="AS20" s="8">
        <f t="shared" si="17"/>
        <v>-7.9643943833024756E-4</v>
      </c>
      <c r="AT20">
        <v>7.9053691779999999</v>
      </c>
      <c r="AU20">
        <v>-3.921677802E-4</v>
      </c>
      <c r="AV20">
        <v>240</v>
      </c>
      <c r="AW20" s="8">
        <f t="shared" si="18"/>
        <v>-7.9240711469752423E-5</v>
      </c>
      <c r="AX20" s="8" t="str">
        <f t="shared" si="19"/>
        <v>NA</v>
      </c>
      <c r="AY20" s="8">
        <f t="shared" si="20"/>
        <v>-3.1292706873024758E-4</v>
      </c>
      <c r="AZ20">
        <v>8.3990766800000003</v>
      </c>
      <c r="BA20">
        <v>-3.7744376859999998E-4</v>
      </c>
      <c r="BB20">
        <v>240</v>
      </c>
      <c r="BC20" s="8">
        <f t="shared" si="21"/>
        <v>-1.7391785463138909E-4</v>
      </c>
      <c r="BD20" s="8" t="str">
        <f t="shared" si="22"/>
        <v>NA</v>
      </c>
      <c r="BE20" s="8">
        <f t="shared" si="23"/>
        <v>-2.0352591396861089E-4</v>
      </c>
      <c r="BF20">
        <v>9.7085883259999992</v>
      </c>
      <c r="BG20" s="1">
        <v>2.1444E-5</v>
      </c>
      <c r="BH20">
        <v>240</v>
      </c>
      <c r="BI20" s="10">
        <f t="shared" si="24"/>
        <v>-5.5765599929730181E-5</v>
      </c>
      <c r="BJ20" s="10" t="str">
        <f t="shared" si="25"/>
        <v>NA</v>
      </c>
      <c r="BK20" s="8">
        <f t="shared" si="26"/>
        <v>7.7209599929730174E-5</v>
      </c>
      <c r="BL20">
        <v>8.6116612470000007</v>
      </c>
      <c r="BM20">
        <v>-1.7704799120000001E-4</v>
      </c>
      <c r="BN20">
        <v>240</v>
      </c>
      <c r="BO20" s="8">
        <f t="shared" si="27"/>
        <v>-7.9240711469752423E-5</v>
      </c>
      <c r="BP20" s="8" t="str">
        <f t="shared" si="28"/>
        <v>NA</v>
      </c>
      <c r="BQ20" s="8">
        <f t="shared" si="29"/>
        <v>-9.7807279730247585E-5</v>
      </c>
      <c r="BR20">
        <v>7.9494629120000004</v>
      </c>
      <c r="BS20">
        <v>-2.2786269640000001E-4</v>
      </c>
      <c r="BT20">
        <v>240</v>
      </c>
      <c r="BU20" s="8">
        <f t="shared" si="30"/>
        <v>-1.7391785463138909E-4</v>
      </c>
      <c r="BV20" s="8" t="str">
        <f t="shared" si="31"/>
        <v>NA</v>
      </c>
      <c r="BW20" s="8">
        <f t="shared" si="32"/>
        <v>-5.3944841768610921E-5</v>
      </c>
      <c r="BX20">
        <v>8.6496787749999999</v>
      </c>
      <c r="BY20">
        <v>-1.4526105330000001E-4</v>
      </c>
      <c r="BZ20">
        <v>240</v>
      </c>
      <c r="CA20" s="8">
        <f t="shared" si="33"/>
        <v>-7.9240711469752423E-5</v>
      </c>
      <c r="CB20" s="8" t="str">
        <f t="shared" si="34"/>
        <v>NA</v>
      </c>
      <c r="CC20" s="8">
        <f t="shared" si="35"/>
        <v>-6.6020341830247588E-5</v>
      </c>
      <c r="CD20">
        <v>4.2533725020000004</v>
      </c>
      <c r="CE20" s="1">
        <v>4.1561999999999999E-5</v>
      </c>
      <c r="CF20">
        <v>240</v>
      </c>
      <c r="CG20" s="8">
        <f t="shared" si="36"/>
        <v>-5.5765599929730181E-5</v>
      </c>
      <c r="CH20" s="8" t="str">
        <f t="shared" si="37"/>
        <v>NA</v>
      </c>
      <c r="CI20" s="8">
        <f t="shared" si="38"/>
        <v>9.7327599929730187E-5</v>
      </c>
      <c r="CJ20">
        <v>6.980812105</v>
      </c>
      <c r="CK20">
        <v>-6.7101842860000001E-4</v>
      </c>
      <c r="CL20">
        <v>240</v>
      </c>
      <c r="CM20" s="8">
        <f t="shared" si="39"/>
        <v>-1.7391785463138909E-4</v>
      </c>
      <c r="CN20" s="8" t="str">
        <f t="shared" si="40"/>
        <v>NA</v>
      </c>
      <c r="CO20" s="8">
        <f t="shared" si="41"/>
        <v>-4.9710057396861092E-4</v>
      </c>
      <c r="CP20">
        <v>7.845916227</v>
      </c>
      <c r="CQ20">
        <v>-3.1542128780000001E-4</v>
      </c>
      <c r="CR20">
        <v>240</v>
      </c>
      <c r="CS20" s="8">
        <f t="shared" si="42"/>
        <v>-7.9240711469752423E-5</v>
      </c>
      <c r="CT20" s="8" t="str">
        <f t="shared" si="43"/>
        <v>NA</v>
      </c>
      <c r="CU20" s="8">
        <f t="shared" si="44"/>
        <v>-2.3618057633024758E-4</v>
      </c>
      <c r="CV20">
        <v>9.681388342</v>
      </c>
      <c r="CW20" s="1">
        <v>3.0338E-5</v>
      </c>
      <c r="CX20">
        <v>240</v>
      </c>
      <c r="CY20" s="10">
        <f t="shared" si="45"/>
        <v>-5.5765599929730181E-5</v>
      </c>
      <c r="CZ20" s="10" t="str">
        <f t="shared" si="46"/>
        <v>NA</v>
      </c>
      <c r="DA20" s="8">
        <f t="shared" si="47"/>
        <v>8.6103599929730187E-5</v>
      </c>
      <c r="DB20" t="s">
        <v>4</v>
      </c>
      <c r="DC20" s="5" t="s">
        <v>5</v>
      </c>
    </row>
    <row r="21" spans="1:107" x14ac:dyDescent="0.45">
      <c r="A21" s="9">
        <v>45623.446527777778</v>
      </c>
      <c r="B21" t="s">
        <v>0</v>
      </c>
      <c r="C21">
        <v>20</v>
      </c>
      <c r="D21" s="7">
        <v>45623</v>
      </c>
      <c r="E21">
        <v>10.43833332</v>
      </c>
      <c r="F21">
        <v>14.03618333</v>
      </c>
      <c r="G21">
        <v>13.96107501</v>
      </c>
      <c r="H21">
        <v>14.0584542</v>
      </c>
      <c r="I21">
        <v>14.155295819999999</v>
      </c>
      <c r="J21">
        <v>7.0208804029999996</v>
      </c>
      <c r="K21">
        <v>-4.5133795090000002E-4</v>
      </c>
      <c r="L21">
        <v>240</v>
      </c>
      <c r="M21" s="8">
        <f t="shared" si="1"/>
        <v>-1.7430507551874364E-4</v>
      </c>
      <c r="N21" s="8" t="str">
        <f t="shared" si="2"/>
        <v>NA</v>
      </c>
      <c r="O21" s="8">
        <f t="shared" si="3"/>
        <v>-2.7703287538125639E-4</v>
      </c>
      <c r="P21">
        <v>5.148511257</v>
      </c>
      <c r="Q21" s="1">
        <v>2.0259999999999999E-5</v>
      </c>
      <c r="R21">
        <v>240</v>
      </c>
      <c r="S21" s="10">
        <f t="shared" si="4"/>
        <v>-5.5810190901950385E-5</v>
      </c>
      <c r="T21" s="10" t="str">
        <f t="shared" si="5"/>
        <v>NA</v>
      </c>
      <c r="U21" s="8">
        <f t="shared" si="6"/>
        <v>7.6070190901950384E-5</v>
      </c>
      <c r="V21">
        <v>9.8558312580000003</v>
      </c>
      <c r="W21" s="1">
        <v>-8.6110000000000001E-5</v>
      </c>
      <c r="X21">
        <v>240</v>
      </c>
      <c r="Y21" s="8">
        <f t="shared" si="7"/>
        <v>-1.7430507551874364E-4</v>
      </c>
      <c r="Z21" s="8" t="str">
        <f t="shared" si="8"/>
        <v>NA</v>
      </c>
      <c r="AA21" s="8">
        <f t="shared" si="9"/>
        <v>8.8195075518743635E-5</v>
      </c>
      <c r="AB21">
        <v>7.4512679100000003</v>
      </c>
      <c r="AC21">
        <v>-5.5010359170000001E-4</v>
      </c>
      <c r="AD21">
        <v>240</v>
      </c>
      <c r="AE21" s="8">
        <f t="shared" si="10"/>
        <v>-7.9378646659078456E-5</v>
      </c>
      <c r="AF21" s="8" t="str">
        <f t="shared" si="11"/>
        <v>NA</v>
      </c>
      <c r="AG21" s="8">
        <f t="shared" si="12"/>
        <v>-4.7072494504092155E-4</v>
      </c>
      <c r="AH21">
        <v>8.1158545770000003</v>
      </c>
      <c r="AI21">
        <v>-5.5808367869999997E-4</v>
      </c>
      <c r="AJ21">
        <v>240</v>
      </c>
      <c r="AK21" s="8">
        <f t="shared" si="13"/>
        <v>-7.9378646659078456E-5</v>
      </c>
      <c r="AL21" s="8" t="str">
        <f t="shared" si="14"/>
        <v>NA</v>
      </c>
      <c r="AM21" s="8">
        <f t="shared" si="0"/>
        <v>-4.7870503204092152E-4</v>
      </c>
      <c r="AN21">
        <v>5.3690241869999999</v>
      </c>
      <c r="AO21">
        <v>-8.4381245659999999E-4</v>
      </c>
      <c r="AP21">
        <v>240</v>
      </c>
      <c r="AQ21" s="8">
        <f t="shared" si="15"/>
        <v>-7.9378646659078456E-5</v>
      </c>
      <c r="AR21" s="8" t="str">
        <f t="shared" si="16"/>
        <v>NA</v>
      </c>
      <c r="AS21" s="8">
        <f t="shared" si="17"/>
        <v>-7.6443380994092153E-4</v>
      </c>
      <c r="AT21">
        <v>7.4067441279999997</v>
      </c>
      <c r="AU21">
        <v>-4.1118544409999999E-4</v>
      </c>
      <c r="AV21">
        <v>240</v>
      </c>
      <c r="AW21" s="8">
        <f t="shared" si="18"/>
        <v>-7.9378646659078456E-5</v>
      </c>
      <c r="AX21" s="8" t="str">
        <f t="shared" si="19"/>
        <v>NA</v>
      </c>
      <c r="AY21" s="8">
        <f t="shared" si="20"/>
        <v>-3.3180679744092154E-4</v>
      </c>
      <c r="AZ21">
        <v>7.9565996009999997</v>
      </c>
      <c r="BA21">
        <v>-4.251328486E-4</v>
      </c>
      <c r="BB21">
        <v>240</v>
      </c>
      <c r="BC21" s="8">
        <f t="shared" si="21"/>
        <v>-1.7430507551874364E-4</v>
      </c>
      <c r="BD21" s="8" t="str">
        <f t="shared" si="22"/>
        <v>NA</v>
      </c>
      <c r="BE21" s="8">
        <f t="shared" si="23"/>
        <v>-2.5082777308125636E-4</v>
      </c>
      <c r="BF21">
        <v>9.6745000040000004</v>
      </c>
      <c r="BG21" s="1">
        <v>-3.9919000000000002E-5</v>
      </c>
      <c r="BH21">
        <v>240</v>
      </c>
      <c r="BI21" s="10">
        <f t="shared" si="24"/>
        <v>-5.5810190901950385E-5</v>
      </c>
      <c r="BJ21" s="10" t="str">
        <f t="shared" si="25"/>
        <v>NA</v>
      </c>
      <c r="BK21" s="8">
        <f t="shared" si="26"/>
        <v>1.5891190901950383E-5</v>
      </c>
      <c r="BL21">
        <v>8.3545495669999994</v>
      </c>
      <c r="BM21">
        <v>-2.0974910429999999E-4</v>
      </c>
      <c r="BN21">
        <v>240</v>
      </c>
      <c r="BO21" s="8">
        <f t="shared" si="27"/>
        <v>-7.9378646659078456E-5</v>
      </c>
      <c r="BP21" s="8" t="str">
        <f t="shared" si="28"/>
        <v>NA</v>
      </c>
      <c r="BQ21" s="8">
        <f t="shared" si="29"/>
        <v>-1.3037045764092154E-4</v>
      </c>
      <c r="BR21">
        <v>7.6187854069999998</v>
      </c>
      <c r="BS21">
        <v>-3.0160164829999997E-4</v>
      </c>
      <c r="BT21">
        <v>240</v>
      </c>
      <c r="BU21" s="8">
        <f t="shared" si="30"/>
        <v>-1.7430507551874364E-4</v>
      </c>
      <c r="BV21" s="8" t="str">
        <f t="shared" si="31"/>
        <v>NA</v>
      </c>
      <c r="BW21" s="8">
        <f t="shared" si="32"/>
        <v>-1.2729657278125634E-4</v>
      </c>
      <c r="BX21">
        <v>8.3948608480000004</v>
      </c>
      <c r="BY21">
        <v>-2.1855921980000001E-4</v>
      </c>
      <c r="BZ21">
        <v>240</v>
      </c>
      <c r="CA21" s="8">
        <f t="shared" si="33"/>
        <v>-7.9378646659078456E-5</v>
      </c>
      <c r="CB21" s="8" t="str">
        <f t="shared" si="34"/>
        <v>NA</v>
      </c>
      <c r="CC21" s="8">
        <f t="shared" si="35"/>
        <v>-1.3918057314092156E-4</v>
      </c>
      <c r="CD21">
        <v>4.2777858220000002</v>
      </c>
      <c r="CE21" s="1">
        <v>8.6108999999999992E-6</v>
      </c>
      <c r="CF21">
        <v>240</v>
      </c>
      <c r="CG21" s="8">
        <f t="shared" si="36"/>
        <v>-5.5810190901950385E-5</v>
      </c>
      <c r="CH21" s="8" t="str">
        <f t="shared" si="37"/>
        <v>NA</v>
      </c>
      <c r="CI21" s="8">
        <f t="shared" si="38"/>
        <v>6.4421090901950381E-5</v>
      </c>
      <c r="CJ21">
        <v>6.3652883249999999</v>
      </c>
      <c r="CK21">
        <v>-3.2974712990000002E-4</v>
      </c>
      <c r="CL21">
        <v>240</v>
      </c>
      <c r="CM21" s="8">
        <f t="shared" si="39"/>
        <v>-1.7430507551874364E-4</v>
      </c>
      <c r="CN21" s="8" t="str">
        <f t="shared" si="40"/>
        <v>NA</v>
      </c>
      <c r="CO21" s="8">
        <f t="shared" si="41"/>
        <v>-1.5544205438125638E-4</v>
      </c>
      <c r="CP21">
        <v>7.4459991710000004</v>
      </c>
      <c r="CQ21">
        <v>-3.3589910009999998E-4</v>
      </c>
      <c r="CR21">
        <v>240</v>
      </c>
      <c r="CS21" s="8">
        <f t="shared" si="42"/>
        <v>-7.9378646659078456E-5</v>
      </c>
      <c r="CT21" s="8" t="str">
        <f t="shared" si="43"/>
        <v>NA</v>
      </c>
      <c r="CU21" s="8">
        <f t="shared" si="44"/>
        <v>-2.5652045344092152E-4</v>
      </c>
      <c r="CV21">
        <v>9.6583879110000002</v>
      </c>
      <c r="CW21" s="1">
        <v>-4.2320000000000001E-5</v>
      </c>
      <c r="CX21">
        <v>240</v>
      </c>
      <c r="CY21" s="10">
        <f t="shared" si="45"/>
        <v>-5.5810190901950385E-5</v>
      </c>
      <c r="CZ21" s="10" t="str">
        <f t="shared" si="46"/>
        <v>NA</v>
      </c>
      <c r="DA21" s="8">
        <f t="shared" si="47"/>
        <v>1.3490190901950384E-5</v>
      </c>
      <c r="DB21" t="s">
        <v>4</v>
      </c>
      <c r="DC21" s="5" t="s">
        <v>5</v>
      </c>
    </row>
    <row r="22" spans="1:107" x14ac:dyDescent="0.45">
      <c r="A22" s="9">
        <v>45623.460416724534</v>
      </c>
      <c r="B22" t="s">
        <v>0</v>
      </c>
      <c r="C22">
        <v>21</v>
      </c>
      <c r="D22" s="7">
        <v>45623</v>
      </c>
      <c r="E22">
        <v>10.92500006</v>
      </c>
      <c r="F22">
        <v>14.024387559999999</v>
      </c>
      <c r="G22">
        <v>13.949095850000001</v>
      </c>
      <c r="H22">
        <v>14.000504149999999</v>
      </c>
      <c r="I22">
        <v>14.12476253</v>
      </c>
      <c r="J22">
        <v>6.451507103</v>
      </c>
      <c r="K22">
        <v>-5.3502285020000004E-4</v>
      </c>
      <c r="L22">
        <v>240</v>
      </c>
      <c r="M22" s="8">
        <f t="shared" si="1"/>
        <v>-1.7469229801947428E-4</v>
      </c>
      <c r="N22" s="8" t="str">
        <f t="shared" si="2"/>
        <v>NA</v>
      </c>
      <c r="O22" s="8">
        <f t="shared" si="3"/>
        <v>-3.6033055218052576E-4</v>
      </c>
      <c r="P22">
        <v>5.0805029309999998</v>
      </c>
      <c r="Q22">
        <v>-1.9028894990000001E-4</v>
      </c>
      <c r="R22">
        <v>240</v>
      </c>
      <c r="S22" s="10">
        <f t="shared" si="4"/>
        <v>-5.5854782059966412E-5</v>
      </c>
      <c r="T22" s="10" t="str">
        <f t="shared" si="5"/>
        <v>NA</v>
      </c>
      <c r="U22" s="8">
        <f t="shared" si="6"/>
        <v>-1.344341678400336E-4</v>
      </c>
      <c r="V22">
        <v>9.7221104300000007</v>
      </c>
      <c r="W22">
        <v>-1.3524241409999999E-4</v>
      </c>
      <c r="X22">
        <v>240</v>
      </c>
      <c r="Y22" s="8">
        <f t="shared" si="7"/>
        <v>-1.7469229801947428E-4</v>
      </c>
      <c r="Z22" s="8" t="str">
        <f t="shared" si="8"/>
        <v>NA</v>
      </c>
      <c r="AA22" s="8">
        <f t="shared" si="9"/>
        <v>3.9449883919474285E-5</v>
      </c>
      <c r="AB22">
        <v>6.8747212229999999</v>
      </c>
      <c r="AC22">
        <v>-5.2863402650000005E-4</v>
      </c>
      <c r="AD22">
        <v>240</v>
      </c>
      <c r="AE22" s="8">
        <f t="shared" si="10"/>
        <v>-7.9516582423111437E-5</v>
      </c>
      <c r="AF22" s="8" t="str">
        <f t="shared" si="11"/>
        <v>NA</v>
      </c>
      <c r="AG22" s="8">
        <f t="shared" si="12"/>
        <v>-4.4911744407688861E-4</v>
      </c>
      <c r="AH22">
        <v>7.4202554349999996</v>
      </c>
      <c r="AI22">
        <v>-5.6376103199999995E-4</v>
      </c>
      <c r="AJ22">
        <v>240</v>
      </c>
      <c r="AK22" s="8">
        <f t="shared" si="13"/>
        <v>-7.9516582423111437E-5</v>
      </c>
      <c r="AL22" s="8" t="str">
        <f t="shared" si="14"/>
        <v>NA</v>
      </c>
      <c r="AM22" s="8">
        <f t="shared" si="0"/>
        <v>-4.8424444957688851E-4</v>
      </c>
      <c r="AN22">
        <v>4.3922724960000004</v>
      </c>
      <c r="AO22">
        <v>-7.7190537220000002E-4</v>
      </c>
      <c r="AP22">
        <v>240</v>
      </c>
      <c r="AQ22" s="8">
        <f t="shared" si="15"/>
        <v>-7.9516582423111437E-5</v>
      </c>
      <c r="AR22" s="8" t="str">
        <f t="shared" si="16"/>
        <v>NA</v>
      </c>
      <c r="AS22" s="8">
        <f t="shared" si="17"/>
        <v>-6.9238878977688858E-4</v>
      </c>
      <c r="AT22">
        <v>6.8963379380000003</v>
      </c>
      <c r="AU22">
        <v>-3.6979529029999999E-4</v>
      </c>
      <c r="AV22">
        <v>240</v>
      </c>
      <c r="AW22" s="8">
        <f t="shared" si="18"/>
        <v>-7.9516582423111437E-5</v>
      </c>
      <c r="AX22" s="8" t="str">
        <f t="shared" si="19"/>
        <v>NA</v>
      </c>
      <c r="AY22" s="8">
        <f t="shared" si="20"/>
        <v>-2.9027870787688855E-4</v>
      </c>
      <c r="AZ22">
        <v>7.4394883570000001</v>
      </c>
      <c r="BA22">
        <v>-4.2020586180000001E-4</v>
      </c>
      <c r="BB22">
        <v>240</v>
      </c>
      <c r="BC22" s="8">
        <f t="shared" si="21"/>
        <v>-1.7469229801947428E-4</v>
      </c>
      <c r="BD22" s="8" t="str">
        <f t="shared" si="22"/>
        <v>NA</v>
      </c>
      <c r="BE22" s="8">
        <f t="shared" si="23"/>
        <v>-2.4551356378052573E-4</v>
      </c>
      <c r="BF22">
        <v>9.6739745740000007</v>
      </c>
      <c r="BG22" s="1">
        <v>-2.44E-5</v>
      </c>
      <c r="BH22">
        <v>240</v>
      </c>
      <c r="BI22" s="10">
        <f t="shared" si="24"/>
        <v>-5.5854782059966412E-5</v>
      </c>
      <c r="BJ22" s="10" t="str">
        <f t="shared" si="25"/>
        <v>NA</v>
      </c>
      <c r="BK22" s="8">
        <f t="shared" si="26"/>
        <v>3.1454782059966416E-5</v>
      </c>
      <c r="BL22">
        <v>8.1235203980000001</v>
      </c>
      <c r="BM22">
        <v>-2.2046787920000001E-4</v>
      </c>
      <c r="BN22">
        <v>240</v>
      </c>
      <c r="BO22" s="8">
        <f t="shared" si="27"/>
        <v>-7.9516582423111437E-5</v>
      </c>
      <c r="BP22" s="8" t="str">
        <f t="shared" si="28"/>
        <v>NA</v>
      </c>
      <c r="BQ22" s="8">
        <f t="shared" si="29"/>
        <v>-1.4095129677688857E-4</v>
      </c>
      <c r="BR22">
        <v>7.2724220949999996</v>
      </c>
      <c r="BS22">
        <v>-3.0742394220000001E-4</v>
      </c>
      <c r="BT22">
        <v>240</v>
      </c>
      <c r="BU22" s="8">
        <f t="shared" si="30"/>
        <v>-1.7469229801947428E-4</v>
      </c>
      <c r="BV22" s="8" t="str">
        <f t="shared" si="31"/>
        <v>NA</v>
      </c>
      <c r="BW22" s="8">
        <f t="shared" si="32"/>
        <v>-1.3273164418052574E-4</v>
      </c>
      <c r="BX22">
        <v>8.1585166630000003</v>
      </c>
      <c r="BY22">
        <v>-2.6797023679999999E-4</v>
      </c>
      <c r="BZ22">
        <v>240</v>
      </c>
      <c r="CA22" s="8">
        <f t="shared" si="33"/>
        <v>-7.9516582423111437E-5</v>
      </c>
      <c r="CB22" s="8" t="str">
        <f t="shared" si="34"/>
        <v>NA</v>
      </c>
      <c r="CC22" s="8">
        <f t="shared" si="35"/>
        <v>-1.8845365437688855E-4</v>
      </c>
      <c r="CD22">
        <v>4.3361816739999997</v>
      </c>
      <c r="CE22" s="1">
        <v>3.6785000000000001E-5</v>
      </c>
      <c r="CF22">
        <v>240</v>
      </c>
      <c r="CG22" s="8">
        <f t="shared" si="36"/>
        <v>-5.5854782059966412E-5</v>
      </c>
      <c r="CH22" s="8" t="str">
        <f t="shared" si="37"/>
        <v>NA</v>
      </c>
      <c r="CI22" s="8">
        <f t="shared" si="38"/>
        <v>9.263978205996642E-5</v>
      </c>
      <c r="CJ22">
        <v>6.0311149799999999</v>
      </c>
      <c r="CK22">
        <v>-2.7499757289999998E-4</v>
      </c>
      <c r="CL22">
        <v>240</v>
      </c>
      <c r="CM22" s="8">
        <f t="shared" si="39"/>
        <v>-1.7469229801947428E-4</v>
      </c>
      <c r="CN22" s="8" t="str">
        <f t="shared" si="40"/>
        <v>NA</v>
      </c>
      <c r="CO22" s="8">
        <f t="shared" si="41"/>
        <v>-1.003052748805257E-4</v>
      </c>
      <c r="CP22">
        <v>7.0731524769999998</v>
      </c>
      <c r="CQ22">
        <v>-3.043568878E-4</v>
      </c>
      <c r="CR22">
        <v>240</v>
      </c>
      <c r="CS22" s="8">
        <f t="shared" si="42"/>
        <v>-7.9516582423111437E-5</v>
      </c>
      <c r="CT22" s="8" t="str">
        <f t="shared" si="43"/>
        <v>NA</v>
      </c>
      <c r="CU22" s="8">
        <f t="shared" si="44"/>
        <v>-2.2484030537688857E-4</v>
      </c>
      <c r="CV22">
        <v>9.6513125100000003</v>
      </c>
      <c r="CW22" s="1">
        <v>-2.4262000000000002E-6</v>
      </c>
      <c r="CX22">
        <v>240</v>
      </c>
      <c r="CY22" s="10">
        <f t="shared" si="45"/>
        <v>-5.5854782059966412E-5</v>
      </c>
      <c r="CZ22" s="10" t="str">
        <f t="shared" si="46"/>
        <v>NA</v>
      </c>
      <c r="DA22" s="8">
        <f t="shared" si="47"/>
        <v>5.3428582059966412E-5</v>
      </c>
      <c r="DB22" t="s">
        <v>4</v>
      </c>
      <c r="DC22" s="5" t="s">
        <v>5</v>
      </c>
    </row>
    <row r="23" spans="1:107" x14ac:dyDescent="0.45">
      <c r="A23" s="9">
        <v>45623.474305671298</v>
      </c>
      <c r="B23" t="s">
        <v>0</v>
      </c>
      <c r="C23">
        <v>22</v>
      </c>
      <c r="D23" s="7">
        <v>45623</v>
      </c>
      <c r="E23">
        <v>11.238333320000001</v>
      </c>
      <c r="F23">
        <v>13.99265836</v>
      </c>
      <c r="G23">
        <v>13.92245003</v>
      </c>
      <c r="H23">
        <v>14.057899949999999</v>
      </c>
      <c r="I23">
        <v>14.168995779999999</v>
      </c>
      <c r="J23">
        <v>5.8723987839999996</v>
      </c>
      <c r="K23">
        <v>-4.4060636759999999E-4</v>
      </c>
      <c r="L23">
        <v>240</v>
      </c>
      <c r="M23" s="8">
        <f t="shared" si="1"/>
        <v>-1.7507952052042697E-4</v>
      </c>
      <c r="N23" s="8" t="str">
        <f t="shared" si="2"/>
        <v>NA</v>
      </c>
      <c r="O23" s="8">
        <f t="shared" si="3"/>
        <v>-2.6552684707957302E-4</v>
      </c>
      <c r="P23">
        <v>4.9651929240000001</v>
      </c>
      <c r="Q23" s="1">
        <v>-1.0865E-5</v>
      </c>
      <c r="R23">
        <v>240</v>
      </c>
      <c r="S23" s="10">
        <f t="shared" si="4"/>
        <v>-5.5899373218010195E-5</v>
      </c>
      <c r="T23" s="10" t="str">
        <f t="shared" si="5"/>
        <v>NA</v>
      </c>
      <c r="U23" s="8">
        <f t="shared" si="6"/>
        <v>4.5034373218010197E-5</v>
      </c>
      <c r="V23">
        <v>9.5914695699999992</v>
      </c>
      <c r="W23">
        <v>-1.2282687720000001E-4</v>
      </c>
      <c r="X23">
        <v>240</v>
      </c>
      <c r="Y23" s="8">
        <f t="shared" si="7"/>
        <v>-1.7507952052042697E-4</v>
      </c>
      <c r="Z23" s="8" t="str">
        <f t="shared" si="8"/>
        <v>NA</v>
      </c>
      <c r="AA23" s="8">
        <f t="shared" si="9"/>
        <v>5.2252643320426959E-5</v>
      </c>
      <c r="AB23">
        <v>6.2060783150000001</v>
      </c>
      <c r="AC23">
        <v>-5.2521595520000003E-4</v>
      </c>
      <c r="AD23">
        <v>240</v>
      </c>
      <c r="AE23" s="8">
        <f t="shared" si="10"/>
        <v>-7.965451818719993E-5</v>
      </c>
      <c r="AF23" s="8" t="str">
        <f t="shared" si="11"/>
        <v>NA</v>
      </c>
      <c r="AG23" s="8">
        <f t="shared" si="12"/>
        <v>-4.4556143701280011E-4</v>
      </c>
      <c r="AH23">
        <v>6.817717085</v>
      </c>
      <c r="AI23">
        <v>-4.4204584679999998E-4</v>
      </c>
      <c r="AJ23">
        <v>240</v>
      </c>
      <c r="AK23" s="8">
        <f t="shared" si="13"/>
        <v>-7.965451818719993E-5</v>
      </c>
      <c r="AL23" s="8" t="str">
        <f t="shared" si="14"/>
        <v>NA</v>
      </c>
      <c r="AM23" s="8">
        <f t="shared" si="0"/>
        <v>-3.6239132861280005E-4</v>
      </c>
      <c r="AN23">
        <v>3.530062086</v>
      </c>
      <c r="AO23">
        <v>-6.7641637750000001E-4</v>
      </c>
      <c r="AP23">
        <v>240</v>
      </c>
      <c r="AQ23" s="8">
        <f t="shared" si="15"/>
        <v>-7.965451818719993E-5</v>
      </c>
      <c r="AR23" s="8" t="str">
        <f t="shared" si="16"/>
        <v>NA</v>
      </c>
      <c r="AS23" s="8">
        <f t="shared" si="17"/>
        <v>-5.9676185931280008E-4</v>
      </c>
      <c r="AT23">
        <v>6.4693670929999998</v>
      </c>
      <c r="AU23">
        <v>-3.6141066220000002E-4</v>
      </c>
      <c r="AV23">
        <v>240</v>
      </c>
      <c r="AW23" s="8">
        <f t="shared" si="18"/>
        <v>-7.965451818719993E-5</v>
      </c>
      <c r="AX23" s="8" t="str">
        <f t="shared" si="19"/>
        <v>NA</v>
      </c>
      <c r="AY23" s="8">
        <f t="shared" si="20"/>
        <v>-2.8175614401280009E-4</v>
      </c>
      <c r="AZ23">
        <v>6.8700004239999997</v>
      </c>
      <c r="BA23">
        <v>-5.5132242360000005E-4</v>
      </c>
      <c r="BB23">
        <v>240</v>
      </c>
      <c r="BC23" s="8">
        <f t="shared" si="21"/>
        <v>-1.7507952052042697E-4</v>
      </c>
      <c r="BD23" s="8" t="str">
        <f t="shared" si="22"/>
        <v>NA</v>
      </c>
      <c r="BE23" s="8">
        <f t="shared" si="23"/>
        <v>-3.7624290307957308E-4</v>
      </c>
      <c r="BF23">
        <v>9.6377579010000005</v>
      </c>
      <c r="BG23" s="1">
        <v>1.4975E-5</v>
      </c>
      <c r="BH23">
        <v>240</v>
      </c>
      <c r="BI23" s="10">
        <f t="shared" si="24"/>
        <v>-5.5899373218010195E-5</v>
      </c>
      <c r="BJ23" s="10" t="str">
        <f t="shared" si="25"/>
        <v>NA</v>
      </c>
      <c r="BK23" s="8">
        <f t="shared" si="26"/>
        <v>7.0874373218010194E-5</v>
      </c>
      <c r="BL23">
        <v>7.87560459</v>
      </c>
      <c r="BM23">
        <v>-1.6763387810000001E-4</v>
      </c>
      <c r="BN23">
        <v>240</v>
      </c>
      <c r="BO23" s="8">
        <f t="shared" si="27"/>
        <v>-7.965451818719993E-5</v>
      </c>
      <c r="BP23" s="8" t="str">
        <f t="shared" si="28"/>
        <v>NA</v>
      </c>
      <c r="BQ23" s="8">
        <f t="shared" si="29"/>
        <v>-8.7979359912800076E-5</v>
      </c>
      <c r="BR23">
        <v>6.9267024990000001</v>
      </c>
      <c r="BS23">
        <v>-2.7254413120000003E-4</v>
      </c>
      <c r="BT23">
        <v>240</v>
      </c>
      <c r="BU23" s="8">
        <f t="shared" si="30"/>
        <v>-1.7507952052042697E-4</v>
      </c>
      <c r="BV23" s="8" t="str">
        <f t="shared" si="31"/>
        <v>NA</v>
      </c>
      <c r="BW23" s="8">
        <f t="shared" si="32"/>
        <v>-9.7464610679573059E-5</v>
      </c>
      <c r="BX23">
        <v>7.7518724900000002</v>
      </c>
      <c r="BY23">
        <v>-3.142852996E-4</v>
      </c>
      <c r="BZ23">
        <v>240</v>
      </c>
      <c r="CA23" s="8">
        <f t="shared" si="33"/>
        <v>-7.965451818719993E-5</v>
      </c>
      <c r="CB23" s="8" t="str">
        <f t="shared" si="34"/>
        <v>NA</v>
      </c>
      <c r="CC23" s="8">
        <f t="shared" si="35"/>
        <v>-2.3463078141280008E-4</v>
      </c>
      <c r="CD23">
        <v>4.3767554119999996</v>
      </c>
      <c r="CE23" s="1">
        <v>5.083E-5</v>
      </c>
      <c r="CF23">
        <v>240</v>
      </c>
      <c r="CG23" s="8">
        <f t="shared" si="36"/>
        <v>-5.5899373218010195E-5</v>
      </c>
      <c r="CH23" s="8" t="str">
        <f t="shared" si="37"/>
        <v>NA</v>
      </c>
      <c r="CI23" s="8">
        <f t="shared" si="38"/>
        <v>1.0672937321801019E-4</v>
      </c>
      <c r="CJ23">
        <v>5.6768304169999997</v>
      </c>
      <c r="CK23">
        <v>-2.710872189E-4</v>
      </c>
      <c r="CL23">
        <v>240</v>
      </c>
      <c r="CM23" s="8">
        <f t="shared" si="39"/>
        <v>-1.7507952052042697E-4</v>
      </c>
      <c r="CN23" s="8" t="str">
        <f t="shared" si="40"/>
        <v>NA</v>
      </c>
      <c r="CO23" s="8">
        <f t="shared" si="41"/>
        <v>-9.6007698379573035E-5</v>
      </c>
      <c r="CP23">
        <v>6.7178766809999999</v>
      </c>
      <c r="CQ23">
        <v>-3.310336407E-4</v>
      </c>
      <c r="CR23">
        <v>240</v>
      </c>
      <c r="CS23" s="8">
        <f t="shared" si="42"/>
        <v>-7.965451818719993E-5</v>
      </c>
      <c r="CT23" s="8" t="str">
        <f t="shared" si="43"/>
        <v>NA</v>
      </c>
      <c r="CU23" s="8">
        <f t="shared" si="44"/>
        <v>-2.5137912251280007E-4</v>
      </c>
      <c r="CV23">
        <v>9.6192987680000002</v>
      </c>
      <c r="CW23" s="1">
        <v>-1.1877E-5</v>
      </c>
      <c r="CX23">
        <v>240</v>
      </c>
      <c r="CY23" s="10">
        <f t="shared" si="45"/>
        <v>-5.5899373218010195E-5</v>
      </c>
      <c r="CZ23" s="10" t="str">
        <f t="shared" si="46"/>
        <v>NA</v>
      </c>
      <c r="DA23" s="8">
        <f t="shared" si="47"/>
        <v>4.4022373218010194E-5</v>
      </c>
      <c r="DB23" t="s">
        <v>4</v>
      </c>
      <c r="DC23" s="5" t="s">
        <v>5</v>
      </c>
    </row>
    <row r="24" spans="1:107" x14ac:dyDescent="0.45">
      <c r="A24" s="9">
        <v>45623.488194618054</v>
      </c>
      <c r="B24" t="s">
        <v>0</v>
      </c>
      <c r="C24">
        <v>23</v>
      </c>
      <c r="D24" s="7">
        <v>45623</v>
      </c>
      <c r="E24">
        <v>11.43833332</v>
      </c>
      <c r="F24">
        <v>14.02700832</v>
      </c>
      <c r="G24">
        <v>13.951958360000001</v>
      </c>
      <c r="H24">
        <v>14.00350418</v>
      </c>
      <c r="I24">
        <v>14.10014168</v>
      </c>
      <c r="J24">
        <v>5.3419704039999996</v>
      </c>
      <c r="K24">
        <v>-4.2984111219999998E-4</v>
      </c>
      <c r="L24">
        <v>240</v>
      </c>
      <c r="M24" s="8">
        <f t="shared" si="1"/>
        <v>-1.7546674302093557E-4</v>
      </c>
      <c r="N24" s="8" t="str">
        <f t="shared" si="2"/>
        <v>NA</v>
      </c>
      <c r="O24" s="8">
        <f t="shared" si="3"/>
        <v>-2.5437436917906441E-4</v>
      </c>
      <c r="P24">
        <v>4.9755162640000004</v>
      </c>
      <c r="Q24" s="1">
        <v>2.2549999999999999E-5</v>
      </c>
      <c r="R24">
        <v>240</v>
      </c>
      <c r="S24" s="10">
        <f t="shared" si="4"/>
        <v>-5.5943964375998467E-5</v>
      </c>
      <c r="T24" s="10" t="str">
        <f t="shared" si="5"/>
        <v>NA</v>
      </c>
      <c r="U24" s="8">
        <f t="shared" si="6"/>
        <v>7.8493964375998473E-5</v>
      </c>
      <c r="V24">
        <v>9.4343757830000001</v>
      </c>
      <c r="W24">
        <v>-1.1066793010000001E-4</v>
      </c>
      <c r="X24">
        <v>240</v>
      </c>
      <c r="Y24" s="8">
        <f t="shared" si="7"/>
        <v>-1.7546674302093557E-4</v>
      </c>
      <c r="Z24" s="8" t="str">
        <f t="shared" si="8"/>
        <v>NA</v>
      </c>
      <c r="AA24" s="8">
        <f t="shared" si="9"/>
        <v>6.4798812920935562E-5</v>
      </c>
      <c r="AB24">
        <v>5.7780304070000001</v>
      </c>
      <c r="AC24">
        <v>-3.3275323570000002E-4</v>
      </c>
      <c r="AD24">
        <v>240</v>
      </c>
      <c r="AE24" s="8">
        <f t="shared" si="10"/>
        <v>-7.97924539511774E-5</v>
      </c>
      <c r="AF24" s="8" t="str">
        <f t="shared" si="11"/>
        <v>NA</v>
      </c>
      <c r="AG24" s="8">
        <f t="shared" si="12"/>
        <v>-2.5296078174882262E-4</v>
      </c>
      <c r="AH24">
        <v>6.2570370869999996</v>
      </c>
      <c r="AI24">
        <v>-4.5221420390000001E-4</v>
      </c>
      <c r="AJ24">
        <v>240</v>
      </c>
      <c r="AK24" s="8">
        <f t="shared" si="13"/>
        <v>-7.97924539511774E-5</v>
      </c>
      <c r="AL24" s="8" t="str">
        <f t="shared" si="14"/>
        <v>NA</v>
      </c>
      <c r="AM24" s="8">
        <f t="shared" si="0"/>
        <v>-3.7242174994882261E-4</v>
      </c>
      <c r="AN24">
        <v>2.7700974989999998</v>
      </c>
      <c r="AO24">
        <v>-5.7938540739999999E-4</v>
      </c>
      <c r="AP24">
        <v>240</v>
      </c>
      <c r="AQ24" s="8">
        <f t="shared" si="15"/>
        <v>-7.97924539511774E-5</v>
      </c>
      <c r="AR24" s="8" t="str">
        <f t="shared" si="16"/>
        <v>NA</v>
      </c>
      <c r="AS24" s="8">
        <f t="shared" si="17"/>
        <v>-4.9959295344882259E-4</v>
      </c>
      <c r="AT24">
        <v>6.0479599869999996</v>
      </c>
      <c r="AU24">
        <v>-3.7537025279999999E-4</v>
      </c>
      <c r="AV24">
        <v>240</v>
      </c>
      <c r="AW24" s="8">
        <f t="shared" si="18"/>
        <v>-7.97924539511774E-5</v>
      </c>
      <c r="AX24" s="8" t="str">
        <f t="shared" si="19"/>
        <v>NA</v>
      </c>
      <c r="AY24" s="8">
        <f t="shared" si="20"/>
        <v>-2.9557779884882259E-4</v>
      </c>
      <c r="AZ24">
        <v>6.2540591860000001</v>
      </c>
      <c r="BA24">
        <v>-4.393159724E-4</v>
      </c>
      <c r="BB24">
        <v>240</v>
      </c>
      <c r="BC24" s="8">
        <f t="shared" si="21"/>
        <v>-1.7546674302093557E-4</v>
      </c>
      <c r="BD24" s="8" t="str">
        <f t="shared" si="22"/>
        <v>NA</v>
      </c>
      <c r="BE24" s="8">
        <f t="shared" si="23"/>
        <v>-2.6384922937906444E-4</v>
      </c>
      <c r="BF24">
        <v>9.6318345860000001</v>
      </c>
      <c r="BG24" s="1">
        <v>-4.9311999999999998E-5</v>
      </c>
      <c r="BH24">
        <v>240</v>
      </c>
      <c r="BI24" s="10">
        <f t="shared" si="24"/>
        <v>-5.5943964375998467E-5</v>
      </c>
      <c r="BJ24" s="10" t="str">
        <f t="shared" si="25"/>
        <v>NA</v>
      </c>
      <c r="BK24" s="8">
        <f t="shared" si="26"/>
        <v>6.6319643759984691E-6</v>
      </c>
      <c r="BL24">
        <v>7.6462850189999996</v>
      </c>
      <c r="BM24">
        <v>-2.2220060429999999E-4</v>
      </c>
      <c r="BN24">
        <v>240</v>
      </c>
      <c r="BO24" s="8">
        <f t="shared" si="27"/>
        <v>-7.97924539511774E-5</v>
      </c>
      <c r="BP24" s="8" t="str">
        <f t="shared" si="28"/>
        <v>NA</v>
      </c>
      <c r="BQ24" s="8">
        <f t="shared" si="29"/>
        <v>-1.4240815034882259E-4</v>
      </c>
      <c r="BR24">
        <v>6.5726183669999996</v>
      </c>
      <c r="BS24">
        <v>-2.7823795289999998E-4</v>
      </c>
      <c r="BT24">
        <v>240</v>
      </c>
      <c r="BU24" s="8">
        <f t="shared" si="30"/>
        <v>-1.7546674302093557E-4</v>
      </c>
      <c r="BV24" s="8" t="str">
        <f t="shared" si="31"/>
        <v>NA</v>
      </c>
      <c r="BW24" s="8">
        <f t="shared" si="32"/>
        <v>-1.0277120987906441E-4</v>
      </c>
      <c r="BX24">
        <v>7.3693683129999998</v>
      </c>
      <c r="BY24">
        <v>-3.2379766600000001E-4</v>
      </c>
      <c r="BZ24">
        <v>240</v>
      </c>
      <c r="CA24" s="8">
        <f t="shared" si="33"/>
        <v>-7.97924539511774E-5</v>
      </c>
      <c r="CB24" s="8" t="str">
        <f t="shared" si="34"/>
        <v>NA</v>
      </c>
      <c r="CC24" s="8">
        <f t="shared" si="35"/>
        <v>-2.4400521204882261E-4</v>
      </c>
      <c r="CD24">
        <v>4.4380029319999998</v>
      </c>
      <c r="CE24" s="1">
        <v>9.8169000000000008E-6</v>
      </c>
      <c r="CF24">
        <v>240</v>
      </c>
      <c r="CG24" s="8">
        <f t="shared" si="36"/>
        <v>-5.5943964375998467E-5</v>
      </c>
      <c r="CH24" s="8" t="str">
        <f t="shared" si="37"/>
        <v>NA</v>
      </c>
      <c r="CI24" s="8">
        <f t="shared" si="38"/>
        <v>6.5760864375998465E-5</v>
      </c>
      <c r="CJ24">
        <v>5.337443328</v>
      </c>
      <c r="CK24">
        <v>-3.0191474430000002E-4</v>
      </c>
      <c r="CL24">
        <v>240</v>
      </c>
      <c r="CM24" s="8">
        <f t="shared" si="39"/>
        <v>-1.7546674302093557E-4</v>
      </c>
      <c r="CN24" s="8" t="str">
        <f t="shared" si="40"/>
        <v>NA</v>
      </c>
      <c r="CO24" s="8">
        <f t="shared" si="41"/>
        <v>-1.2644800127906445E-4</v>
      </c>
      <c r="CP24">
        <v>6.3595608490000002</v>
      </c>
      <c r="CQ24">
        <v>-3.1418908739999998E-4</v>
      </c>
      <c r="CR24">
        <v>240</v>
      </c>
      <c r="CS24" s="8">
        <f t="shared" si="42"/>
        <v>-7.97924539511774E-5</v>
      </c>
      <c r="CT24" s="8" t="str">
        <f t="shared" si="43"/>
        <v>NA</v>
      </c>
      <c r="CU24" s="8">
        <f t="shared" si="44"/>
        <v>-2.3439663344882258E-4</v>
      </c>
      <c r="CV24">
        <v>9.6162012739999998</v>
      </c>
      <c r="CW24" s="1">
        <v>-3.6585999999999998E-5</v>
      </c>
      <c r="CX24">
        <v>240</v>
      </c>
      <c r="CY24" s="10">
        <f t="shared" si="45"/>
        <v>-5.5943964375998467E-5</v>
      </c>
      <c r="CZ24" s="10" t="str">
        <f t="shared" si="46"/>
        <v>NA</v>
      </c>
      <c r="DA24" s="8">
        <f t="shared" si="47"/>
        <v>1.9357964375998469E-5</v>
      </c>
      <c r="DB24" t="s">
        <v>4</v>
      </c>
      <c r="DC24" s="5" t="s">
        <v>5</v>
      </c>
    </row>
    <row r="25" spans="1:107" x14ac:dyDescent="0.45">
      <c r="A25" s="9">
        <v>45623.502083564817</v>
      </c>
      <c r="B25" t="s">
        <v>0</v>
      </c>
      <c r="C25">
        <v>24</v>
      </c>
      <c r="D25" s="7">
        <v>45623</v>
      </c>
      <c r="E25">
        <v>11.92500006</v>
      </c>
      <c r="F25">
        <v>14.0042291</v>
      </c>
      <c r="G25">
        <v>13.931220789999999</v>
      </c>
      <c r="H25">
        <v>14.03972497</v>
      </c>
      <c r="I25">
        <v>14.18508338</v>
      </c>
      <c r="J25">
        <v>4.8117437499999998</v>
      </c>
      <c r="K25">
        <v>-4.827930642E-4</v>
      </c>
      <c r="L25">
        <v>240</v>
      </c>
      <c r="M25" s="8">
        <f t="shared" si="1"/>
        <v>-1.7585396552188826E-4</v>
      </c>
      <c r="N25" s="8" t="str">
        <f t="shared" si="2"/>
        <v>NA</v>
      </c>
      <c r="O25" s="8">
        <f t="shared" si="3"/>
        <v>-3.0693909867811174E-4</v>
      </c>
      <c r="P25">
        <v>5.00916125</v>
      </c>
      <c r="Q25" s="1">
        <v>2.5876000000000001E-5</v>
      </c>
      <c r="R25">
        <v>240</v>
      </c>
      <c r="S25" s="10">
        <f t="shared" si="4"/>
        <v>-5.598855553404225E-5</v>
      </c>
      <c r="T25" s="10" t="str">
        <f t="shared" si="5"/>
        <v>NA</v>
      </c>
      <c r="U25" s="8">
        <f t="shared" si="6"/>
        <v>8.1864555534042258E-5</v>
      </c>
      <c r="V25">
        <v>9.2924979529999998</v>
      </c>
      <c r="W25">
        <v>-1.5399972800000001E-4</v>
      </c>
      <c r="X25">
        <v>240</v>
      </c>
      <c r="Y25" s="8">
        <f t="shared" si="7"/>
        <v>-1.7585396552188826E-4</v>
      </c>
      <c r="Z25" s="8" t="str">
        <f t="shared" si="8"/>
        <v>NA</v>
      </c>
      <c r="AA25" s="8">
        <f t="shared" si="9"/>
        <v>2.185423752188825E-5</v>
      </c>
      <c r="AB25">
        <v>5.3035345889999999</v>
      </c>
      <c r="AC25">
        <v>-3.7426013970000001E-4</v>
      </c>
      <c r="AD25">
        <v>240</v>
      </c>
      <c r="AE25" s="8">
        <f t="shared" si="10"/>
        <v>-7.9930389715265893E-5</v>
      </c>
      <c r="AF25" s="8" t="str">
        <f t="shared" si="11"/>
        <v>NA</v>
      </c>
      <c r="AG25" s="8">
        <f t="shared" si="12"/>
        <v>-2.9432974998473411E-4</v>
      </c>
      <c r="AH25">
        <v>5.7091770569999998</v>
      </c>
      <c r="AI25">
        <v>-4.4806424010000002E-4</v>
      </c>
      <c r="AJ25">
        <v>240</v>
      </c>
      <c r="AK25" s="8">
        <f t="shared" si="13"/>
        <v>-7.9930389715265893E-5</v>
      </c>
      <c r="AL25" s="8" t="str">
        <f t="shared" si="14"/>
        <v>NA</v>
      </c>
      <c r="AM25" s="8">
        <f t="shared" si="0"/>
        <v>-3.6813385038473413E-4</v>
      </c>
      <c r="AN25">
        <v>2.144237087</v>
      </c>
      <c r="AO25">
        <v>-4.7869850699999998E-4</v>
      </c>
      <c r="AP25">
        <v>240</v>
      </c>
      <c r="AQ25" s="8">
        <f t="shared" si="15"/>
        <v>-7.9930389715265893E-5</v>
      </c>
      <c r="AR25" s="8">
        <f t="shared" si="16"/>
        <v>4.6399847652597149E-6</v>
      </c>
      <c r="AS25" s="8">
        <f t="shared" si="17"/>
        <v>-4.0340810204999379E-4</v>
      </c>
      <c r="AT25">
        <v>5.6345608189999998</v>
      </c>
      <c r="AU25">
        <v>-4.0127732480000001E-4</v>
      </c>
      <c r="AV25">
        <v>240</v>
      </c>
      <c r="AW25" s="8">
        <f t="shared" si="18"/>
        <v>-7.9930389715265893E-5</v>
      </c>
      <c r="AX25" s="8" t="str">
        <f t="shared" si="19"/>
        <v>NA</v>
      </c>
      <c r="AY25" s="8">
        <f t="shared" si="20"/>
        <v>-3.2134693508473411E-4</v>
      </c>
      <c r="AZ25">
        <v>5.6899283589999996</v>
      </c>
      <c r="BA25">
        <v>-5.1730250669999997E-4</v>
      </c>
      <c r="BB25">
        <v>240</v>
      </c>
      <c r="BC25" s="8">
        <f t="shared" si="21"/>
        <v>-1.7585396552188826E-4</v>
      </c>
      <c r="BD25" s="8" t="str">
        <f t="shared" si="22"/>
        <v>NA</v>
      </c>
      <c r="BE25" s="8">
        <f t="shared" si="23"/>
        <v>-3.4144854117811171E-4</v>
      </c>
      <c r="BF25">
        <v>9.6087050079999994</v>
      </c>
      <c r="BG25" s="1">
        <v>2.4765000000000001E-5</v>
      </c>
      <c r="BH25">
        <v>240</v>
      </c>
      <c r="BI25" s="10">
        <f t="shared" si="24"/>
        <v>-5.598855553404225E-5</v>
      </c>
      <c r="BJ25" s="10" t="str">
        <f t="shared" si="25"/>
        <v>NA</v>
      </c>
      <c r="BK25" s="8">
        <f t="shared" si="26"/>
        <v>8.0753555534042248E-5</v>
      </c>
      <c r="BL25">
        <v>7.4109062310000002</v>
      </c>
      <c r="BM25">
        <v>-1.5893727270000001E-4</v>
      </c>
      <c r="BN25">
        <v>240</v>
      </c>
      <c r="BO25" s="8">
        <f t="shared" si="27"/>
        <v>-7.9930389715265893E-5</v>
      </c>
      <c r="BP25" s="8" t="str">
        <f t="shared" si="28"/>
        <v>NA</v>
      </c>
      <c r="BQ25" s="8">
        <f t="shared" si="29"/>
        <v>-7.9006882984734112E-5</v>
      </c>
      <c r="BR25">
        <v>6.2696249780000004</v>
      </c>
      <c r="BS25">
        <v>-2.499748782E-4</v>
      </c>
      <c r="BT25">
        <v>240</v>
      </c>
      <c r="BU25" s="8">
        <f t="shared" si="30"/>
        <v>-1.7585396552188826E-4</v>
      </c>
      <c r="BV25" s="8" t="str">
        <f t="shared" si="31"/>
        <v>NA</v>
      </c>
      <c r="BW25" s="8">
        <f t="shared" si="32"/>
        <v>-7.4120912678111745E-5</v>
      </c>
      <c r="BX25">
        <v>7.0206162409999999</v>
      </c>
      <c r="BY25">
        <v>-2.803323704E-4</v>
      </c>
      <c r="BZ25">
        <v>240</v>
      </c>
      <c r="CA25" s="8">
        <f t="shared" si="33"/>
        <v>-7.9930389715265893E-5</v>
      </c>
      <c r="CB25" s="8" t="str">
        <f t="shared" si="34"/>
        <v>NA</v>
      </c>
      <c r="CC25" s="8">
        <f t="shared" si="35"/>
        <v>-2.0040198068473411E-4</v>
      </c>
      <c r="CD25">
        <v>4.4756370839999997</v>
      </c>
      <c r="CE25" s="1">
        <v>8.3561999999999997E-5</v>
      </c>
      <c r="CF25">
        <v>240</v>
      </c>
      <c r="CG25" s="8">
        <f t="shared" si="36"/>
        <v>-5.598855553404225E-5</v>
      </c>
      <c r="CH25" s="8" t="str">
        <f t="shared" si="37"/>
        <v>NA</v>
      </c>
      <c r="CI25" s="8">
        <f t="shared" si="38"/>
        <v>1.3955055553404225E-4</v>
      </c>
      <c r="CJ25">
        <v>4.9757029140000002</v>
      </c>
      <c r="CK25">
        <v>-3.142286574E-4</v>
      </c>
      <c r="CL25">
        <v>240</v>
      </c>
      <c r="CM25" s="8">
        <f t="shared" si="39"/>
        <v>-1.7585396552188826E-4</v>
      </c>
      <c r="CN25" s="8" t="str">
        <f t="shared" si="40"/>
        <v>NA</v>
      </c>
      <c r="CO25" s="8">
        <f t="shared" si="41"/>
        <v>-1.3837469187811174E-4</v>
      </c>
      <c r="CP25">
        <v>5.9923437320000001</v>
      </c>
      <c r="CQ25">
        <v>-2.855835423E-4</v>
      </c>
      <c r="CR25">
        <v>240</v>
      </c>
      <c r="CS25" s="8">
        <f t="shared" si="42"/>
        <v>-7.9930389715265893E-5</v>
      </c>
      <c r="CT25" s="8" t="str">
        <f t="shared" si="43"/>
        <v>NA</v>
      </c>
      <c r="CU25" s="8">
        <f t="shared" si="44"/>
        <v>-2.056531525847341E-4</v>
      </c>
      <c r="CV25">
        <v>9.5779316940000001</v>
      </c>
      <c r="CW25" s="1">
        <v>8.4716000000000003E-6</v>
      </c>
      <c r="CX25">
        <v>240</v>
      </c>
      <c r="CY25" s="10">
        <f t="shared" si="45"/>
        <v>-5.598855553404225E-5</v>
      </c>
      <c r="CZ25" s="10" t="str">
        <f t="shared" si="46"/>
        <v>NA</v>
      </c>
      <c r="DA25" s="8">
        <f t="shared" si="47"/>
        <v>6.4460155534042246E-5</v>
      </c>
      <c r="DB25" t="s">
        <v>4</v>
      </c>
      <c r="DC25" s="5" t="s">
        <v>5</v>
      </c>
    </row>
    <row r="26" spans="1:107" x14ac:dyDescent="0.45">
      <c r="A26" s="9">
        <v>45623.515972511574</v>
      </c>
      <c r="B26" t="s">
        <v>0</v>
      </c>
      <c r="C26">
        <v>25</v>
      </c>
      <c r="D26" s="7">
        <v>45623</v>
      </c>
      <c r="E26">
        <v>12.238333320000001</v>
      </c>
      <c r="F26">
        <v>14.028070870000001</v>
      </c>
      <c r="G26">
        <v>13.957624900000001</v>
      </c>
      <c r="H26">
        <v>14.08130418</v>
      </c>
      <c r="I26">
        <v>14.197816700000001</v>
      </c>
      <c r="J26">
        <v>4.2607020840000001</v>
      </c>
      <c r="K26">
        <v>-4.2657028029999998E-4</v>
      </c>
      <c r="L26">
        <v>240</v>
      </c>
      <c r="M26" s="8">
        <f t="shared" si="1"/>
        <v>-1.762411880226189E-4</v>
      </c>
      <c r="N26" s="8">
        <f t="shared" si="2"/>
        <v>6.8070894199922214E-7</v>
      </c>
      <c r="O26" s="8">
        <f t="shared" si="3"/>
        <v>-2.5100980121938029E-4</v>
      </c>
      <c r="P26">
        <v>5.0402220809999996</v>
      </c>
      <c r="Q26" s="1">
        <v>3.2591E-5</v>
      </c>
      <c r="R26">
        <v>240</v>
      </c>
      <c r="S26" s="10">
        <f t="shared" si="4"/>
        <v>-5.6033146692058278E-5</v>
      </c>
      <c r="T26" s="10" t="str">
        <f t="shared" si="5"/>
        <v>NA</v>
      </c>
      <c r="U26" s="8">
        <f t="shared" si="6"/>
        <v>8.8624146692058278E-5</v>
      </c>
      <c r="V26">
        <v>9.1444145639999999</v>
      </c>
      <c r="W26" s="1">
        <v>-9.9204999999999996E-5</v>
      </c>
      <c r="X26">
        <v>240</v>
      </c>
      <c r="Y26" s="8">
        <f t="shared" si="7"/>
        <v>-1.762411880226189E-4</v>
      </c>
      <c r="Z26" s="8" t="str">
        <f t="shared" si="8"/>
        <v>NA</v>
      </c>
      <c r="AA26" s="8">
        <f t="shared" si="9"/>
        <v>7.7036188022618904E-5</v>
      </c>
      <c r="AB26">
        <v>4.7945954239999997</v>
      </c>
      <c r="AC26">
        <v>-4.2992050169999999E-4</v>
      </c>
      <c r="AD26">
        <v>240</v>
      </c>
      <c r="AE26" s="8">
        <f t="shared" si="10"/>
        <v>-8.0068325479298874E-5</v>
      </c>
      <c r="AF26" s="8" t="str">
        <f t="shared" si="11"/>
        <v>NA</v>
      </c>
      <c r="AG26" s="8">
        <f t="shared" si="12"/>
        <v>-3.4985217622070111E-4</v>
      </c>
      <c r="AH26">
        <v>5.3123366379999997</v>
      </c>
      <c r="AI26">
        <v>-2.8514265179999999E-4</v>
      </c>
      <c r="AJ26">
        <v>180</v>
      </c>
      <c r="AK26" s="8">
        <f t="shared" si="13"/>
        <v>-8.0068325479298874E-5</v>
      </c>
      <c r="AL26" s="8" t="str">
        <f t="shared" si="14"/>
        <v>NA</v>
      </c>
      <c r="AM26" s="8">
        <f t="shared" si="0"/>
        <v>-2.0507432632070111E-4</v>
      </c>
      <c r="AN26">
        <v>1.632345833</v>
      </c>
      <c r="AO26">
        <v>-3.500505345E-4</v>
      </c>
      <c r="AP26">
        <v>240</v>
      </c>
      <c r="AQ26" s="8">
        <f t="shared" si="15"/>
        <v>-8.0068325479298874E-5</v>
      </c>
      <c r="AR26" s="8">
        <f t="shared" si="16"/>
        <v>1.9888592885664795E-5</v>
      </c>
      <c r="AS26" s="8">
        <f t="shared" si="17"/>
        <v>-2.8987080190636592E-4</v>
      </c>
      <c r="AT26">
        <v>5.1844437599999997</v>
      </c>
      <c r="AU26">
        <v>-3.4690406039999998E-4</v>
      </c>
      <c r="AV26">
        <v>240</v>
      </c>
      <c r="AW26" s="8">
        <f t="shared" si="18"/>
        <v>-8.0068325479298874E-5</v>
      </c>
      <c r="AX26" s="8" t="str">
        <f t="shared" si="19"/>
        <v>NA</v>
      </c>
      <c r="AY26" s="8">
        <f t="shared" si="20"/>
        <v>-2.6683573492070111E-4</v>
      </c>
      <c r="AZ26">
        <v>5.1276733180000003</v>
      </c>
      <c r="BA26">
        <v>-4.3252241599999998E-4</v>
      </c>
      <c r="BB26">
        <v>240</v>
      </c>
      <c r="BC26" s="8">
        <f t="shared" si="21"/>
        <v>-1.762411880226189E-4</v>
      </c>
      <c r="BD26" s="8" t="str">
        <f t="shared" si="22"/>
        <v>NA</v>
      </c>
      <c r="BE26" s="8">
        <f t="shared" si="23"/>
        <v>-2.5628122797738108E-4</v>
      </c>
      <c r="BF26">
        <v>9.5801607729999994</v>
      </c>
      <c r="BG26" s="1">
        <v>-2.9947999999999999E-5</v>
      </c>
      <c r="BH26">
        <v>240</v>
      </c>
      <c r="BI26" s="10">
        <f t="shared" si="24"/>
        <v>-5.6033146692058278E-5</v>
      </c>
      <c r="BJ26" s="10" t="str">
        <f t="shared" si="25"/>
        <v>NA</v>
      </c>
      <c r="BK26" s="8">
        <f t="shared" si="26"/>
        <v>2.6085146692058279E-5</v>
      </c>
      <c r="BL26">
        <v>7.1711970750000003</v>
      </c>
      <c r="BM26">
        <v>-2.016740476E-4</v>
      </c>
      <c r="BN26">
        <v>240</v>
      </c>
      <c r="BO26" s="8">
        <f t="shared" si="27"/>
        <v>-8.0068325479298874E-5</v>
      </c>
      <c r="BP26" s="8" t="str">
        <f t="shared" si="28"/>
        <v>NA</v>
      </c>
      <c r="BQ26" s="8">
        <f t="shared" si="29"/>
        <v>-1.2160572212070112E-4</v>
      </c>
      <c r="BR26">
        <v>5.9496242129999999</v>
      </c>
      <c r="BS26">
        <v>-2.7768917889999997E-4</v>
      </c>
      <c r="BT26">
        <v>240</v>
      </c>
      <c r="BU26" s="8">
        <f t="shared" si="30"/>
        <v>-1.762411880226189E-4</v>
      </c>
      <c r="BV26" s="8" t="str">
        <f t="shared" si="31"/>
        <v>NA</v>
      </c>
      <c r="BW26" s="8">
        <f t="shared" si="32"/>
        <v>-1.0144799087738107E-4</v>
      </c>
      <c r="BX26">
        <v>6.706750005</v>
      </c>
      <c r="BY26">
        <v>-2.0604089030000001E-4</v>
      </c>
      <c r="BZ26">
        <v>240</v>
      </c>
      <c r="CA26" s="8">
        <f t="shared" si="33"/>
        <v>-8.0068325479298874E-5</v>
      </c>
      <c r="CB26" s="8" t="str">
        <f t="shared" si="34"/>
        <v>NA</v>
      </c>
      <c r="CC26" s="8">
        <f t="shared" si="35"/>
        <v>-1.2597256482070113E-4</v>
      </c>
      <c r="CD26">
        <v>4.5254749969999999</v>
      </c>
      <c r="CE26" s="1">
        <v>2.6804999999999998E-5</v>
      </c>
      <c r="CF26">
        <v>240</v>
      </c>
      <c r="CG26" s="8">
        <f t="shared" si="36"/>
        <v>-5.6033146692058278E-5</v>
      </c>
      <c r="CH26" s="8" t="str">
        <f t="shared" si="37"/>
        <v>NA</v>
      </c>
      <c r="CI26" s="8">
        <f t="shared" si="38"/>
        <v>8.2838146692058276E-5</v>
      </c>
      <c r="CJ26">
        <v>4.6300483290000001</v>
      </c>
      <c r="CK26">
        <v>-2.4447225249999999E-4</v>
      </c>
      <c r="CL26">
        <v>240</v>
      </c>
      <c r="CM26" s="8">
        <f t="shared" si="39"/>
        <v>-1.762411880226189E-4</v>
      </c>
      <c r="CN26" s="8" t="str">
        <f t="shared" si="40"/>
        <v>NA</v>
      </c>
      <c r="CO26" s="8">
        <f t="shared" si="41"/>
        <v>-6.8231064477381094E-5</v>
      </c>
      <c r="CP26">
        <v>5.6278754370000001</v>
      </c>
      <c r="CQ26">
        <v>-2.9139383089999999E-4</v>
      </c>
      <c r="CR26">
        <v>240</v>
      </c>
      <c r="CS26" s="8">
        <f t="shared" si="42"/>
        <v>-8.0068325479298874E-5</v>
      </c>
      <c r="CT26" s="8" t="str">
        <f t="shared" si="43"/>
        <v>NA</v>
      </c>
      <c r="CU26" s="8">
        <f t="shared" si="44"/>
        <v>-2.1132550542070111E-4</v>
      </c>
      <c r="CV26">
        <v>9.5563216569999998</v>
      </c>
      <c r="CW26" s="1">
        <v>-4.3396000000000003E-5</v>
      </c>
      <c r="CX26">
        <v>240</v>
      </c>
      <c r="CY26" s="10">
        <f t="shared" si="45"/>
        <v>-5.6033146692058278E-5</v>
      </c>
      <c r="CZ26" s="10" t="str">
        <f t="shared" si="46"/>
        <v>NA</v>
      </c>
      <c r="DA26" s="8">
        <f t="shared" si="47"/>
        <v>1.2637146692058275E-5</v>
      </c>
      <c r="DB26" t="s">
        <v>4</v>
      </c>
      <c r="DC26" s="5" t="s">
        <v>5</v>
      </c>
    </row>
    <row r="27" spans="1:107" x14ac:dyDescent="0.45">
      <c r="A27" s="9">
        <v>45623.52986145833</v>
      </c>
      <c r="B27" t="s">
        <v>0</v>
      </c>
      <c r="C27">
        <v>26</v>
      </c>
      <c r="D27" s="7">
        <v>45623</v>
      </c>
      <c r="E27">
        <v>12.43833332</v>
      </c>
      <c r="F27">
        <v>14.052599969999999</v>
      </c>
      <c r="G27">
        <v>13.972404210000001</v>
      </c>
      <c r="H27">
        <v>14.018604209999999</v>
      </c>
      <c r="I27">
        <v>14.138916679999999</v>
      </c>
      <c r="J27">
        <v>3.7611054190000002</v>
      </c>
      <c r="K27">
        <v>-3.8908717799999998E-4</v>
      </c>
      <c r="L27">
        <v>240</v>
      </c>
      <c r="M27" s="8">
        <f t="shared" si="1"/>
        <v>-1.7662841052334954E-4</v>
      </c>
      <c r="N27" s="8">
        <f t="shared" si="2"/>
        <v>9.334600849616144E-6</v>
      </c>
      <c r="O27" s="8">
        <f t="shared" si="3"/>
        <v>-2.2179336832626659E-4</v>
      </c>
      <c r="P27">
        <v>5.0763733249999996</v>
      </c>
      <c r="Q27" s="1">
        <v>2.6012000000000001E-5</v>
      </c>
      <c r="R27">
        <v>240</v>
      </c>
      <c r="S27" s="10">
        <f t="shared" si="4"/>
        <v>-5.607773785004655E-5</v>
      </c>
      <c r="T27" s="10" t="str">
        <f t="shared" si="5"/>
        <v>NA</v>
      </c>
      <c r="U27" s="8">
        <f t="shared" si="6"/>
        <v>8.2089737850046557E-5</v>
      </c>
      <c r="V27">
        <v>8.992747907</v>
      </c>
      <c r="W27">
        <v>-1.182329605E-4</v>
      </c>
      <c r="X27">
        <v>240</v>
      </c>
      <c r="Y27" s="8">
        <f t="shared" si="7"/>
        <v>-1.7662841052334954E-4</v>
      </c>
      <c r="Z27" s="8" t="str">
        <f t="shared" si="8"/>
        <v>NA</v>
      </c>
      <c r="AA27" s="8">
        <f t="shared" si="9"/>
        <v>5.8395450023349544E-5</v>
      </c>
      <c r="AB27">
        <v>4.313554162</v>
      </c>
      <c r="AC27">
        <v>-3.5452211120000002E-4</v>
      </c>
      <c r="AD27">
        <v>240</v>
      </c>
      <c r="AE27" s="8">
        <f t="shared" si="10"/>
        <v>-8.0206261243331856E-5</v>
      </c>
      <c r="AF27" s="8" t="str">
        <f t="shared" si="11"/>
        <v>NA</v>
      </c>
      <c r="AG27" s="8">
        <f t="shared" si="12"/>
        <v>-2.7431584995666816E-4</v>
      </c>
      <c r="AH27" t="s">
        <v>0</v>
      </c>
      <c r="AI27" t="s">
        <v>0</v>
      </c>
      <c r="AJ27" t="s">
        <v>0</v>
      </c>
      <c r="AK27" s="8">
        <f t="shared" si="13"/>
        <v>-8.0206261243331856E-5</v>
      </c>
      <c r="AL27" s="8" t="str">
        <f t="shared" si="14"/>
        <v>NA</v>
      </c>
      <c r="AM27" s="8" t="str">
        <f t="shared" si="0"/>
        <v>NA</v>
      </c>
      <c r="AN27">
        <v>1.266731662</v>
      </c>
      <c r="AO27">
        <v>-2.3340859560000001E-4</v>
      </c>
      <c r="AP27">
        <v>240</v>
      </c>
      <c r="AQ27" s="8">
        <f t="shared" si="15"/>
        <v>-8.0206261243331856E-5</v>
      </c>
      <c r="AR27" s="8">
        <f t="shared" si="16"/>
        <v>3.0779787398720049E-5</v>
      </c>
      <c r="AS27" s="8">
        <f t="shared" si="17"/>
        <v>-1.839821217553882E-4</v>
      </c>
      <c r="AT27">
        <v>4.7830087319999999</v>
      </c>
      <c r="AU27">
        <v>-3.2397142619999998E-4</v>
      </c>
      <c r="AV27">
        <v>240</v>
      </c>
      <c r="AW27" s="8">
        <f t="shared" si="18"/>
        <v>-8.0206261243331856E-5</v>
      </c>
      <c r="AX27" s="8" t="str">
        <f t="shared" si="19"/>
        <v>NA</v>
      </c>
      <c r="AY27" s="8">
        <f t="shared" si="20"/>
        <v>-2.4376516495666812E-4</v>
      </c>
      <c r="AZ27">
        <v>4.6323266670000001</v>
      </c>
      <c r="BA27">
        <v>-4.1164493029999998E-4</v>
      </c>
      <c r="BB27">
        <v>240</v>
      </c>
      <c r="BC27" s="8">
        <f t="shared" si="21"/>
        <v>-1.7662841052334954E-4</v>
      </c>
      <c r="BD27" s="8" t="str">
        <f t="shared" si="22"/>
        <v>NA</v>
      </c>
      <c r="BE27" s="8">
        <f t="shared" si="23"/>
        <v>-2.3501651977665043E-4</v>
      </c>
      <c r="BF27">
        <v>9.5857004089999993</v>
      </c>
      <c r="BG27" s="1">
        <v>-2.6953000000000001E-5</v>
      </c>
      <c r="BH27">
        <v>240</v>
      </c>
      <c r="BI27" s="10">
        <f t="shared" si="24"/>
        <v>-5.607773785004655E-5</v>
      </c>
      <c r="BJ27" s="10" t="str">
        <f t="shared" si="25"/>
        <v>NA</v>
      </c>
      <c r="BK27" s="8">
        <f t="shared" si="26"/>
        <v>2.9124737850046549E-5</v>
      </c>
      <c r="BL27">
        <v>6.9593087630000001</v>
      </c>
      <c r="BM27">
        <v>-2.0355573680000001E-4</v>
      </c>
      <c r="BN27">
        <v>240</v>
      </c>
      <c r="BO27" s="8">
        <f t="shared" si="27"/>
        <v>-8.0206261243331856E-5</v>
      </c>
      <c r="BP27" s="8" t="str">
        <f t="shared" si="28"/>
        <v>NA</v>
      </c>
      <c r="BQ27" s="8">
        <f t="shared" si="29"/>
        <v>-1.2334947555666816E-4</v>
      </c>
      <c r="BR27">
        <v>5.6498283149999997</v>
      </c>
      <c r="BS27">
        <v>-2.6986241330000002E-4</v>
      </c>
      <c r="BT27">
        <v>240</v>
      </c>
      <c r="BU27" s="8">
        <f t="shared" si="30"/>
        <v>-1.7662841052334954E-4</v>
      </c>
      <c r="BV27" s="8" t="str">
        <f t="shared" si="31"/>
        <v>NA</v>
      </c>
      <c r="BW27" s="8">
        <f t="shared" si="32"/>
        <v>-9.3234002776650473E-5</v>
      </c>
      <c r="BX27">
        <v>6.4946570929999998</v>
      </c>
      <c r="BY27">
        <v>-1.9220105520000001E-4</v>
      </c>
      <c r="BZ27">
        <v>240</v>
      </c>
      <c r="CA27" s="8">
        <f t="shared" si="33"/>
        <v>-8.0206261243331856E-5</v>
      </c>
      <c r="CB27" s="8" t="str">
        <f t="shared" si="34"/>
        <v>NA</v>
      </c>
      <c r="CC27" s="8">
        <f t="shared" si="35"/>
        <v>-1.1199479395666815E-4</v>
      </c>
      <c r="CD27">
        <v>4.5896391630000002</v>
      </c>
      <c r="CE27" s="1">
        <v>3.6046E-5</v>
      </c>
      <c r="CF27">
        <v>240</v>
      </c>
      <c r="CG27" s="8">
        <f t="shared" si="36"/>
        <v>-5.607773785004655E-5</v>
      </c>
      <c r="CH27" s="8" t="str">
        <f t="shared" si="37"/>
        <v>NA</v>
      </c>
      <c r="CI27" s="8">
        <f t="shared" si="38"/>
        <v>9.212373785004655E-5</v>
      </c>
      <c r="CJ27">
        <v>4.282037914</v>
      </c>
      <c r="CK27">
        <v>-3.8665361480000001E-4</v>
      </c>
      <c r="CL27">
        <v>240</v>
      </c>
      <c r="CM27" s="8">
        <f t="shared" si="39"/>
        <v>-1.7662841052334954E-4</v>
      </c>
      <c r="CN27" s="8">
        <f t="shared" si="40"/>
        <v>3.1113488453571466E-7</v>
      </c>
      <c r="CO27" s="8">
        <f t="shared" si="41"/>
        <v>-2.1033633916118618E-4</v>
      </c>
      <c r="CP27">
        <v>5.3122091630000003</v>
      </c>
      <c r="CQ27">
        <v>-2.6951857669999999E-4</v>
      </c>
      <c r="CR27">
        <v>240</v>
      </c>
      <c r="CS27" s="8">
        <f t="shared" si="42"/>
        <v>-8.0206261243331856E-5</v>
      </c>
      <c r="CT27" s="8" t="str">
        <f t="shared" si="43"/>
        <v>NA</v>
      </c>
      <c r="CU27" s="8">
        <f t="shared" si="44"/>
        <v>-1.8931231545666813E-4</v>
      </c>
      <c r="CV27">
        <v>9.5573108359999992</v>
      </c>
      <c r="CW27" s="1">
        <v>-1.2428E-5</v>
      </c>
      <c r="CX27">
        <v>240</v>
      </c>
      <c r="CY27" s="10">
        <f t="shared" si="45"/>
        <v>-5.607773785004655E-5</v>
      </c>
      <c r="CZ27" s="10" t="str">
        <f t="shared" si="46"/>
        <v>NA</v>
      </c>
      <c r="DA27" s="8">
        <f t="shared" si="47"/>
        <v>4.3649737850046553E-5</v>
      </c>
      <c r="DB27" t="s">
        <v>4</v>
      </c>
      <c r="DC27" s="5" t="s">
        <v>5</v>
      </c>
    </row>
    <row r="28" spans="1:107" x14ac:dyDescent="0.45">
      <c r="A28" s="9">
        <v>45623.543750405093</v>
      </c>
      <c r="B28" t="s">
        <v>0</v>
      </c>
      <c r="C28">
        <v>27</v>
      </c>
      <c r="D28" s="7">
        <v>45623</v>
      </c>
      <c r="E28">
        <v>12.92500006</v>
      </c>
      <c r="F28">
        <v>14.0291333</v>
      </c>
      <c r="G28">
        <v>13.93627912</v>
      </c>
      <c r="H28">
        <v>14.052599969999999</v>
      </c>
      <c r="I28">
        <v>14.17723339</v>
      </c>
      <c r="J28">
        <v>3.3218312459999999</v>
      </c>
      <c r="K28">
        <v>-3.3533454699999999E-4</v>
      </c>
      <c r="L28">
        <v>240</v>
      </c>
      <c r="M28" s="8">
        <f t="shared" si="1"/>
        <v>-1.7701563302430223E-4</v>
      </c>
      <c r="N28" s="8">
        <f t="shared" si="2"/>
        <v>1.6943601223847648E-5</v>
      </c>
      <c r="O28" s="8">
        <f t="shared" si="3"/>
        <v>-1.7526251519954541E-4</v>
      </c>
      <c r="P28">
        <v>5.1053566650000004</v>
      </c>
      <c r="Q28" s="1">
        <v>1.3772999999999999E-6</v>
      </c>
      <c r="R28">
        <v>240</v>
      </c>
      <c r="S28" s="10">
        <f t="shared" si="4"/>
        <v>-5.6122329008090333E-5</v>
      </c>
      <c r="T28" s="10" t="str">
        <f t="shared" si="5"/>
        <v>NA</v>
      </c>
      <c r="U28" s="8">
        <f t="shared" si="6"/>
        <v>5.749962900809033E-5</v>
      </c>
      <c r="V28">
        <v>8.8485308410000005</v>
      </c>
      <c r="W28">
        <v>-1.6765133459999999E-4</v>
      </c>
      <c r="X28">
        <v>240</v>
      </c>
      <c r="Y28" s="8">
        <f t="shared" si="7"/>
        <v>-1.7701563302430223E-4</v>
      </c>
      <c r="Z28" s="8" t="str">
        <f t="shared" si="8"/>
        <v>NA</v>
      </c>
      <c r="AA28" s="8">
        <f t="shared" si="9"/>
        <v>9.3642984243022379E-6</v>
      </c>
      <c r="AB28">
        <v>3.911320001</v>
      </c>
      <c r="AC28">
        <v>-2.9910029500000002E-4</v>
      </c>
      <c r="AD28">
        <v>240</v>
      </c>
      <c r="AE28" s="8">
        <f t="shared" si="10"/>
        <v>-8.0344197007420348E-5</v>
      </c>
      <c r="AF28" s="8" t="str">
        <f t="shared" si="11"/>
        <v>NA</v>
      </c>
      <c r="AG28" s="8">
        <f t="shared" si="12"/>
        <v>-2.1875609799257967E-4</v>
      </c>
      <c r="AH28" t="s">
        <v>0</v>
      </c>
      <c r="AI28" s="1" t="s">
        <v>0</v>
      </c>
      <c r="AJ28" t="s">
        <v>0</v>
      </c>
      <c r="AK28" s="8">
        <f t="shared" si="13"/>
        <v>-8.0344197007420348E-5</v>
      </c>
      <c r="AL28" s="8" t="str">
        <f t="shared" si="14"/>
        <v>NA</v>
      </c>
      <c r="AM28" s="8" t="str">
        <f t="shared" si="0"/>
        <v>NA</v>
      </c>
      <c r="AN28">
        <v>2.4621575949999999</v>
      </c>
      <c r="AO28">
        <v>4.3852185169999999E-3</v>
      </c>
      <c r="AP28">
        <v>240</v>
      </c>
      <c r="AQ28" s="8">
        <f t="shared" si="15"/>
        <v>-8.0344197007420348E-5</v>
      </c>
      <c r="AR28" s="8" t="str">
        <f t="shared" si="16"/>
        <v>NA</v>
      </c>
      <c r="AS28" s="8">
        <f t="shared" si="17"/>
        <v>4.4655627140074202E-3</v>
      </c>
      <c r="AT28">
        <v>4.3542170880000004</v>
      </c>
      <c r="AU28">
        <v>-3.0481949619999999E-4</v>
      </c>
      <c r="AV28">
        <v>240</v>
      </c>
      <c r="AW28" s="8">
        <f t="shared" si="18"/>
        <v>-8.0344197007420348E-5</v>
      </c>
      <c r="AX28" s="8" t="str">
        <f t="shared" si="19"/>
        <v>NA</v>
      </c>
      <c r="AY28" s="8">
        <f t="shared" si="20"/>
        <v>-2.2447529919257964E-4</v>
      </c>
      <c r="AZ28">
        <v>4.1935416700000001</v>
      </c>
      <c r="BA28">
        <v>-2.9060788030000001E-4</v>
      </c>
      <c r="BB28">
        <v>240</v>
      </c>
      <c r="BC28" s="8">
        <f t="shared" si="21"/>
        <v>-1.7701563302430223E-4</v>
      </c>
      <c r="BD28" s="8">
        <f t="shared" si="22"/>
        <v>5.471130152767174E-6</v>
      </c>
      <c r="BE28" s="8">
        <f t="shared" si="23"/>
        <v>-1.1906337742846495E-4</v>
      </c>
      <c r="BF28">
        <v>9.5591487530000006</v>
      </c>
      <c r="BG28" s="1">
        <v>2.1004000000000001E-5</v>
      </c>
      <c r="BH28">
        <v>240</v>
      </c>
      <c r="BI28" s="10">
        <f t="shared" si="24"/>
        <v>-5.6122329008090333E-5</v>
      </c>
      <c r="BJ28" s="10" t="str">
        <f t="shared" si="25"/>
        <v>NA</v>
      </c>
      <c r="BK28" s="8">
        <f t="shared" si="26"/>
        <v>7.7126329008090337E-5</v>
      </c>
      <c r="BL28">
        <v>6.7297550040000003</v>
      </c>
      <c r="BM28">
        <v>-1.5633360359999999E-4</v>
      </c>
      <c r="BN28">
        <v>240</v>
      </c>
      <c r="BO28" s="8">
        <f t="shared" si="27"/>
        <v>-8.0344197007420348E-5</v>
      </c>
      <c r="BP28" s="8" t="str">
        <f t="shared" si="28"/>
        <v>NA</v>
      </c>
      <c r="BQ28" s="8">
        <f t="shared" si="29"/>
        <v>-7.598940659257964E-5</v>
      </c>
      <c r="BR28">
        <v>5.3504391770000002</v>
      </c>
      <c r="BS28">
        <v>-2.1884215599999999E-4</v>
      </c>
      <c r="BT28">
        <v>240</v>
      </c>
      <c r="BU28" s="8">
        <f t="shared" si="30"/>
        <v>-1.7701563302430223E-4</v>
      </c>
      <c r="BV28" s="8" t="str">
        <f t="shared" si="31"/>
        <v>NA</v>
      </c>
      <c r="BW28" s="8">
        <f t="shared" si="32"/>
        <v>-4.1826522975697757E-5</v>
      </c>
      <c r="BX28">
        <v>6.2781666439999997</v>
      </c>
      <c r="BY28">
        <v>-1.5805557200000001E-4</v>
      </c>
      <c r="BZ28">
        <v>240</v>
      </c>
      <c r="CA28" s="8">
        <f t="shared" si="33"/>
        <v>-8.0344197007420348E-5</v>
      </c>
      <c r="CB28" s="8" t="str">
        <f t="shared" si="34"/>
        <v>NA</v>
      </c>
      <c r="CC28" s="8">
        <f t="shared" si="35"/>
        <v>-7.771137499257966E-5</v>
      </c>
      <c r="CD28">
        <v>4.6278487459999997</v>
      </c>
      <c r="CE28" s="1">
        <v>7.7359000000000003E-5</v>
      </c>
      <c r="CF28">
        <v>240</v>
      </c>
      <c r="CG28" s="8">
        <f t="shared" si="36"/>
        <v>-5.6122329008090333E-5</v>
      </c>
      <c r="CH28" s="8" t="str">
        <f t="shared" si="37"/>
        <v>NA</v>
      </c>
      <c r="CI28" s="8">
        <f t="shared" si="38"/>
        <v>1.3348132900809032E-4</v>
      </c>
      <c r="CJ28">
        <v>3.8374645799999998</v>
      </c>
      <c r="CK28">
        <v>-2.6809176219999998E-4</v>
      </c>
      <c r="CL28">
        <v>240</v>
      </c>
      <c r="CM28" s="8">
        <f t="shared" si="39"/>
        <v>-1.7701563302430223E-4</v>
      </c>
      <c r="CN28" s="8">
        <f t="shared" si="40"/>
        <v>8.0119260366241205E-6</v>
      </c>
      <c r="CO28" s="8">
        <f t="shared" si="41"/>
        <v>-9.9088055212321867E-5</v>
      </c>
      <c r="CP28">
        <v>4.9710987590000002</v>
      </c>
      <c r="CQ28">
        <v>-2.6252280059999998E-4</v>
      </c>
      <c r="CR28">
        <v>240</v>
      </c>
      <c r="CS28" s="8">
        <f t="shared" si="42"/>
        <v>-8.0344197007420348E-5</v>
      </c>
      <c r="CT28" s="8" t="str">
        <f t="shared" si="43"/>
        <v>NA</v>
      </c>
      <c r="CU28" s="8">
        <f t="shared" si="44"/>
        <v>-1.8217860359257963E-4</v>
      </c>
      <c r="CV28">
        <v>9.5119516609999994</v>
      </c>
      <c r="CW28" s="1">
        <v>-7.4956999999999994E-5</v>
      </c>
      <c r="CX28">
        <v>240</v>
      </c>
      <c r="CY28" s="10">
        <f t="shared" si="45"/>
        <v>-5.6122329008090333E-5</v>
      </c>
      <c r="CZ28" s="10" t="str">
        <f t="shared" si="46"/>
        <v>NA</v>
      </c>
      <c r="DA28" s="8">
        <f t="shared" si="47"/>
        <v>-1.8834670991909661E-5</v>
      </c>
      <c r="DB28" t="s">
        <v>4</v>
      </c>
      <c r="DC28" s="5" t="s">
        <v>5</v>
      </c>
    </row>
    <row r="29" spans="1:107" x14ac:dyDescent="0.45">
      <c r="A29" s="9">
        <v>45623.55763935185</v>
      </c>
      <c r="B29" t="s">
        <v>0</v>
      </c>
      <c r="C29">
        <v>28</v>
      </c>
      <c r="D29" s="7">
        <v>45623</v>
      </c>
      <c r="E29">
        <v>13.238333320000001</v>
      </c>
      <c r="F29">
        <v>14.022387549999999</v>
      </c>
      <c r="G29">
        <v>13.912133280000001</v>
      </c>
      <c r="H29">
        <v>14.05420835</v>
      </c>
      <c r="I29">
        <v>14.14742086</v>
      </c>
      <c r="J29">
        <v>2.90638708</v>
      </c>
      <c r="K29">
        <v>-3.8024473749999999E-4</v>
      </c>
      <c r="L29">
        <v>240</v>
      </c>
      <c r="M29" s="8">
        <f t="shared" si="1"/>
        <v>-1.7740285552481083E-4</v>
      </c>
      <c r="N29" s="8">
        <f t="shared" si="2"/>
        <v>2.413982401331334E-5</v>
      </c>
      <c r="O29" s="8">
        <f t="shared" si="3"/>
        <v>-2.2698170598850251E-4</v>
      </c>
      <c r="P29">
        <v>4.983020421</v>
      </c>
      <c r="Q29" s="1">
        <v>-8.9924000000000002E-5</v>
      </c>
      <c r="R29">
        <v>240</v>
      </c>
      <c r="S29" s="10">
        <f t="shared" si="4"/>
        <v>-5.616692016610636E-5</v>
      </c>
      <c r="T29" s="10" t="str">
        <f t="shared" si="5"/>
        <v>NA</v>
      </c>
      <c r="U29" s="8">
        <f t="shared" si="6"/>
        <v>-3.3757079833893642E-5</v>
      </c>
      <c r="V29">
        <v>8.6926712510000002</v>
      </c>
      <c r="W29">
        <v>-1.225195846E-4</v>
      </c>
      <c r="X29">
        <v>240</v>
      </c>
      <c r="Y29" s="8">
        <f t="shared" si="7"/>
        <v>-1.7740285552481083E-4</v>
      </c>
      <c r="Z29" s="8" t="str">
        <f t="shared" si="8"/>
        <v>NA</v>
      </c>
      <c r="AA29" s="8">
        <f t="shared" si="9"/>
        <v>5.4883270924810834E-5</v>
      </c>
      <c r="AB29">
        <v>3.6582758310000001</v>
      </c>
      <c r="AC29">
        <v>-1.9605298919999999E-4</v>
      </c>
      <c r="AD29">
        <v>240</v>
      </c>
      <c r="AE29" s="8">
        <f t="shared" si="10"/>
        <v>-8.048213277145333E-5</v>
      </c>
      <c r="AF29" s="8" t="str">
        <f t="shared" si="11"/>
        <v>NA</v>
      </c>
      <c r="AG29" s="8">
        <f t="shared" si="12"/>
        <v>-1.1557085642854666E-4</v>
      </c>
      <c r="AH29">
        <v>4.3700416549999996</v>
      </c>
      <c r="AI29">
        <v>-2.528388551E-4</v>
      </c>
      <c r="AJ29">
        <v>240</v>
      </c>
      <c r="AK29" s="8">
        <f t="shared" si="13"/>
        <v>-8.048213277145333E-5</v>
      </c>
      <c r="AL29" s="8" t="str">
        <f t="shared" si="14"/>
        <v>NA</v>
      </c>
      <c r="AM29" s="8">
        <f t="shared" si="0"/>
        <v>-1.7235672232854667E-4</v>
      </c>
      <c r="AN29">
        <v>4.792947914</v>
      </c>
      <c r="AO29" s="1">
        <v>9.5921000000000005E-5</v>
      </c>
      <c r="AP29">
        <v>240</v>
      </c>
      <c r="AQ29" s="8">
        <f t="shared" si="15"/>
        <v>-8.048213277145333E-5</v>
      </c>
      <c r="AR29" s="8" t="str">
        <f t="shared" si="16"/>
        <v>NA</v>
      </c>
      <c r="AS29" s="8">
        <f t="shared" si="17"/>
        <v>1.7640313277145334E-4</v>
      </c>
      <c r="AT29">
        <v>3.9728024949999998</v>
      </c>
      <c r="AU29">
        <v>-3.6482209370000001E-4</v>
      </c>
      <c r="AV29">
        <v>240</v>
      </c>
      <c r="AW29" s="8">
        <f t="shared" si="18"/>
        <v>-8.048213277145333E-5</v>
      </c>
      <c r="AX29" s="8" t="str">
        <f t="shared" si="19"/>
        <v>NA</v>
      </c>
      <c r="AY29" s="8">
        <f t="shared" si="20"/>
        <v>-2.8433996092854668E-4</v>
      </c>
      <c r="AZ29">
        <v>3.8557312549999998</v>
      </c>
      <c r="BA29">
        <v>-3.15310641E-4</v>
      </c>
      <c r="BB29">
        <v>240</v>
      </c>
      <c r="BC29" s="8">
        <f t="shared" si="21"/>
        <v>-1.7740285552481083E-4</v>
      </c>
      <c r="BD29" s="8">
        <f t="shared" si="22"/>
        <v>2.2831958069428302E-5</v>
      </c>
      <c r="BE29" s="8">
        <f t="shared" si="23"/>
        <v>-1.6073974354461747E-4</v>
      </c>
      <c r="BF29">
        <v>9.5396804169999996</v>
      </c>
      <c r="BG29" s="1">
        <v>-4.6060000000000003E-5</v>
      </c>
      <c r="BH29">
        <v>240</v>
      </c>
      <c r="BI29" s="10">
        <f t="shared" si="24"/>
        <v>-5.616692016610636E-5</v>
      </c>
      <c r="BJ29" s="10" t="str">
        <f t="shared" si="25"/>
        <v>NA</v>
      </c>
      <c r="BK29" s="8">
        <f t="shared" si="26"/>
        <v>1.0106920166106357E-5</v>
      </c>
      <c r="BL29">
        <v>6.4974896129999999</v>
      </c>
      <c r="BM29">
        <v>-2.067266534E-4</v>
      </c>
      <c r="BN29">
        <v>240</v>
      </c>
      <c r="BO29" s="8">
        <f t="shared" si="27"/>
        <v>-8.048213277145333E-5</v>
      </c>
      <c r="BP29" s="8" t="str">
        <f t="shared" si="28"/>
        <v>NA</v>
      </c>
      <c r="BQ29" s="8">
        <f t="shared" si="29"/>
        <v>-1.2624452062854667E-4</v>
      </c>
      <c r="BR29">
        <v>5.0761937379999997</v>
      </c>
      <c r="BS29">
        <v>-2.380915844E-4</v>
      </c>
      <c r="BT29">
        <v>240</v>
      </c>
      <c r="BU29" s="8">
        <f t="shared" si="30"/>
        <v>-1.7740285552481083E-4</v>
      </c>
      <c r="BV29" s="8" t="str">
        <f t="shared" si="31"/>
        <v>NA</v>
      </c>
      <c r="BW29" s="8">
        <f t="shared" si="32"/>
        <v>-6.0688728875189167E-5</v>
      </c>
      <c r="BX29">
        <v>6.0492304289999996</v>
      </c>
      <c r="BY29">
        <v>-2.104016589E-4</v>
      </c>
      <c r="BZ29">
        <v>240</v>
      </c>
      <c r="CA29" s="8">
        <f t="shared" si="33"/>
        <v>-8.048213277145333E-5</v>
      </c>
      <c r="CB29" s="8" t="str">
        <f t="shared" si="34"/>
        <v>NA</v>
      </c>
      <c r="CC29" s="8">
        <f t="shared" si="35"/>
        <v>-1.2991952612854667E-4</v>
      </c>
      <c r="CD29">
        <v>4.6810741680000003</v>
      </c>
      <c r="CE29" s="1">
        <v>-1.4980999999999999E-6</v>
      </c>
      <c r="CF29">
        <v>240</v>
      </c>
      <c r="CG29" s="8">
        <f t="shared" si="36"/>
        <v>-5.616692016610636E-5</v>
      </c>
      <c r="CH29" s="8" t="str">
        <f t="shared" si="37"/>
        <v>NA</v>
      </c>
      <c r="CI29" s="8">
        <f t="shared" si="38"/>
        <v>5.4668820166106362E-5</v>
      </c>
      <c r="CJ29">
        <v>3.4771016700000001</v>
      </c>
      <c r="CK29">
        <v>-3.3129243779999999E-4</v>
      </c>
      <c r="CL29">
        <v>240</v>
      </c>
      <c r="CM29" s="8">
        <f t="shared" si="39"/>
        <v>-1.7740285552481083E-4</v>
      </c>
      <c r="CN29" s="8">
        <f t="shared" si="40"/>
        <v>1.4254044707801151E-5</v>
      </c>
      <c r="CO29" s="8">
        <f t="shared" si="41"/>
        <v>-1.6814362698299031E-4</v>
      </c>
      <c r="CP29">
        <v>4.607313746</v>
      </c>
      <c r="CQ29">
        <v>-3.5282561659999998E-4</v>
      </c>
      <c r="CR29">
        <v>240</v>
      </c>
      <c r="CS29" s="8">
        <f t="shared" si="42"/>
        <v>-8.048213277145333E-5</v>
      </c>
      <c r="CT29" s="8" t="str">
        <f t="shared" si="43"/>
        <v>NA</v>
      </c>
      <c r="CU29" s="8">
        <f t="shared" si="44"/>
        <v>-2.7234348382854665E-4</v>
      </c>
      <c r="CV29">
        <v>9.2218008400000002</v>
      </c>
      <c r="CW29">
        <v>-2.8198205339999998E-4</v>
      </c>
      <c r="CX29">
        <v>240</v>
      </c>
      <c r="CY29" s="10">
        <f t="shared" si="45"/>
        <v>-5.616692016610636E-5</v>
      </c>
      <c r="CZ29" s="10" t="str">
        <f t="shared" si="46"/>
        <v>NA</v>
      </c>
      <c r="DA29" s="8">
        <f t="shared" si="47"/>
        <v>-2.2581513323389362E-4</v>
      </c>
      <c r="DB29" t="s">
        <v>4</v>
      </c>
      <c r="DC29" s="5" t="s">
        <v>5</v>
      </c>
    </row>
    <row r="30" spans="1:107" x14ac:dyDescent="0.45">
      <c r="A30" s="9">
        <v>45623.571528298613</v>
      </c>
      <c r="B30" t="s">
        <v>0</v>
      </c>
      <c r="C30">
        <v>29</v>
      </c>
      <c r="D30" s="7">
        <v>45623</v>
      </c>
      <c r="E30">
        <v>13.43833332</v>
      </c>
      <c r="F30">
        <v>14.051404209999999</v>
      </c>
      <c r="G30">
        <v>13.93836664</v>
      </c>
      <c r="H30">
        <v>14.031354179999999</v>
      </c>
      <c r="I30">
        <v>14.14628332</v>
      </c>
      <c r="J30">
        <v>2.4824333310000002</v>
      </c>
      <c r="K30">
        <v>-3.1166022569999998E-4</v>
      </c>
      <c r="L30">
        <v>240</v>
      </c>
      <c r="M30" s="8">
        <f t="shared" si="1"/>
        <v>-1.7779007802576352E-4</v>
      </c>
      <c r="N30" s="8">
        <f t="shared" si="2"/>
        <v>3.1483447729606465E-5</v>
      </c>
      <c r="O30" s="8">
        <f t="shared" si="3"/>
        <v>-1.6535359540384293E-4</v>
      </c>
      <c r="P30">
        <v>4.959345828</v>
      </c>
      <c r="Q30" s="1">
        <v>2.1437000000000002E-5</v>
      </c>
      <c r="R30">
        <v>240</v>
      </c>
      <c r="S30" s="10">
        <f t="shared" si="4"/>
        <v>-5.6211511324122387E-5</v>
      </c>
      <c r="T30" s="10" t="str">
        <f t="shared" si="5"/>
        <v>NA</v>
      </c>
      <c r="U30" s="8">
        <f t="shared" si="6"/>
        <v>7.7648511324122392E-5</v>
      </c>
      <c r="V30">
        <v>8.5428949870000004</v>
      </c>
      <c r="W30" s="1">
        <v>-9.6706000000000005E-5</v>
      </c>
      <c r="X30">
        <v>240</v>
      </c>
      <c r="Y30" s="8">
        <f t="shared" si="7"/>
        <v>-1.7779007802576352E-4</v>
      </c>
      <c r="Z30" s="8" t="str">
        <f t="shared" si="8"/>
        <v>NA</v>
      </c>
      <c r="AA30" s="8">
        <f t="shared" si="9"/>
        <v>8.1084078025763515E-5</v>
      </c>
      <c r="AB30">
        <v>3.297387504</v>
      </c>
      <c r="AC30">
        <v>-3.5418547759999999E-4</v>
      </c>
      <c r="AD30">
        <v>240</v>
      </c>
      <c r="AE30" s="8">
        <f t="shared" si="10"/>
        <v>-8.0620068535541822E-5</v>
      </c>
      <c r="AF30" s="8" t="str">
        <f t="shared" si="11"/>
        <v>NA</v>
      </c>
      <c r="AG30" s="8">
        <f t="shared" si="12"/>
        <v>-2.7356540906445817E-4</v>
      </c>
      <c r="AH30">
        <v>4.08106334</v>
      </c>
      <c r="AI30">
        <v>-2.4232153169999999E-4</v>
      </c>
      <c r="AJ30">
        <v>240</v>
      </c>
      <c r="AK30" s="8">
        <f t="shared" si="13"/>
        <v>-8.0620068535541822E-5</v>
      </c>
      <c r="AL30" s="8" t="str">
        <f t="shared" si="14"/>
        <v>NA</v>
      </c>
      <c r="AM30" s="8">
        <f t="shared" si="0"/>
        <v>-1.6170146316445816E-4</v>
      </c>
      <c r="AN30">
        <v>4.8693729159999997</v>
      </c>
      <c r="AO30" s="1">
        <v>1.8216E-5</v>
      </c>
      <c r="AP30">
        <v>240</v>
      </c>
      <c r="AQ30" s="8">
        <f t="shared" si="15"/>
        <v>-8.0620068535541822E-5</v>
      </c>
      <c r="AR30" s="8" t="str">
        <f t="shared" si="16"/>
        <v>NA</v>
      </c>
      <c r="AS30" s="8">
        <f t="shared" si="17"/>
        <v>9.8836068535541825E-5</v>
      </c>
      <c r="AT30">
        <v>3.5587837539999998</v>
      </c>
      <c r="AU30">
        <v>-3.406469424E-4</v>
      </c>
      <c r="AV30">
        <v>240</v>
      </c>
      <c r="AW30" s="8">
        <f t="shared" si="18"/>
        <v>-8.0620068535541822E-5</v>
      </c>
      <c r="AX30" s="8" t="str">
        <f t="shared" si="19"/>
        <v>NA</v>
      </c>
      <c r="AY30" s="8">
        <f t="shared" si="20"/>
        <v>-2.6002687386445818E-4</v>
      </c>
      <c r="AZ30">
        <v>3.5419816879999999</v>
      </c>
      <c r="BA30">
        <v>-2.0902603139999999E-4</v>
      </c>
      <c r="BB30">
        <v>240</v>
      </c>
      <c r="BC30" s="8">
        <f t="shared" si="21"/>
        <v>-1.7779007802576352E-4</v>
      </c>
      <c r="BD30" s="8">
        <f t="shared" si="22"/>
        <v>3.8956245538818293E-5</v>
      </c>
      <c r="BE30" s="8">
        <f t="shared" si="23"/>
        <v>-7.0192198913054764E-5</v>
      </c>
      <c r="BF30">
        <v>9.5348095700000002</v>
      </c>
      <c r="BG30" s="1">
        <v>-1.1405E-5</v>
      </c>
      <c r="BH30">
        <v>240</v>
      </c>
      <c r="BI30" s="10">
        <f t="shared" si="24"/>
        <v>-5.6211511324122387E-5</v>
      </c>
      <c r="BJ30" s="10" t="str">
        <f t="shared" si="25"/>
        <v>NA</v>
      </c>
      <c r="BK30" s="8">
        <f t="shared" si="26"/>
        <v>4.4806511324122384E-5</v>
      </c>
      <c r="BL30">
        <v>6.2881583550000002</v>
      </c>
      <c r="BM30">
        <v>-1.8738120759999999E-4</v>
      </c>
      <c r="BN30">
        <v>240</v>
      </c>
      <c r="BO30" s="8">
        <f t="shared" si="27"/>
        <v>-8.0620068535541822E-5</v>
      </c>
      <c r="BP30" s="8" t="str">
        <f t="shared" si="28"/>
        <v>NA</v>
      </c>
      <c r="BQ30" s="8">
        <f t="shared" si="29"/>
        <v>-1.0676113906445817E-4</v>
      </c>
      <c r="BR30">
        <v>4.8089237569999996</v>
      </c>
      <c r="BS30">
        <v>-2.343943024E-4</v>
      </c>
      <c r="BT30">
        <v>240</v>
      </c>
      <c r="BU30" s="8">
        <f t="shared" si="30"/>
        <v>-1.7779007802576352E-4</v>
      </c>
      <c r="BV30" s="8" t="str">
        <f t="shared" si="31"/>
        <v>NA</v>
      </c>
      <c r="BW30" s="8">
        <f t="shared" si="32"/>
        <v>-5.6604224374236478E-5</v>
      </c>
      <c r="BX30">
        <v>5.8123887420000004</v>
      </c>
      <c r="BY30">
        <v>-2.1872137840000001E-4</v>
      </c>
      <c r="BZ30">
        <v>240</v>
      </c>
      <c r="CA30" s="8">
        <f t="shared" si="33"/>
        <v>-8.0620068535541822E-5</v>
      </c>
      <c r="CB30" s="8" t="str">
        <f t="shared" si="34"/>
        <v>NA</v>
      </c>
      <c r="CC30" s="8">
        <f t="shared" si="35"/>
        <v>-1.3810130986445819E-4</v>
      </c>
      <c r="CD30">
        <v>4.7341637390000004</v>
      </c>
      <c r="CE30" s="1">
        <v>5.8867999999999999E-5</v>
      </c>
      <c r="CF30">
        <v>240</v>
      </c>
      <c r="CG30" s="8">
        <f t="shared" si="36"/>
        <v>-5.6211511324122387E-5</v>
      </c>
      <c r="CH30" s="8" t="str">
        <f t="shared" si="37"/>
        <v>NA</v>
      </c>
      <c r="CI30" s="8">
        <f t="shared" si="38"/>
        <v>1.1507951132412239E-4</v>
      </c>
      <c r="CJ30">
        <v>3.148769996</v>
      </c>
      <c r="CK30">
        <v>-2.409468697E-4</v>
      </c>
      <c r="CL30">
        <v>240</v>
      </c>
      <c r="CM30" s="8">
        <f t="shared" si="39"/>
        <v>-1.7779007802576352E-4</v>
      </c>
      <c r="CN30" s="8">
        <f t="shared" si="40"/>
        <v>1.9941326100367925E-5</v>
      </c>
      <c r="CO30" s="8">
        <f t="shared" si="41"/>
        <v>-8.3098117774604396E-5</v>
      </c>
      <c r="CP30">
        <v>4.2676629090000002</v>
      </c>
      <c r="CQ30">
        <v>-2.6289007439999999E-4</v>
      </c>
      <c r="CR30">
        <v>240</v>
      </c>
      <c r="CS30" s="8">
        <f t="shared" si="42"/>
        <v>-8.0620068535541822E-5</v>
      </c>
      <c r="CT30" s="8" t="str">
        <f t="shared" si="43"/>
        <v>NA</v>
      </c>
      <c r="CU30" s="8">
        <f t="shared" si="44"/>
        <v>-1.8227000586445817E-4</v>
      </c>
      <c r="CV30">
        <v>8.9935708440000006</v>
      </c>
      <c r="CW30">
        <v>-1.617247929E-4</v>
      </c>
      <c r="CX30">
        <v>240</v>
      </c>
      <c r="CY30" s="10">
        <f t="shared" si="45"/>
        <v>-5.6211511324122387E-5</v>
      </c>
      <c r="CZ30" s="10" t="str">
        <f t="shared" si="46"/>
        <v>NA</v>
      </c>
      <c r="DA30" s="8">
        <f t="shared" si="47"/>
        <v>-1.0551328157587761E-4</v>
      </c>
      <c r="DB30" t="s">
        <v>4</v>
      </c>
      <c r="DC30" s="5" t="s">
        <v>5</v>
      </c>
    </row>
    <row r="31" spans="1:107" x14ac:dyDescent="0.45">
      <c r="A31" s="9">
        <v>45623.585417245369</v>
      </c>
      <c r="B31" t="s">
        <v>0</v>
      </c>
      <c r="C31">
        <v>30</v>
      </c>
      <c r="D31" s="7">
        <v>45623</v>
      </c>
      <c r="E31">
        <v>13.92500006</v>
      </c>
      <c r="F31">
        <v>14.045433320000001</v>
      </c>
      <c r="G31">
        <v>13.933991689999999</v>
      </c>
      <c r="H31">
        <v>14.05172082</v>
      </c>
      <c r="I31">
        <v>14.17237501</v>
      </c>
      <c r="J31">
        <v>2.1109287459999999</v>
      </c>
      <c r="K31">
        <v>-3.0618258340000003E-4</v>
      </c>
      <c r="L31">
        <v>240</v>
      </c>
      <c r="M31" s="8">
        <f t="shared" si="1"/>
        <v>-1.7817730052649416E-4</v>
      </c>
      <c r="N31" s="8">
        <f t="shared" si="2"/>
        <v>3.791855978499635E-5</v>
      </c>
      <c r="O31" s="8">
        <f t="shared" si="3"/>
        <v>-1.6592384265850222E-4</v>
      </c>
      <c r="P31">
        <v>5.0031625030000004</v>
      </c>
      <c r="Q31" s="1">
        <v>3.6467999999999997E-5</v>
      </c>
      <c r="R31">
        <v>240</v>
      </c>
      <c r="S31" s="10">
        <f t="shared" si="4"/>
        <v>-5.6256102482138415E-5</v>
      </c>
      <c r="T31" s="10" t="str">
        <f t="shared" si="5"/>
        <v>NA</v>
      </c>
      <c r="U31" s="8">
        <f t="shared" si="6"/>
        <v>9.2724102482138419E-5</v>
      </c>
      <c r="V31">
        <v>8.402967469</v>
      </c>
      <c r="W31">
        <v>-1.3146964439999999E-4</v>
      </c>
      <c r="X31">
        <v>240</v>
      </c>
      <c r="Y31" s="8">
        <f t="shared" si="7"/>
        <v>-1.7817730052649416E-4</v>
      </c>
      <c r="Z31" s="8" t="str">
        <f t="shared" si="8"/>
        <v>NA</v>
      </c>
      <c r="AA31" s="8">
        <f t="shared" si="9"/>
        <v>4.6707656126494172E-5</v>
      </c>
      <c r="AB31">
        <v>2.8671641700000001</v>
      </c>
      <c r="AC31">
        <v>-3.3556701590000001E-4</v>
      </c>
      <c r="AD31">
        <v>240</v>
      </c>
      <c r="AE31" s="8">
        <f t="shared" si="10"/>
        <v>-8.0758004299519293E-5</v>
      </c>
      <c r="AF31" s="8" t="str">
        <f t="shared" si="11"/>
        <v>NA</v>
      </c>
      <c r="AG31" s="8">
        <f t="shared" si="12"/>
        <v>-2.5480901160048071E-4</v>
      </c>
      <c r="AH31">
        <v>3.7901858270000002</v>
      </c>
      <c r="AI31">
        <v>-1.900915688E-4</v>
      </c>
      <c r="AJ31">
        <v>240</v>
      </c>
      <c r="AK31" s="8">
        <f t="shared" si="13"/>
        <v>-8.0758004299519293E-5</v>
      </c>
      <c r="AL31" s="8" t="str">
        <f t="shared" si="14"/>
        <v>NA</v>
      </c>
      <c r="AM31" s="8">
        <f t="shared" si="0"/>
        <v>-1.0933356450048071E-4</v>
      </c>
      <c r="AN31">
        <v>4.9258770939999996</v>
      </c>
      <c r="AO31" s="1">
        <v>5.2154000000000002E-5</v>
      </c>
      <c r="AP31">
        <v>240</v>
      </c>
      <c r="AQ31" s="8">
        <f t="shared" si="15"/>
        <v>-8.0758004299519293E-5</v>
      </c>
      <c r="AR31" s="8" t="str">
        <f t="shared" si="16"/>
        <v>NA</v>
      </c>
      <c r="AS31" s="8">
        <f t="shared" si="17"/>
        <v>1.329120042995193E-4</v>
      </c>
      <c r="AT31">
        <v>3.1420929169999998</v>
      </c>
      <c r="AU31">
        <v>-3.7393200549999998E-4</v>
      </c>
      <c r="AV31">
        <v>240</v>
      </c>
      <c r="AW31" s="8">
        <f t="shared" si="18"/>
        <v>-8.0758004299519293E-5</v>
      </c>
      <c r="AX31" s="8" t="str">
        <f t="shared" si="19"/>
        <v>NA</v>
      </c>
      <c r="AY31" s="8">
        <f t="shared" si="20"/>
        <v>-2.9317400120048068E-4</v>
      </c>
      <c r="AZ31">
        <v>3.2441649959999999</v>
      </c>
      <c r="BA31">
        <v>-2.5985436189999999E-4</v>
      </c>
      <c r="BB31">
        <v>240</v>
      </c>
      <c r="BC31" s="8">
        <f t="shared" si="21"/>
        <v>-1.7817730052649416E-4</v>
      </c>
      <c r="BD31" s="8">
        <f t="shared" si="22"/>
        <v>5.42617071555694E-5</v>
      </c>
      <c r="BE31" s="8">
        <f t="shared" si="23"/>
        <v>-1.3593876852907523E-4</v>
      </c>
      <c r="BF31">
        <v>9.5116362409999997</v>
      </c>
      <c r="BG31" s="1">
        <v>1.7122999999999999E-5</v>
      </c>
      <c r="BH31">
        <v>240</v>
      </c>
      <c r="BI31" s="10">
        <f t="shared" si="24"/>
        <v>-5.6256102482138415E-5</v>
      </c>
      <c r="BJ31" s="10" t="str">
        <f t="shared" si="25"/>
        <v>NA</v>
      </c>
      <c r="BK31" s="8">
        <f t="shared" si="26"/>
        <v>7.3379102482138407E-5</v>
      </c>
      <c r="BL31">
        <v>6.0619349920000003</v>
      </c>
      <c r="BM31">
        <v>-1.6522115459999999E-4</v>
      </c>
      <c r="BN31">
        <v>240</v>
      </c>
      <c r="BO31" s="8">
        <f t="shared" si="27"/>
        <v>-8.0758004299519293E-5</v>
      </c>
      <c r="BP31" s="8" t="str">
        <f t="shared" si="28"/>
        <v>NA</v>
      </c>
      <c r="BQ31" s="8">
        <f t="shared" si="29"/>
        <v>-8.4463150300480701E-5</v>
      </c>
      <c r="BR31">
        <v>4.5029920880000001</v>
      </c>
      <c r="BS31">
        <v>-2.697669844E-4</v>
      </c>
      <c r="BT31">
        <v>240</v>
      </c>
      <c r="BU31" s="8">
        <f t="shared" si="30"/>
        <v>-1.7817730052649416E-4</v>
      </c>
      <c r="BV31" s="8" t="str">
        <f t="shared" si="31"/>
        <v>NA</v>
      </c>
      <c r="BW31" s="8">
        <f t="shared" si="32"/>
        <v>-9.1589683873505832E-5</v>
      </c>
      <c r="BX31">
        <v>5.4919208230000001</v>
      </c>
      <c r="BY31">
        <v>-2.5282091059999998E-4</v>
      </c>
      <c r="BZ31">
        <v>240</v>
      </c>
      <c r="CA31" s="8">
        <f t="shared" si="33"/>
        <v>-8.0758004299519293E-5</v>
      </c>
      <c r="CB31" s="8" t="str">
        <f t="shared" si="34"/>
        <v>NA</v>
      </c>
      <c r="CC31" s="8">
        <f t="shared" si="35"/>
        <v>-1.7206290630048069E-4</v>
      </c>
      <c r="CD31">
        <v>4.7727299849999998</v>
      </c>
      <c r="CE31" s="1">
        <v>6.1838E-5</v>
      </c>
      <c r="CF31">
        <v>240</v>
      </c>
      <c r="CG31" s="8">
        <f t="shared" si="36"/>
        <v>-5.6256102482138415E-5</v>
      </c>
      <c r="CH31" s="8" t="str">
        <f t="shared" si="37"/>
        <v>NA</v>
      </c>
      <c r="CI31" s="8">
        <f t="shared" si="38"/>
        <v>1.1809410248213841E-4</v>
      </c>
      <c r="CJ31">
        <v>2.8966641719999999</v>
      </c>
      <c r="CK31">
        <v>-2.1334144650000001E-4</v>
      </c>
      <c r="CL31">
        <v>240</v>
      </c>
      <c r="CM31" s="8">
        <f t="shared" si="39"/>
        <v>-1.7817730052649416E-4</v>
      </c>
      <c r="CN31" s="8">
        <f t="shared" si="40"/>
        <v>2.4308241860657666E-5</v>
      </c>
      <c r="CO31" s="8">
        <f t="shared" si="41"/>
        <v>-5.9472387834163509E-5</v>
      </c>
      <c r="CP31">
        <v>3.9196200129999998</v>
      </c>
      <c r="CQ31">
        <v>-2.4530424100000002E-4</v>
      </c>
      <c r="CR31">
        <v>240</v>
      </c>
      <c r="CS31" s="8">
        <f t="shared" si="42"/>
        <v>-8.0758004299519293E-5</v>
      </c>
      <c r="CT31" s="8" t="str">
        <f t="shared" si="43"/>
        <v>NA</v>
      </c>
      <c r="CU31" s="8">
        <f t="shared" si="44"/>
        <v>-1.6454623670048073E-4</v>
      </c>
      <c r="CV31">
        <v>8.7520058469999995</v>
      </c>
      <c r="CW31">
        <v>-1.9718345690000001E-4</v>
      </c>
      <c r="CX31">
        <v>240</v>
      </c>
      <c r="CY31" s="10">
        <f t="shared" si="45"/>
        <v>-5.6256102482138415E-5</v>
      </c>
      <c r="CZ31" s="10" t="str">
        <f t="shared" si="46"/>
        <v>NA</v>
      </c>
      <c r="DA31" s="8">
        <f t="shared" si="47"/>
        <v>-1.409273544178616E-4</v>
      </c>
      <c r="DB31" t="s">
        <v>4</v>
      </c>
      <c r="DC31" s="5" t="s">
        <v>5</v>
      </c>
    </row>
    <row r="32" spans="1:107" x14ac:dyDescent="0.45">
      <c r="A32" s="9">
        <v>45623.599306192133</v>
      </c>
      <c r="B32" t="s">
        <v>0</v>
      </c>
      <c r="C32">
        <v>31</v>
      </c>
      <c r="D32" s="7">
        <v>45623</v>
      </c>
      <c r="E32">
        <v>14.238333320000001</v>
      </c>
      <c r="F32">
        <v>14.033320789999999</v>
      </c>
      <c r="G32">
        <v>13.92644168</v>
      </c>
      <c r="H32">
        <v>14.066858359999999</v>
      </c>
      <c r="I32">
        <v>14.174624980000001</v>
      </c>
      <c r="J32">
        <v>1.7717062539999999</v>
      </c>
      <c r="K32">
        <v>-2.7456312269999997E-4</v>
      </c>
      <c r="L32">
        <v>240</v>
      </c>
      <c r="M32" s="8">
        <f t="shared" si="1"/>
        <v>-1.7856452302744685E-4</v>
      </c>
      <c r="N32" s="8">
        <f t="shared" si="2"/>
        <v>4.3794489277841225E-5</v>
      </c>
      <c r="O32" s="8">
        <f t="shared" si="3"/>
        <v>-1.3979308895039434E-4</v>
      </c>
      <c r="P32">
        <v>5.0492879110000004</v>
      </c>
      <c r="Q32" s="1">
        <v>4.579E-5</v>
      </c>
      <c r="R32">
        <v>240</v>
      </c>
      <c r="S32" s="10">
        <f t="shared" si="4"/>
        <v>-5.6300693640154442E-5</v>
      </c>
      <c r="T32" s="10" t="str">
        <f t="shared" si="5"/>
        <v>NA</v>
      </c>
      <c r="U32" s="8">
        <f t="shared" si="6"/>
        <v>1.0209069364015445E-4</v>
      </c>
      <c r="V32">
        <v>8.2701557799999996</v>
      </c>
      <c r="W32">
        <v>-1.2886327619999999E-4</v>
      </c>
      <c r="X32">
        <v>240</v>
      </c>
      <c r="Y32" s="8">
        <f t="shared" si="7"/>
        <v>-1.7856452302744685E-4</v>
      </c>
      <c r="Z32" s="8" t="str">
        <f t="shared" si="8"/>
        <v>NA</v>
      </c>
      <c r="AA32" s="8">
        <f t="shared" si="9"/>
        <v>4.9701246827446859E-5</v>
      </c>
      <c r="AB32">
        <v>2.5002733319999999</v>
      </c>
      <c r="AC32">
        <v>-3.1980956650000001E-4</v>
      </c>
      <c r="AD32">
        <v>240</v>
      </c>
      <c r="AE32" s="8">
        <f t="shared" si="10"/>
        <v>-8.0895940063607785E-5</v>
      </c>
      <c r="AF32" s="8" t="str">
        <f t="shared" si="11"/>
        <v>NA</v>
      </c>
      <c r="AG32" s="8">
        <f t="shared" si="12"/>
        <v>-2.3891362643639223E-4</v>
      </c>
      <c r="AH32">
        <v>3.5457020840000002</v>
      </c>
      <c r="AI32">
        <v>-2.2648526550000001E-4</v>
      </c>
      <c r="AJ32">
        <v>240</v>
      </c>
      <c r="AK32" s="8">
        <f t="shared" si="13"/>
        <v>-8.0895940063607785E-5</v>
      </c>
      <c r="AL32" s="8" t="str">
        <f t="shared" si="14"/>
        <v>NA</v>
      </c>
      <c r="AM32" s="8">
        <f t="shared" si="0"/>
        <v>-1.4558932543639222E-4</v>
      </c>
      <c r="AN32">
        <v>4.9714512449999999</v>
      </c>
      <c r="AO32" s="1">
        <v>6.0569999999999998E-5</v>
      </c>
      <c r="AP32">
        <v>240</v>
      </c>
      <c r="AQ32" s="8">
        <f t="shared" si="15"/>
        <v>-8.0895940063607785E-5</v>
      </c>
      <c r="AR32" s="8" t="str">
        <f t="shared" si="16"/>
        <v>NA</v>
      </c>
      <c r="AS32" s="8">
        <f t="shared" si="17"/>
        <v>1.4146594006360778E-4</v>
      </c>
      <c r="AT32">
        <v>2.7782812469999998</v>
      </c>
      <c r="AU32">
        <v>-3.1496047619999998E-4</v>
      </c>
      <c r="AV32">
        <v>240</v>
      </c>
      <c r="AW32" s="8">
        <f t="shared" si="18"/>
        <v>-8.0895940063607785E-5</v>
      </c>
      <c r="AX32" s="8" t="str">
        <f t="shared" si="19"/>
        <v>NA</v>
      </c>
      <c r="AY32" s="8">
        <f t="shared" si="20"/>
        <v>-2.340645361363922E-4</v>
      </c>
      <c r="AZ32">
        <v>2.9561383430000001</v>
      </c>
      <c r="BA32">
        <v>-2.099360901E-4</v>
      </c>
      <c r="BB32">
        <v>240</v>
      </c>
      <c r="BC32" s="8">
        <f t="shared" si="21"/>
        <v>-1.7856452302744685E-4</v>
      </c>
      <c r="BD32" s="8">
        <f t="shared" si="22"/>
        <v>6.9064036912468255E-5</v>
      </c>
      <c r="BE32" s="8">
        <f t="shared" si="23"/>
        <v>-1.004356039850214E-4</v>
      </c>
      <c r="BF32">
        <v>9.4900216939999993</v>
      </c>
      <c r="BG32" s="1">
        <v>-4.4014000000000002E-5</v>
      </c>
      <c r="BH32">
        <v>240</v>
      </c>
      <c r="BI32" s="10">
        <f t="shared" si="24"/>
        <v>-5.6300693640154442E-5</v>
      </c>
      <c r="BJ32" s="10" t="str">
        <f t="shared" si="25"/>
        <v>NA</v>
      </c>
      <c r="BK32" s="8">
        <f t="shared" si="26"/>
        <v>1.228669364015444E-5</v>
      </c>
      <c r="BL32">
        <v>5.8337174850000002</v>
      </c>
      <c r="BM32">
        <v>-1.957916475E-4</v>
      </c>
      <c r="BN32">
        <v>240</v>
      </c>
      <c r="BO32" s="8">
        <f t="shared" si="27"/>
        <v>-8.0895940063607785E-5</v>
      </c>
      <c r="BP32" s="8" t="str">
        <f t="shared" si="28"/>
        <v>NA</v>
      </c>
      <c r="BQ32" s="8">
        <f t="shared" si="29"/>
        <v>-1.1489570743639221E-4</v>
      </c>
      <c r="BR32">
        <v>4.1433483300000002</v>
      </c>
      <c r="BS32">
        <v>-3.5657148399999999E-4</v>
      </c>
      <c r="BT32">
        <v>240</v>
      </c>
      <c r="BU32" s="8">
        <f t="shared" si="30"/>
        <v>-1.7856452302744685E-4</v>
      </c>
      <c r="BV32" s="8">
        <f t="shared" si="31"/>
        <v>2.7134821232795039E-6</v>
      </c>
      <c r="BW32" s="8">
        <f t="shared" si="32"/>
        <v>-1.8072044309583264E-4</v>
      </c>
      <c r="BX32">
        <v>5.2010420760000002</v>
      </c>
      <c r="BY32">
        <v>-2.3370833480000001E-4</v>
      </c>
      <c r="BZ32">
        <v>240</v>
      </c>
      <c r="CA32" s="8">
        <f t="shared" si="33"/>
        <v>-8.0895940063607785E-5</v>
      </c>
      <c r="CB32" s="8" t="str">
        <f t="shared" si="34"/>
        <v>NA</v>
      </c>
      <c r="CC32" s="8">
        <f t="shared" si="35"/>
        <v>-1.5281239473639223E-4</v>
      </c>
      <c r="CD32">
        <v>4.7773349899999999</v>
      </c>
      <c r="CE32">
        <v>-1.2346170249999999E-4</v>
      </c>
      <c r="CF32">
        <v>240</v>
      </c>
      <c r="CG32" s="8">
        <f t="shared" si="36"/>
        <v>-5.6300693640154442E-5</v>
      </c>
      <c r="CH32" s="8" t="str">
        <f t="shared" si="37"/>
        <v>NA</v>
      </c>
      <c r="CI32" s="8">
        <f t="shared" si="38"/>
        <v>-6.7161008859845545E-5</v>
      </c>
      <c r="CJ32">
        <v>2.6079924989999999</v>
      </c>
      <c r="CK32">
        <v>-2.1410217820000001E-4</v>
      </c>
      <c r="CL32">
        <v>240</v>
      </c>
      <c r="CM32" s="8">
        <f t="shared" si="39"/>
        <v>-1.7856452302744685E-4</v>
      </c>
      <c r="CN32" s="8">
        <f t="shared" si="40"/>
        <v>2.9308542362929705E-5</v>
      </c>
      <c r="CO32" s="8">
        <f t="shared" si="41"/>
        <v>-6.4846197535482867E-5</v>
      </c>
      <c r="CP32">
        <v>3.575225418</v>
      </c>
      <c r="CQ32">
        <v>-3.2356101469999999E-4</v>
      </c>
      <c r="CR32">
        <v>240</v>
      </c>
      <c r="CS32" s="8">
        <f t="shared" si="42"/>
        <v>-8.0895940063607785E-5</v>
      </c>
      <c r="CT32" s="8" t="str">
        <f t="shared" si="43"/>
        <v>NA</v>
      </c>
      <c r="CU32" s="8">
        <f t="shared" si="44"/>
        <v>-2.4266507463639221E-4</v>
      </c>
      <c r="CV32">
        <v>8.4788454529999999</v>
      </c>
      <c r="CW32">
        <v>-2.5663643939999997E-4</v>
      </c>
      <c r="CX32">
        <v>240</v>
      </c>
      <c r="CY32" s="10">
        <f t="shared" si="45"/>
        <v>-5.6300693640154442E-5</v>
      </c>
      <c r="CZ32" s="10" t="str">
        <f t="shared" si="46"/>
        <v>NA</v>
      </c>
      <c r="DA32" s="8">
        <f t="shared" si="47"/>
        <v>-2.0033574575984553E-4</v>
      </c>
      <c r="DB32" t="s">
        <v>4</v>
      </c>
      <c r="DC32" s="5" t="s">
        <v>5</v>
      </c>
    </row>
    <row r="33" spans="1:107" x14ac:dyDescent="0.45">
      <c r="A33" s="9">
        <v>45623.613195138889</v>
      </c>
      <c r="B33" t="s">
        <v>0</v>
      </c>
      <c r="C33">
        <v>32</v>
      </c>
      <c r="D33" s="7">
        <v>45623</v>
      </c>
      <c r="E33">
        <v>14.43833332</v>
      </c>
      <c r="F33">
        <v>14.042941689999999</v>
      </c>
      <c r="G33">
        <v>13.929599899999999</v>
      </c>
      <c r="H33">
        <v>14.04161246</v>
      </c>
      <c r="I33">
        <v>14.176004170000001</v>
      </c>
      <c r="J33">
        <v>1.4782979110000001</v>
      </c>
      <c r="K33">
        <v>-1.9491074169999999E-4</v>
      </c>
      <c r="L33">
        <v>240</v>
      </c>
      <c r="M33" s="8">
        <f t="shared" si="1"/>
        <v>-1.789517455281775E-4</v>
      </c>
      <c r="N33" s="8">
        <f t="shared" si="2"/>
        <v>4.8876837225690289E-5</v>
      </c>
      <c r="O33" s="8">
        <f t="shared" si="3"/>
        <v>-6.4835833397512783E-5</v>
      </c>
      <c r="P33">
        <v>5.0976941780000002</v>
      </c>
      <c r="Q33" s="1">
        <v>5.8309E-5</v>
      </c>
      <c r="R33">
        <v>240</v>
      </c>
      <c r="S33" s="10">
        <f t="shared" si="4"/>
        <v>-5.634528479817047E-5</v>
      </c>
      <c r="T33" s="10" t="str">
        <f t="shared" si="5"/>
        <v>NA</v>
      </c>
      <c r="U33" s="8">
        <f t="shared" si="6"/>
        <v>1.1465428479817047E-4</v>
      </c>
      <c r="V33">
        <v>8.1396941579999993</v>
      </c>
      <c r="W33" s="1">
        <v>-8.5329999999999998E-5</v>
      </c>
      <c r="X33">
        <v>240</v>
      </c>
      <c r="Y33" s="8">
        <f t="shared" si="7"/>
        <v>-1.789517455281775E-4</v>
      </c>
      <c r="Z33" s="8" t="str">
        <f t="shared" si="8"/>
        <v>NA</v>
      </c>
      <c r="AA33" s="8">
        <f t="shared" si="9"/>
        <v>9.3621745528177499E-5</v>
      </c>
      <c r="AB33">
        <v>2.1579420909999998</v>
      </c>
      <c r="AC33">
        <v>-2.634233343E-4</v>
      </c>
      <c r="AD33">
        <v>240</v>
      </c>
      <c r="AE33" s="8">
        <f t="shared" si="10"/>
        <v>-8.1033875827640767E-5</v>
      </c>
      <c r="AF33" s="8">
        <f t="shared" si="11"/>
        <v>4.2317296258105418E-6</v>
      </c>
      <c r="AG33" s="8">
        <f t="shared" si="12"/>
        <v>-1.8662118809816979E-4</v>
      </c>
      <c r="AH33">
        <v>3.2787341680000002</v>
      </c>
      <c r="AI33">
        <v>-2.108423495E-4</v>
      </c>
      <c r="AJ33">
        <v>240</v>
      </c>
      <c r="AK33" s="8">
        <f t="shared" si="13"/>
        <v>-8.1033875827640767E-5</v>
      </c>
      <c r="AL33" s="8" t="str">
        <f t="shared" si="14"/>
        <v>NA</v>
      </c>
      <c r="AM33" s="8">
        <f t="shared" si="0"/>
        <v>-1.2980847367235923E-4</v>
      </c>
      <c r="AN33">
        <v>5.0085366709999999</v>
      </c>
      <c r="AO33" s="1">
        <v>3.1109000000000003E-5</v>
      </c>
      <c r="AP33">
        <v>240</v>
      </c>
      <c r="AQ33" s="8">
        <f t="shared" si="15"/>
        <v>-8.1033875827640767E-5</v>
      </c>
      <c r="AR33" s="8" t="str">
        <f t="shared" si="16"/>
        <v>NA</v>
      </c>
      <c r="AS33" s="8">
        <f t="shared" si="17"/>
        <v>1.1214287582764077E-4</v>
      </c>
      <c r="AT33">
        <v>2.4076379239999999</v>
      </c>
      <c r="AU33">
        <v>-3.5615148379999998E-4</v>
      </c>
      <c r="AV33">
        <v>240</v>
      </c>
      <c r="AW33" s="8">
        <f t="shared" si="18"/>
        <v>-8.1033875827640767E-5</v>
      </c>
      <c r="AX33" s="8" t="str">
        <f t="shared" si="19"/>
        <v>NA</v>
      </c>
      <c r="AY33" s="8">
        <f t="shared" si="20"/>
        <v>-2.7511760797235921E-4</v>
      </c>
      <c r="AZ33">
        <v>2.7259954230000001</v>
      </c>
      <c r="BA33">
        <v>-2.026200522E-4</v>
      </c>
      <c r="BB33">
        <v>240</v>
      </c>
      <c r="BC33" s="8">
        <f t="shared" si="21"/>
        <v>-1.789517455281775E-4</v>
      </c>
      <c r="BD33" s="8">
        <f t="shared" si="22"/>
        <v>8.089159299997937E-5</v>
      </c>
      <c r="BE33" s="8">
        <f t="shared" si="23"/>
        <v>-1.0455989967180187E-4</v>
      </c>
      <c r="BF33">
        <v>9.4895458179999999</v>
      </c>
      <c r="BG33" s="1">
        <v>-7.7264999999999996E-6</v>
      </c>
      <c r="BH33">
        <v>240</v>
      </c>
      <c r="BI33" s="10">
        <f t="shared" si="24"/>
        <v>-5.634528479817047E-5</v>
      </c>
      <c r="BJ33" s="10" t="str">
        <f t="shared" si="25"/>
        <v>NA</v>
      </c>
      <c r="BK33" s="8">
        <f t="shared" si="26"/>
        <v>4.8618784798170468E-5</v>
      </c>
      <c r="BL33">
        <v>5.6311462600000004</v>
      </c>
      <c r="BM33">
        <v>-1.8158813529999999E-4</v>
      </c>
      <c r="BN33">
        <v>240</v>
      </c>
      <c r="BO33" s="8">
        <f t="shared" si="27"/>
        <v>-8.1033875827640767E-5</v>
      </c>
      <c r="BP33" s="8" t="str">
        <f t="shared" si="28"/>
        <v>NA</v>
      </c>
      <c r="BQ33" s="8">
        <f t="shared" si="29"/>
        <v>-1.0055425947235922E-4</v>
      </c>
      <c r="BR33">
        <v>3.70541791</v>
      </c>
      <c r="BS33">
        <v>-3.5249559599999998E-4</v>
      </c>
      <c r="BT33">
        <v>240</v>
      </c>
      <c r="BU33" s="8">
        <f t="shared" si="30"/>
        <v>-1.789517455281775E-4</v>
      </c>
      <c r="BV33" s="8">
        <f t="shared" si="31"/>
        <v>1.0299206334903852E-5</v>
      </c>
      <c r="BW33" s="8">
        <f t="shared" si="32"/>
        <v>-1.8384305680672634E-4</v>
      </c>
      <c r="BX33">
        <v>4.9818345610000003</v>
      </c>
      <c r="BY33">
        <v>-2.0004444E-4</v>
      </c>
      <c r="BZ33">
        <v>240</v>
      </c>
      <c r="CA33" s="8">
        <f t="shared" si="33"/>
        <v>-8.1033875827640767E-5</v>
      </c>
      <c r="CB33" s="8" t="str">
        <f t="shared" si="34"/>
        <v>NA</v>
      </c>
      <c r="CC33" s="8">
        <f t="shared" si="35"/>
        <v>-1.1901056417235923E-4</v>
      </c>
      <c r="CD33">
        <v>4.5488537449999997</v>
      </c>
      <c r="CE33" s="1">
        <v>-9.5694999999999998E-5</v>
      </c>
      <c r="CF33">
        <v>240</v>
      </c>
      <c r="CG33" s="8">
        <f t="shared" si="36"/>
        <v>-5.634528479817047E-5</v>
      </c>
      <c r="CH33" s="8" t="str">
        <f t="shared" si="37"/>
        <v>NA</v>
      </c>
      <c r="CI33" s="8">
        <f t="shared" si="38"/>
        <v>-3.9349715201829528E-5</v>
      </c>
      <c r="CJ33">
        <v>2.339904577</v>
      </c>
      <c r="CK33">
        <v>-1.995066734E-4</v>
      </c>
      <c r="CL33">
        <v>240</v>
      </c>
      <c r="CM33" s="8">
        <f t="shared" si="39"/>
        <v>-1.789517455281775E-4</v>
      </c>
      <c r="CN33" s="8">
        <f t="shared" si="40"/>
        <v>3.3952296137238093E-5</v>
      </c>
      <c r="CO33" s="8">
        <f t="shared" si="41"/>
        <v>-5.4507224009060594E-5</v>
      </c>
      <c r="CP33">
        <v>3.2304270800000001</v>
      </c>
      <c r="CQ33">
        <v>-3.1142824580000002E-4</v>
      </c>
      <c r="CR33">
        <v>240</v>
      </c>
      <c r="CS33" s="8">
        <f t="shared" si="42"/>
        <v>-8.1033875827640767E-5</v>
      </c>
      <c r="CT33" s="8" t="str">
        <f t="shared" si="43"/>
        <v>NA</v>
      </c>
      <c r="CU33" s="8">
        <f t="shared" si="44"/>
        <v>-2.3039436997235926E-4</v>
      </c>
      <c r="CV33">
        <v>8.2212766889999997</v>
      </c>
      <c r="CW33">
        <v>-1.900751312E-4</v>
      </c>
      <c r="CX33">
        <v>240</v>
      </c>
      <c r="CY33" s="10">
        <f t="shared" si="45"/>
        <v>-5.634528479817047E-5</v>
      </c>
      <c r="CZ33" s="10" t="str">
        <f t="shared" si="46"/>
        <v>NA</v>
      </c>
      <c r="DA33" s="8">
        <f t="shared" si="47"/>
        <v>-1.3372984640182953E-4</v>
      </c>
      <c r="DB33" t="s">
        <v>4</v>
      </c>
      <c r="DC33" s="5" t="s">
        <v>5</v>
      </c>
    </row>
    <row r="34" spans="1:107" x14ac:dyDescent="0.45">
      <c r="A34" s="9">
        <v>45623.627084085645</v>
      </c>
      <c r="B34" t="s">
        <v>0</v>
      </c>
      <c r="C34">
        <v>33</v>
      </c>
      <c r="D34" s="7">
        <v>45623</v>
      </c>
      <c r="E34">
        <v>14.92500006</v>
      </c>
      <c r="F34">
        <v>14.049304129999999</v>
      </c>
      <c r="G34">
        <v>13.94482494</v>
      </c>
      <c r="H34">
        <v>14.07294164</v>
      </c>
      <c r="I34">
        <v>14.195375</v>
      </c>
      <c r="J34">
        <v>2.9369089169999998</v>
      </c>
      <c r="K34">
        <v>4.2129516820000002E-3</v>
      </c>
      <c r="L34">
        <v>240</v>
      </c>
      <c r="M34" s="8">
        <f t="shared" si="1"/>
        <v>-1.7933896802890814E-4</v>
      </c>
      <c r="N34" s="8">
        <f t="shared" si="2"/>
        <v>2.3611132177029963E-5</v>
      </c>
      <c r="O34" s="8">
        <f t="shared" si="3"/>
        <v>4.368679517851878E-3</v>
      </c>
      <c r="P34">
        <v>5.0633229220000002</v>
      </c>
      <c r="Q34">
        <v>-1.7916688000000001E-4</v>
      </c>
      <c r="R34">
        <v>240</v>
      </c>
      <c r="S34" s="10">
        <f t="shared" si="4"/>
        <v>-5.6389875956186497E-5</v>
      </c>
      <c r="T34" s="10" t="str">
        <f t="shared" si="5"/>
        <v>NA</v>
      </c>
      <c r="U34" s="8">
        <f t="shared" si="6"/>
        <v>-1.2277700404381351E-4</v>
      </c>
      <c r="V34">
        <v>8.0113424999999996</v>
      </c>
      <c r="W34" s="1">
        <v>-9.1669999999999995E-5</v>
      </c>
      <c r="X34">
        <v>240</v>
      </c>
      <c r="Y34" s="8">
        <f t="shared" si="7"/>
        <v>-1.7933896802890814E-4</v>
      </c>
      <c r="Z34" s="8" t="str">
        <f t="shared" si="8"/>
        <v>NA</v>
      </c>
      <c r="AA34" s="8">
        <f t="shared" si="9"/>
        <v>8.7668968028908146E-5</v>
      </c>
      <c r="AB34">
        <v>1.84906708</v>
      </c>
      <c r="AC34">
        <v>-2.368004532E-4</v>
      </c>
      <c r="AD34">
        <v>240</v>
      </c>
      <c r="AE34" s="8">
        <f t="shared" si="10"/>
        <v>-8.1171811591673748E-5</v>
      </c>
      <c r="AF34" s="8">
        <f t="shared" si="11"/>
        <v>1.3432734652016375E-5</v>
      </c>
      <c r="AG34" s="8">
        <f t="shared" si="12"/>
        <v>-1.6906137626034263E-4</v>
      </c>
      <c r="AH34">
        <v>3.0092058339999999</v>
      </c>
      <c r="AI34">
        <v>-2.2838600150000001E-4</v>
      </c>
      <c r="AJ34">
        <v>240</v>
      </c>
      <c r="AK34" s="8">
        <f t="shared" si="13"/>
        <v>-8.1171811591673748E-5</v>
      </c>
      <c r="AL34" s="8" t="str">
        <f t="shared" si="14"/>
        <v>NA</v>
      </c>
      <c r="AM34" s="8">
        <f t="shared" si="0"/>
        <v>-1.4721418990832626E-4</v>
      </c>
      <c r="AN34">
        <v>4.8619587580000001</v>
      </c>
      <c r="AO34">
        <v>-2.4245025260000001E-4</v>
      </c>
      <c r="AP34">
        <v>240</v>
      </c>
      <c r="AQ34" s="8">
        <f t="shared" si="15"/>
        <v>-8.1171811591673748E-5</v>
      </c>
      <c r="AR34" s="8" t="str">
        <f t="shared" si="16"/>
        <v>NA</v>
      </c>
      <c r="AS34" s="8">
        <f t="shared" si="17"/>
        <v>-1.6127844100832626E-4</v>
      </c>
      <c r="AT34">
        <v>1.9958174959999999</v>
      </c>
      <c r="AU34">
        <v>-3.137088751E-4</v>
      </c>
      <c r="AV34">
        <v>240</v>
      </c>
      <c r="AW34" s="8">
        <f t="shared" si="18"/>
        <v>-8.1171811591673748E-5</v>
      </c>
      <c r="AX34" s="8">
        <f t="shared" si="19"/>
        <v>9.061221039302015E-6</v>
      </c>
      <c r="AY34" s="8">
        <f t="shared" si="20"/>
        <v>-2.4159828454762828E-4</v>
      </c>
      <c r="AZ34">
        <v>2.500084164</v>
      </c>
      <c r="BA34">
        <v>-1.8055624579999999E-4</v>
      </c>
      <c r="BB34">
        <v>240</v>
      </c>
      <c r="BC34" s="8">
        <f t="shared" si="21"/>
        <v>-1.7933896802890814E-4</v>
      </c>
      <c r="BD34" s="8">
        <f t="shared" si="22"/>
        <v>9.250167462500938E-5</v>
      </c>
      <c r="BE34" s="8">
        <f t="shared" si="23"/>
        <v>-9.3718952396101233E-5</v>
      </c>
      <c r="BF34">
        <v>9.4668725249999994</v>
      </c>
      <c r="BG34" s="1">
        <v>2.1280999999999998E-5</v>
      </c>
      <c r="BH34">
        <v>240</v>
      </c>
      <c r="BI34" s="10">
        <f t="shared" si="24"/>
        <v>-5.6389875956186497E-5</v>
      </c>
      <c r="BJ34" s="10" t="str">
        <f t="shared" si="25"/>
        <v>NA</v>
      </c>
      <c r="BK34" s="8">
        <f t="shared" si="26"/>
        <v>7.7670875956186499E-5</v>
      </c>
      <c r="BL34">
        <v>5.4127112530000003</v>
      </c>
      <c r="BM34">
        <v>-1.584512819E-4</v>
      </c>
      <c r="BN34">
        <v>240</v>
      </c>
      <c r="BO34" s="8">
        <f t="shared" si="27"/>
        <v>-8.1171811591673748E-5</v>
      </c>
      <c r="BP34" s="8" t="str">
        <f t="shared" si="28"/>
        <v>NA</v>
      </c>
      <c r="BQ34" s="8">
        <f t="shared" si="29"/>
        <v>-7.727947030832625E-5</v>
      </c>
      <c r="BR34">
        <v>3.319527087</v>
      </c>
      <c r="BS34">
        <v>-2.4485719540000002E-4</v>
      </c>
      <c r="BT34">
        <v>240</v>
      </c>
      <c r="BU34" s="8">
        <f t="shared" si="30"/>
        <v>-1.7933896802890814E-4</v>
      </c>
      <c r="BV34" s="8">
        <f t="shared" si="31"/>
        <v>1.6983513305574535E-5</v>
      </c>
      <c r="BW34" s="8">
        <f t="shared" si="32"/>
        <v>-8.2501740676666418E-5</v>
      </c>
      <c r="BX34">
        <v>4.7509462579999999</v>
      </c>
      <c r="BY34">
        <v>-1.5024744770000001E-4</v>
      </c>
      <c r="BZ34">
        <v>240</v>
      </c>
      <c r="CA34" s="8">
        <f t="shared" si="33"/>
        <v>-8.1171811591673748E-5</v>
      </c>
      <c r="CB34" s="8" t="str">
        <f t="shared" si="34"/>
        <v>NA</v>
      </c>
      <c r="CC34" s="8">
        <f t="shared" si="35"/>
        <v>-6.9075636108326263E-5</v>
      </c>
      <c r="CD34">
        <v>4.5231420809999996</v>
      </c>
      <c r="CE34" s="1">
        <v>3.3432000000000001E-5</v>
      </c>
      <c r="CF34">
        <v>240</v>
      </c>
      <c r="CG34" s="8">
        <f t="shared" si="36"/>
        <v>-5.6389875956186497E-5</v>
      </c>
      <c r="CH34" s="8" t="str">
        <f t="shared" si="37"/>
        <v>NA</v>
      </c>
      <c r="CI34" s="8">
        <f t="shared" si="38"/>
        <v>8.9821875956186498E-5</v>
      </c>
      <c r="CJ34">
        <v>2.0784995780000002</v>
      </c>
      <c r="CK34">
        <v>-2.2697583109999999E-4</v>
      </c>
      <c r="CL34">
        <v>240</v>
      </c>
      <c r="CM34" s="8">
        <f t="shared" si="39"/>
        <v>-1.7933896802890814E-4</v>
      </c>
      <c r="CN34" s="8">
        <f t="shared" si="40"/>
        <v>3.8480289944916347E-5</v>
      </c>
      <c r="CO34" s="8">
        <f t="shared" si="41"/>
        <v>-8.6117153016008205E-5</v>
      </c>
      <c r="CP34">
        <v>2.9121045809999999</v>
      </c>
      <c r="CQ34">
        <v>-2.9752143519999998E-4</v>
      </c>
      <c r="CR34">
        <v>240</v>
      </c>
      <c r="CS34" s="8">
        <f t="shared" si="42"/>
        <v>-8.1171811591673748E-5</v>
      </c>
      <c r="CT34" s="8" t="str">
        <f t="shared" si="43"/>
        <v>NA</v>
      </c>
      <c r="CU34" s="8">
        <f t="shared" si="44"/>
        <v>-2.1634962360832623E-4</v>
      </c>
      <c r="CV34">
        <v>7.9584862369999998</v>
      </c>
      <c r="CW34">
        <v>-2.1601911229999999E-4</v>
      </c>
      <c r="CX34">
        <v>240</v>
      </c>
      <c r="CY34" s="10">
        <f t="shared" si="45"/>
        <v>-5.6389875956186497E-5</v>
      </c>
      <c r="CZ34" s="10" t="str">
        <f t="shared" si="46"/>
        <v>NA</v>
      </c>
      <c r="DA34" s="8">
        <f t="shared" si="47"/>
        <v>-1.596292363438135E-4</v>
      </c>
      <c r="DB34" t="s">
        <v>4</v>
      </c>
      <c r="DC34" s="5" t="s">
        <v>5</v>
      </c>
    </row>
    <row r="35" spans="1:107" x14ac:dyDescent="0.45">
      <c r="A35" s="9">
        <v>45623.640973032409</v>
      </c>
      <c r="B35" t="s">
        <v>0</v>
      </c>
      <c r="C35">
        <v>34</v>
      </c>
      <c r="D35" s="7">
        <v>45623</v>
      </c>
      <c r="E35">
        <v>15.238333320000001</v>
      </c>
      <c r="F35">
        <v>14.051887450000001</v>
      </c>
      <c r="G35">
        <v>13.95047082</v>
      </c>
      <c r="H35">
        <v>14.05794584</v>
      </c>
      <c r="I35">
        <v>14.151325010000001</v>
      </c>
      <c r="J35">
        <v>4.7248124980000004</v>
      </c>
      <c r="K35" s="1">
        <v>7.4225000000000002E-5</v>
      </c>
      <c r="L35">
        <v>240</v>
      </c>
      <c r="M35" s="8">
        <f t="shared" si="1"/>
        <v>-1.7972619052963879E-4</v>
      </c>
      <c r="N35" s="8" t="str">
        <f t="shared" si="2"/>
        <v>NA</v>
      </c>
      <c r="O35" s="8">
        <f t="shared" si="3"/>
        <v>2.5395119052963881E-4</v>
      </c>
      <c r="P35">
        <v>4.9788783350000001</v>
      </c>
      <c r="Q35" s="1">
        <v>1.0667E-5</v>
      </c>
      <c r="R35">
        <v>240</v>
      </c>
      <c r="S35" s="10">
        <f t="shared" si="4"/>
        <v>-5.6434467114202524E-5</v>
      </c>
      <c r="T35" s="10" t="str">
        <f t="shared" si="5"/>
        <v>NA</v>
      </c>
      <c r="U35" s="8">
        <f t="shared" si="6"/>
        <v>6.7101467114202522E-5</v>
      </c>
      <c r="V35">
        <v>7.8869141880000004</v>
      </c>
      <c r="W35">
        <v>-1.099403615E-4</v>
      </c>
      <c r="X35">
        <v>240</v>
      </c>
      <c r="Y35" s="8">
        <f t="shared" si="7"/>
        <v>-1.7972619052963879E-4</v>
      </c>
      <c r="Z35" s="8" t="str">
        <f t="shared" si="8"/>
        <v>NA</v>
      </c>
      <c r="AA35" s="8">
        <f t="shared" si="9"/>
        <v>6.9785829029638785E-5</v>
      </c>
      <c r="AB35">
        <v>1.5926337559999999</v>
      </c>
      <c r="AC35">
        <v>-2.2146374400000001E-4</v>
      </c>
      <c r="AD35">
        <v>240</v>
      </c>
      <c r="AE35" s="8">
        <f t="shared" si="10"/>
        <v>-8.1309747355762241E-5</v>
      </c>
      <c r="AF35" s="8">
        <f t="shared" si="11"/>
        <v>2.1071566603399685E-5</v>
      </c>
      <c r="AG35" s="8">
        <f t="shared" si="12"/>
        <v>-1.6122556324763747E-4</v>
      </c>
      <c r="AH35">
        <v>2.7360470860000001</v>
      </c>
      <c r="AI35">
        <v>-2.185333054E-4</v>
      </c>
      <c r="AJ35">
        <v>240</v>
      </c>
      <c r="AK35" s="8">
        <f t="shared" si="13"/>
        <v>-8.1309747355762241E-5</v>
      </c>
      <c r="AL35" s="8" t="str">
        <f t="shared" si="14"/>
        <v>NA</v>
      </c>
      <c r="AM35" s="8">
        <f t="shared" si="0"/>
        <v>-1.3722355804423776E-4</v>
      </c>
      <c r="AN35">
        <v>4.8504749949999999</v>
      </c>
      <c r="AO35" s="1">
        <v>5.2018999999999998E-5</v>
      </c>
      <c r="AP35">
        <v>240</v>
      </c>
      <c r="AQ35" s="8">
        <f t="shared" si="15"/>
        <v>-8.1309747355762241E-5</v>
      </c>
      <c r="AR35" s="8" t="str">
        <f t="shared" si="16"/>
        <v>NA</v>
      </c>
      <c r="AS35" s="8">
        <f t="shared" si="17"/>
        <v>1.3332874735576223E-4</v>
      </c>
      <c r="AT35">
        <v>1.659011665</v>
      </c>
      <c r="AU35">
        <v>-2.9485812969999998E-4</v>
      </c>
      <c r="AV35">
        <v>240</v>
      </c>
      <c r="AW35" s="8">
        <f t="shared" si="18"/>
        <v>-8.1309747355762241E-5</v>
      </c>
      <c r="AX35" s="8">
        <f t="shared" si="19"/>
        <v>1.9094250690530208E-5</v>
      </c>
      <c r="AY35" s="8">
        <f t="shared" si="20"/>
        <v>-2.3264263303476794E-4</v>
      </c>
      <c r="AZ35">
        <v>2.3014937390000001</v>
      </c>
      <c r="BA35">
        <v>-1.5072172500000001E-4</v>
      </c>
      <c r="BB35">
        <v>240</v>
      </c>
      <c r="BC35" s="8">
        <f t="shared" si="21"/>
        <v>-1.7972619052963879E-4</v>
      </c>
      <c r="BD35" s="8">
        <f t="shared" si="22"/>
        <v>1.0270767787781492E-4</v>
      </c>
      <c r="BE35" s="8">
        <f t="shared" si="23"/>
        <v>-7.3703212348176148E-5</v>
      </c>
      <c r="BF35">
        <v>9.4528387550000001</v>
      </c>
      <c r="BG35" s="1">
        <v>-4.2744000000000003E-5</v>
      </c>
      <c r="BH35">
        <v>240</v>
      </c>
      <c r="BI35" s="10">
        <f t="shared" si="24"/>
        <v>-5.6434467114202524E-5</v>
      </c>
      <c r="BJ35" s="10" t="str">
        <f t="shared" si="25"/>
        <v>NA</v>
      </c>
      <c r="BK35" s="8">
        <f t="shared" si="26"/>
        <v>1.3690467114202522E-5</v>
      </c>
      <c r="BL35">
        <v>5.1817887349999996</v>
      </c>
      <c r="BM35">
        <v>-1.7899826519999999E-4</v>
      </c>
      <c r="BN35">
        <v>240</v>
      </c>
      <c r="BO35" s="8">
        <f t="shared" si="27"/>
        <v>-8.1309747355762241E-5</v>
      </c>
      <c r="BP35" s="8" t="str">
        <f t="shared" si="28"/>
        <v>NA</v>
      </c>
      <c r="BQ35" s="8">
        <f t="shared" si="29"/>
        <v>-9.768851784423775E-5</v>
      </c>
      <c r="BR35">
        <v>3.0215058410000002</v>
      </c>
      <c r="BS35">
        <v>-2.4929594070000001E-4</v>
      </c>
      <c r="BT35">
        <v>240</v>
      </c>
      <c r="BU35" s="8">
        <f t="shared" si="30"/>
        <v>-1.7972619052963879E-4</v>
      </c>
      <c r="BV35" s="8">
        <f t="shared" si="31"/>
        <v>2.2145764837132117E-5</v>
      </c>
      <c r="BW35" s="8">
        <f t="shared" si="32"/>
        <v>-9.1715515007493342E-5</v>
      </c>
      <c r="BX35">
        <v>4.5337783419999997</v>
      </c>
      <c r="BY35">
        <v>-1.992514111E-4</v>
      </c>
      <c r="BZ35">
        <v>240</v>
      </c>
      <c r="CA35" s="8">
        <f t="shared" si="33"/>
        <v>-8.1309747355762241E-5</v>
      </c>
      <c r="CB35" s="8" t="str">
        <f t="shared" si="34"/>
        <v>NA</v>
      </c>
      <c r="CC35" s="8">
        <f t="shared" si="35"/>
        <v>-1.1794166374423776E-4</v>
      </c>
      <c r="CD35">
        <v>4.5651520970000004</v>
      </c>
      <c r="CE35" s="1">
        <v>-5.4318000000000002E-6</v>
      </c>
      <c r="CF35">
        <v>240</v>
      </c>
      <c r="CG35" s="8">
        <f t="shared" si="36"/>
        <v>-5.6434467114202524E-5</v>
      </c>
      <c r="CH35" s="8" t="str">
        <f t="shared" si="37"/>
        <v>NA</v>
      </c>
      <c r="CI35" s="8">
        <f t="shared" si="38"/>
        <v>5.1002667114202527E-5</v>
      </c>
      <c r="CJ35">
        <v>1.8055033300000001</v>
      </c>
      <c r="CK35">
        <v>-2.6336206740000003E-4</v>
      </c>
      <c r="CL35">
        <v>240</v>
      </c>
      <c r="CM35" s="8">
        <f t="shared" si="39"/>
        <v>-1.7972619052963879E-4</v>
      </c>
      <c r="CN35" s="8">
        <f t="shared" si="40"/>
        <v>4.3209064548279603E-5</v>
      </c>
      <c r="CO35" s="8">
        <f t="shared" si="41"/>
        <v>-1.2684494141864083E-4</v>
      </c>
      <c r="CP35">
        <v>2.5517812530000001</v>
      </c>
      <c r="CQ35">
        <v>-3.0781212199999997E-4</v>
      </c>
      <c r="CR35">
        <v>240</v>
      </c>
      <c r="CS35" s="8">
        <f t="shared" si="42"/>
        <v>-8.1309747355762241E-5</v>
      </c>
      <c r="CT35" s="8" t="str">
        <f t="shared" si="43"/>
        <v>NA</v>
      </c>
      <c r="CU35" s="8">
        <f t="shared" si="44"/>
        <v>-2.2650237464423773E-4</v>
      </c>
      <c r="CV35">
        <v>7.7131633219999998</v>
      </c>
      <c r="CW35">
        <v>-2.298513175E-4</v>
      </c>
      <c r="CX35">
        <v>240</v>
      </c>
      <c r="CY35" s="10">
        <f t="shared" si="45"/>
        <v>-5.6434467114202524E-5</v>
      </c>
      <c r="CZ35" s="10" t="str">
        <f t="shared" si="46"/>
        <v>NA</v>
      </c>
      <c r="DA35" s="8">
        <f t="shared" si="47"/>
        <v>-1.7341685038579747E-4</v>
      </c>
      <c r="DB35" t="s">
        <v>4</v>
      </c>
      <c r="DC35" s="5" t="s">
        <v>5</v>
      </c>
    </row>
    <row r="36" spans="1:107" x14ac:dyDescent="0.45">
      <c r="A36" s="9">
        <v>45623.654861979165</v>
      </c>
      <c r="B36" t="s">
        <v>0</v>
      </c>
      <c r="C36">
        <v>35</v>
      </c>
      <c r="D36" s="7">
        <v>45623</v>
      </c>
      <c r="E36">
        <v>15.43833332</v>
      </c>
      <c r="F36">
        <v>14.03376248</v>
      </c>
      <c r="G36">
        <v>13.925704140000001</v>
      </c>
      <c r="H36">
        <v>14.01764588</v>
      </c>
      <c r="I36">
        <v>14.14191669</v>
      </c>
      <c r="J36">
        <v>4.7842371049999999</v>
      </c>
      <c r="K36" s="1">
        <v>7.6853000000000004E-5</v>
      </c>
      <c r="L36">
        <v>240</v>
      </c>
      <c r="M36" s="8">
        <f t="shared" si="1"/>
        <v>-1.8011341303036943E-4</v>
      </c>
      <c r="N36" s="8" t="str">
        <f t="shared" si="2"/>
        <v>NA</v>
      </c>
      <c r="O36" s="8">
        <f t="shared" si="3"/>
        <v>2.5696641303036942E-4</v>
      </c>
      <c r="P36">
        <v>5.015985841</v>
      </c>
      <c r="Q36" s="1">
        <v>5.0825000000000002E-5</v>
      </c>
      <c r="R36">
        <v>240</v>
      </c>
      <c r="S36" s="10">
        <f t="shared" si="4"/>
        <v>-5.6479058272218552E-5</v>
      </c>
      <c r="T36" s="10" t="str">
        <f t="shared" si="5"/>
        <v>NA</v>
      </c>
      <c r="U36" s="8">
        <f t="shared" si="6"/>
        <v>1.0730405827221855E-4</v>
      </c>
      <c r="V36">
        <v>7.7675000030000003</v>
      </c>
      <c r="W36">
        <v>-1.208120956E-4</v>
      </c>
      <c r="X36">
        <v>240</v>
      </c>
      <c r="Y36" s="8">
        <f t="shared" si="7"/>
        <v>-1.8011341303036943E-4</v>
      </c>
      <c r="Z36" s="8" t="str">
        <f t="shared" si="8"/>
        <v>NA</v>
      </c>
      <c r="AA36" s="8">
        <f t="shared" si="9"/>
        <v>5.9301317430369432E-5</v>
      </c>
      <c r="AB36">
        <v>1.3621625049999999</v>
      </c>
      <c r="AC36">
        <v>-1.5636621320000001E-4</v>
      </c>
      <c r="AD36">
        <v>240</v>
      </c>
      <c r="AE36" s="8">
        <f t="shared" si="10"/>
        <v>-8.1447683119795222E-5</v>
      </c>
      <c r="AF36" s="8">
        <f t="shared" si="11"/>
        <v>2.7937020470909046E-5</v>
      </c>
      <c r="AG36" s="8">
        <f t="shared" si="12"/>
        <v>-1.0285555055111384E-4</v>
      </c>
      <c r="AH36">
        <v>2.4524608309999998</v>
      </c>
      <c r="AI36">
        <v>-2.5159625969999998E-4</v>
      </c>
      <c r="AJ36">
        <v>240</v>
      </c>
      <c r="AK36" s="8">
        <f t="shared" si="13"/>
        <v>-8.1447683119795222E-5</v>
      </c>
      <c r="AL36" s="8" t="str">
        <f t="shared" si="14"/>
        <v>NA</v>
      </c>
      <c r="AM36" s="8">
        <f t="shared" si="0"/>
        <v>-1.7014857658020476E-4</v>
      </c>
      <c r="AN36">
        <v>4.9089945889999997</v>
      </c>
      <c r="AO36" s="1">
        <v>7.4428E-5</v>
      </c>
      <c r="AP36">
        <v>240</v>
      </c>
      <c r="AQ36" s="8">
        <f t="shared" si="15"/>
        <v>-8.1447683119795222E-5</v>
      </c>
      <c r="AR36" s="8" t="str">
        <f t="shared" si="16"/>
        <v>NA</v>
      </c>
      <c r="AS36" s="8">
        <f t="shared" si="17"/>
        <v>1.5587568311979522E-4</v>
      </c>
      <c r="AT36">
        <v>1.3344979159999999</v>
      </c>
      <c r="AU36">
        <v>-2.5605449339999997E-4</v>
      </c>
      <c r="AV36">
        <v>240</v>
      </c>
      <c r="AW36" s="8">
        <f t="shared" si="18"/>
        <v>-8.1447683119795222E-5</v>
      </c>
      <c r="AX36" s="8">
        <f t="shared" si="19"/>
        <v>2.8761114403314992E-5</v>
      </c>
      <c r="AY36" s="8">
        <f t="shared" si="20"/>
        <v>-2.0336792468351973E-4</v>
      </c>
      <c r="AZ36">
        <v>2.1262487509999999</v>
      </c>
      <c r="BA36">
        <v>-1.5236781949999999E-4</v>
      </c>
      <c r="BB36">
        <v>240</v>
      </c>
      <c r="BC36" s="8">
        <f t="shared" si="21"/>
        <v>-1.8011341303036943E-4</v>
      </c>
      <c r="BD36" s="8">
        <f t="shared" si="22"/>
        <v>1.1171390724444159E-4</v>
      </c>
      <c r="BE36" s="8">
        <f t="shared" si="23"/>
        <v>-8.3968313714072155E-5</v>
      </c>
      <c r="BF36">
        <v>9.4501216849999992</v>
      </c>
      <c r="BG36" s="1">
        <v>-9.8106000000000006E-6</v>
      </c>
      <c r="BH36">
        <v>240</v>
      </c>
      <c r="BI36" s="10">
        <f t="shared" si="24"/>
        <v>-5.6479058272218552E-5</v>
      </c>
      <c r="BJ36" s="10" t="str">
        <f t="shared" si="25"/>
        <v>NA</v>
      </c>
      <c r="BK36" s="8">
        <f t="shared" si="26"/>
        <v>4.6668458272218548E-5</v>
      </c>
      <c r="BL36">
        <v>4.9803254050000003</v>
      </c>
      <c r="BM36">
        <v>-1.7481202099999999E-4</v>
      </c>
      <c r="BN36">
        <v>240</v>
      </c>
      <c r="BO36" s="8">
        <f t="shared" si="27"/>
        <v>-8.1447683119795222E-5</v>
      </c>
      <c r="BP36" s="8" t="str">
        <f t="shared" si="28"/>
        <v>NA</v>
      </c>
      <c r="BQ36" s="8">
        <f t="shared" si="29"/>
        <v>-9.3364337880204768E-5</v>
      </c>
      <c r="BR36">
        <v>2.7702604069999999</v>
      </c>
      <c r="BS36">
        <v>-2.1083866250000001E-4</v>
      </c>
      <c r="BT36">
        <v>240</v>
      </c>
      <c r="BU36" s="8">
        <f t="shared" si="30"/>
        <v>-1.8011341303036943E-4</v>
      </c>
      <c r="BV36" s="8">
        <f t="shared" si="31"/>
        <v>2.6497777131125917E-5</v>
      </c>
      <c r="BW36" s="8">
        <f t="shared" si="32"/>
        <v>-5.72230266007565E-5</v>
      </c>
      <c r="BX36">
        <v>4.3227591609999996</v>
      </c>
      <c r="BY36">
        <v>-1.682566416E-4</v>
      </c>
      <c r="BZ36">
        <v>240</v>
      </c>
      <c r="CA36" s="8">
        <f t="shared" si="33"/>
        <v>-8.1447683119795222E-5</v>
      </c>
      <c r="CB36" s="8" t="str">
        <f t="shared" si="34"/>
        <v>NA</v>
      </c>
      <c r="CC36" s="8">
        <f t="shared" si="35"/>
        <v>-8.6808958480204777E-5</v>
      </c>
      <c r="CD36">
        <v>4.6182233210000003</v>
      </c>
      <c r="CE36" s="1">
        <v>4.4277999999999999E-5</v>
      </c>
      <c r="CF36">
        <v>240</v>
      </c>
      <c r="CG36" s="8">
        <f t="shared" si="36"/>
        <v>-5.6479058272218552E-5</v>
      </c>
      <c r="CH36" s="8" t="str">
        <f t="shared" si="37"/>
        <v>NA</v>
      </c>
      <c r="CI36" s="8">
        <f t="shared" si="38"/>
        <v>1.0075705827221855E-4</v>
      </c>
      <c r="CJ36">
        <v>1.492486668</v>
      </c>
      <c r="CK36">
        <v>-2.4992400839999999E-4</v>
      </c>
      <c r="CL36">
        <v>240</v>
      </c>
      <c r="CM36" s="8">
        <f t="shared" si="39"/>
        <v>-1.8011341303036943E-4</v>
      </c>
      <c r="CN36" s="8">
        <f t="shared" si="40"/>
        <v>4.8631063028255564E-5</v>
      </c>
      <c r="CO36" s="8">
        <f t="shared" si="41"/>
        <v>-1.1844165839788612E-4</v>
      </c>
      <c r="CP36">
        <v>2.175398334</v>
      </c>
      <c r="CQ36">
        <v>-3.4288554550000001E-4</v>
      </c>
      <c r="CR36">
        <v>240</v>
      </c>
      <c r="CS36" s="8">
        <f t="shared" si="42"/>
        <v>-8.1447683119795222E-5</v>
      </c>
      <c r="CT36" s="8">
        <f t="shared" si="43"/>
        <v>3.7117297104348235E-6</v>
      </c>
      <c r="CU36" s="8">
        <f t="shared" si="44"/>
        <v>-2.651495920906396E-4</v>
      </c>
      <c r="CV36">
        <v>7.4831887520000002</v>
      </c>
      <c r="CW36">
        <v>-1.700519597E-4</v>
      </c>
      <c r="CX36">
        <v>240</v>
      </c>
      <c r="CY36" s="10">
        <f t="shared" si="45"/>
        <v>-5.6479058272218552E-5</v>
      </c>
      <c r="CZ36" s="10" t="str">
        <f t="shared" si="46"/>
        <v>NA</v>
      </c>
      <c r="DA36" s="8">
        <f t="shared" si="47"/>
        <v>-1.1357290142778145E-4</v>
      </c>
      <c r="DB36" t="s">
        <v>4</v>
      </c>
      <c r="DC36" s="5" t="s">
        <v>5</v>
      </c>
    </row>
    <row r="37" spans="1:107" x14ac:dyDescent="0.45">
      <c r="A37" s="9">
        <v>45623.668750925928</v>
      </c>
      <c r="B37" t="s">
        <v>0</v>
      </c>
      <c r="C37">
        <v>36</v>
      </c>
      <c r="D37" s="7">
        <v>45623</v>
      </c>
      <c r="E37">
        <v>15.9250001</v>
      </c>
      <c r="F37">
        <v>14.048620809999999</v>
      </c>
      <c r="G37">
        <v>13.941650040000001</v>
      </c>
      <c r="H37">
        <v>14.07508749</v>
      </c>
      <c r="I37">
        <v>14.1949041</v>
      </c>
      <c r="J37">
        <v>4.8437800070000003</v>
      </c>
      <c r="K37" s="1">
        <v>5.2472999999999997E-5</v>
      </c>
      <c r="L37">
        <v>240</v>
      </c>
      <c r="M37" s="8">
        <f t="shared" si="1"/>
        <v>-1.8050063553132212E-4</v>
      </c>
      <c r="N37" s="8" t="str">
        <f t="shared" si="2"/>
        <v>NA</v>
      </c>
      <c r="O37" s="8">
        <f t="shared" si="3"/>
        <v>2.329736355313221E-4</v>
      </c>
      <c r="P37">
        <v>5.0716958380000001</v>
      </c>
      <c r="Q37" s="1">
        <v>5.7175000000000001E-5</v>
      </c>
      <c r="R37">
        <v>240</v>
      </c>
      <c r="S37" s="10">
        <f t="shared" si="4"/>
        <v>-5.6523649430262335E-5</v>
      </c>
      <c r="T37" s="10" t="str">
        <f t="shared" si="5"/>
        <v>NA</v>
      </c>
      <c r="U37" s="8">
        <f t="shared" si="6"/>
        <v>1.1369864943026233E-4</v>
      </c>
      <c r="V37">
        <v>7.6480029270000003</v>
      </c>
      <c r="W37" s="1">
        <v>-9.8140000000000006E-5</v>
      </c>
      <c r="X37">
        <v>240</v>
      </c>
      <c r="Y37" s="8">
        <f t="shared" si="7"/>
        <v>-1.8050063553132212E-4</v>
      </c>
      <c r="Z37" s="8" t="str">
        <f t="shared" si="8"/>
        <v>NA</v>
      </c>
      <c r="AA37" s="8">
        <f t="shared" si="9"/>
        <v>8.2360635531322112E-5</v>
      </c>
      <c r="AB37">
        <v>1.1701616690000001</v>
      </c>
      <c r="AC37">
        <v>-1.4206203849999999E-4</v>
      </c>
      <c r="AD37">
        <v>240</v>
      </c>
      <c r="AE37" s="8">
        <f t="shared" si="10"/>
        <v>-8.1585618883883715E-5</v>
      </c>
      <c r="AF37" s="8">
        <f t="shared" si="11"/>
        <v>3.3656488197845754E-5</v>
      </c>
      <c r="AG37" s="8">
        <f t="shared" si="12"/>
        <v>-9.4132907813962023E-5</v>
      </c>
      <c r="AH37">
        <v>2.17661792</v>
      </c>
      <c r="AI37">
        <v>-2.2365620470000001E-4</v>
      </c>
      <c r="AJ37">
        <v>240</v>
      </c>
      <c r="AK37" s="8">
        <f t="shared" si="13"/>
        <v>-8.1585618883883715E-5</v>
      </c>
      <c r="AL37" s="8">
        <f t="shared" si="14"/>
        <v>3.6753997500422396E-6</v>
      </c>
      <c r="AM37" s="8">
        <f t="shared" si="0"/>
        <v>-1.4574598556615855E-4</v>
      </c>
      <c r="AN37">
        <v>4.9653504130000004</v>
      </c>
      <c r="AO37" s="1">
        <v>5.3897000000000003E-5</v>
      </c>
      <c r="AP37">
        <v>240</v>
      </c>
      <c r="AQ37" s="8">
        <f t="shared" si="15"/>
        <v>-8.1585618883883715E-5</v>
      </c>
      <c r="AR37" s="8" t="str">
        <f t="shared" si="16"/>
        <v>NA</v>
      </c>
      <c r="AS37" s="8">
        <f t="shared" si="17"/>
        <v>1.3548261888388373E-4</v>
      </c>
      <c r="AT37">
        <v>2.469722505</v>
      </c>
      <c r="AU37">
        <v>4.3645631880000002E-3</v>
      </c>
      <c r="AV37">
        <v>240</v>
      </c>
      <c r="AW37" s="8">
        <f t="shared" si="18"/>
        <v>-8.1585618883883715E-5</v>
      </c>
      <c r="AX37" s="8" t="str">
        <f t="shared" si="19"/>
        <v>NA</v>
      </c>
      <c r="AY37" s="8">
        <f t="shared" si="20"/>
        <v>4.446148806883884E-3</v>
      </c>
      <c r="AZ37">
        <v>1.954255828</v>
      </c>
      <c r="BA37">
        <v>-1.5404295970000001E-4</v>
      </c>
      <c r="BB37">
        <v>240</v>
      </c>
      <c r="BC37" s="8">
        <f t="shared" si="21"/>
        <v>-1.8050063553132212E-4</v>
      </c>
      <c r="BD37" s="8">
        <f t="shared" si="22"/>
        <v>1.2055300576390714E-4</v>
      </c>
      <c r="BE37" s="8">
        <f t="shared" si="23"/>
        <v>-9.4095329932585036E-5</v>
      </c>
      <c r="BF37">
        <v>9.4189670759999995</v>
      </c>
      <c r="BG37" s="1">
        <v>1.4817999999999999E-5</v>
      </c>
      <c r="BH37">
        <v>240</v>
      </c>
      <c r="BI37" s="10">
        <f t="shared" si="24"/>
        <v>-5.6523649430262335E-5</v>
      </c>
      <c r="BJ37" s="10" t="str">
        <f t="shared" si="25"/>
        <v>NA</v>
      </c>
      <c r="BK37" s="8">
        <f t="shared" si="26"/>
        <v>7.1341649430262328E-5</v>
      </c>
      <c r="BL37">
        <v>4.7725383299999997</v>
      </c>
      <c r="BM37">
        <v>-1.590321656E-4</v>
      </c>
      <c r="BN37">
        <v>240</v>
      </c>
      <c r="BO37" s="8">
        <f t="shared" si="27"/>
        <v>-8.1585618883883715E-5</v>
      </c>
      <c r="BP37" s="8" t="str">
        <f t="shared" si="28"/>
        <v>NA</v>
      </c>
      <c r="BQ37" s="8">
        <f t="shared" si="29"/>
        <v>-7.7446546716116284E-5</v>
      </c>
      <c r="BR37">
        <v>2.520961244</v>
      </c>
      <c r="BS37">
        <v>-2.0193103950000001E-4</v>
      </c>
      <c r="BT37">
        <v>240</v>
      </c>
      <c r="BU37" s="8">
        <f t="shared" si="30"/>
        <v>-1.8050063553132212E-4</v>
      </c>
      <c r="BV37" s="8">
        <f t="shared" si="31"/>
        <v>3.081607659227498E-5</v>
      </c>
      <c r="BW37" s="8">
        <f t="shared" si="32"/>
        <v>-5.2246480560952869E-5</v>
      </c>
      <c r="BX37">
        <v>4.0705708290000002</v>
      </c>
      <c r="BY37">
        <v>-2.5706689959999998E-4</v>
      </c>
      <c r="BZ37">
        <v>240</v>
      </c>
      <c r="CA37" s="8">
        <f t="shared" si="33"/>
        <v>-8.1585618883883715E-5</v>
      </c>
      <c r="CB37" s="8" t="str">
        <f t="shared" si="34"/>
        <v>NA</v>
      </c>
      <c r="CC37" s="8">
        <f t="shared" si="35"/>
        <v>-1.7548128071611627E-4</v>
      </c>
      <c r="CD37">
        <v>4.6482608379999997</v>
      </c>
      <c r="CE37" s="1">
        <v>4.1937000000000002E-5</v>
      </c>
      <c r="CF37">
        <v>240</v>
      </c>
      <c r="CG37" s="8">
        <f t="shared" si="36"/>
        <v>-5.6523649430262335E-5</v>
      </c>
      <c r="CH37" s="8" t="str">
        <f t="shared" si="37"/>
        <v>NA</v>
      </c>
      <c r="CI37" s="8">
        <f t="shared" si="38"/>
        <v>9.8460649430262337E-5</v>
      </c>
      <c r="CJ37">
        <v>1.2124483340000001</v>
      </c>
      <c r="CK37">
        <v>-2.2003127050000001E-4</v>
      </c>
      <c r="CL37">
        <v>240</v>
      </c>
      <c r="CM37" s="8">
        <f t="shared" si="39"/>
        <v>-1.8050063553132212E-4</v>
      </c>
      <c r="CN37" s="8">
        <f t="shared" si="40"/>
        <v>5.3481818932370977E-5</v>
      </c>
      <c r="CO37" s="8">
        <f t="shared" si="41"/>
        <v>-9.3012453901048864E-5</v>
      </c>
      <c r="CP37">
        <v>1.809437924</v>
      </c>
      <c r="CQ37">
        <v>-3.216133736E-4</v>
      </c>
      <c r="CR37">
        <v>240</v>
      </c>
      <c r="CS37" s="8">
        <f t="shared" si="42"/>
        <v>-8.1585618883883715E-5</v>
      </c>
      <c r="CT37" s="8">
        <f t="shared" si="43"/>
        <v>1.4613238255593081E-5</v>
      </c>
      <c r="CU37" s="8">
        <f t="shared" si="44"/>
        <v>-2.5464099297170935E-4</v>
      </c>
      <c r="CV37">
        <v>7.2568829179999996</v>
      </c>
      <c r="CW37">
        <v>-1.694334842E-4</v>
      </c>
      <c r="CX37">
        <v>240</v>
      </c>
      <c r="CY37" s="10">
        <f t="shared" si="45"/>
        <v>-5.6523649430262335E-5</v>
      </c>
      <c r="CZ37" s="10" t="str">
        <f t="shared" si="46"/>
        <v>NA</v>
      </c>
      <c r="DA37" s="8">
        <f t="shared" si="47"/>
        <v>-1.1290983476973767E-4</v>
      </c>
      <c r="DB37" t="s">
        <v>4</v>
      </c>
      <c r="DC37" s="5" t="s">
        <v>5</v>
      </c>
    </row>
    <row r="38" spans="1:107" x14ac:dyDescent="0.45">
      <c r="A38" s="9">
        <v>45623.682639872684</v>
      </c>
      <c r="B38" t="s">
        <v>0</v>
      </c>
      <c r="C38">
        <v>37</v>
      </c>
      <c r="D38" s="7">
        <v>45623</v>
      </c>
      <c r="E38">
        <v>16.23833329</v>
      </c>
      <c r="F38">
        <v>14.07956667</v>
      </c>
      <c r="G38">
        <v>13.968120839999999</v>
      </c>
      <c r="H38">
        <v>14.06600416</v>
      </c>
      <c r="I38">
        <v>14.17537083</v>
      </c>
      <c r="J38">
        <v>4.8988849979999998</v>
      </c>
      <c r="K38" s="1">
        <v>2.5256999999999999E-5</v>
      </c>
      <c r="L38">
        <v>240</v>
      </c>
      <c r="M38" s="8">
        <f t="shared" si="1"/>
        <v>-1.8088785803205276E-4</v>
      </c>
      <c r="N38" s="8" t="str">
        <f t="shared" si="2"/>
        <v>NA</v>
      </c>
      <c r="O38" s="8">
        <f t="shared" si="3"/>
        <v>2.0614485803205275E-4</v>
      </c>
      <c r="P38">
        <v>5.1293279170000003</v>
      </c>
      <c r="Q38" s="1">
        <v>5.1403000000000002E-5</v>
      </c>
      <c r="R38">
        <v>240</v>
      </c>
      <c r="S38" s="10">
        <f t="shared" si="4"/>
        <v>-5.6568240588250607E-5</v>
      </c>
      <c r="T38" s="10" t="str">
        <f t="shared" si="5"/>
        <v>NA</v>
      </c>
      <c r="U38" s="8">
        <f t="shared" si="6"/>
        <v>1.079712405882506E-4</v>
      </c>
      <c r="V38">
        <v>7.5318904379999996</v>
      </c>
      <c r="W38" s="1">
        <v>-6.8713000000000004E-5</v>
      </c>
      <c r="X38">
        <v>240</v>
      </c>
      <c r="Y38" s="8">
        <f t="shared" si="7"/>
        <v>-1.8088785803205276E-4</v>
      </c>
      <c r="Z38" s="8" t="str">
        <f t="shared" si="8"/>
        <v>NA</v>
      </c>
      <c r="AA38" s="8">
        <f t="shared" si="9"/>
        <v>1.1217485803205276E-4</v>
      </c>
      <c r="AB38">
        <v>4.0918379160000002</v>
      </c>
      <c r="AC38">
        <v>3.6679355470000002E-3</v>
      </c>
      <c r="AD38">
        <v>240</v>
      </c>
      <c r="AE38" s="8">
        <f t="shared" si="10"/>
        <v>-8.1723554647916696E-5</v>
      </c>
      <c r="AF38" s="8" t="str">
        <f t="shared" si="11"/>
        <v>NA</v>
      </c>
      <c r="AG38" s="8">
        <f t="shared" si="12"/>
        <v>3.7496591016479169E-3</v>
      </c>
      <c r="AH38">
        <v>1.9231841679999999</v>
      </c>
      <c r="AI38">
        <v>-1.704201153E-4</v>
      </c>
      <c r="AJ38">
        <v>240</v>
      </c>
      <c r="AK38" s="8">
        <f t="shared" si="13"/>
        <v>-8.1723554647916696E-5</v>
      </c>
      <c r="AL38" s="8">
        <f t="shared" si="14"/>
        <v>1.1224878156899194E-5</v>
      </c>
      <c r="AM38" s="8">
        <f t="shared" si="0"/>
        <v>-9.9921438808982498E-5</v>
      </c>
      <c r="AN38">
        <v>5.0197975020000003</v>
      </c>
      <c r="AO38" s="1">
        <v>2.4456000000000001E-5</v>
      </c>
      <c r="AP38">
        <v>240</v>
      </c>
      <c r="AQ38" s="8">
        <f t="shared" si="15"/>
        <v>-8.1723554647916696E-5</v>
      </c>
      <c r="AR38" s="8" t="str">
        <f t="shared" si="16"/>
        <v>NA</v>
      </c>
      <c r="AS38" s="8">
        <f t="shared" si="17"/>
        <v>1.0617955464791669E-4</v>
      </c>
      <c r="AT38">
        <v>5.0168341759999997</v>
      </c>
      <c r="AU38" s="1">
        <v>2.3453999999999999E-5</v>
      </c>
      <c r="AV38">
        <v>240</v>
      </c>
      <c r="AW38" s="8">
        <f t="shared" si="18"/>
        <v>-8.1723554647916696E-5</v>
      </c>
      <c r="AX38" s="8" t="str">
        <f t="shared" si="19"/>
        <v>NA</v>
      </c>
      <c r="AY38" s="8">
        <f t="shared" si="20"/>
        <v>1.0517755464791669E-4</v>
      </c>
      <c r="AZ38">
        <v>1.816705</v>
      </c>
      <c r="BA38" s="1">
        <v>-9.7218000000000003E-5</v>
      </c>
      <c r="BB38">
        <v>240</v>
      </c>
      <c r="BC38" s="8">
        <f t="shared" si="21"/>
        <v>-1.8088785803205276E-4</v>
      </c>
      <c r="BD38" s="8">
        <f t="shared" si="22"/>
        <v>1.2762204848333381E-4</v>
      </c>
      <c r="BE38" s="8">
        <f t="shared" si="23"/>
        <v>-4.395219045128105E-5</v>
      </c>
      <c r="BF38">
        <v>9.4070924960000006</v>
      </c>
      <c r="BG38" s="1">
        <v>-4.4786000000000001E-5</v>
      </c>
      <c r="BH38">
        <v>240</v>
      </c>
      <c r="BI38" s="10">
        <f t="shared" si="24"/>
        <v>-5.6568240588250607E-5</v>
      </c>
      <c r="BJ38" s="10" t="str">
        <f t="shared" si="25"/>
        <v>NA</v>
      </c>
      <c r="BK38" s="8">
        <f t="shared" si="26"/>
        <v>1.1782240588250606E-5</v>
      </c>
      <c r="BL38">
        <v>4.5623937510000001</v>
      </c>
      <c r="BM38">
        <v>-1.9244933229999999E-4</v>
      </c>
      <c r="BN38">
        <v>240</v>
      </c>
      <c r="BO38" s="8">
        <f t="shared" si="27"/>
        <v>-8.1723554647916696E-5</v>
      </c>
      <c r="BP38" s="8" t="str">
        <f t="shared" si="28"/>
        <v>NA</v>
      </c>
      <c r="BQ38" s="8">
        <f t="shared" si="29"/>
        <v>-1.1072577765208329E-4</v>
      </c>
      <c r="BR38">
        <v>2.2775637459999998</v>
      </c>
      <c r="BS38">
        <v>-1.983573358E-4</v>
      </c>
      <c r="BT38">
        <v>240</v>
      </c>
      <c r="BU38" s="8">
        <f t="shared" si="30"/>
        <v>-1.8088785803205276E-4</v>
      </c>
      <c r="BV38" s="8">
        <f t="shared" si="31"/>
        <v>3.5032148847834184E-5</v>
      </c>
      <c r="BW38" s="8">
        <f t="shared" si="32"/>
        <v>-5.2501626615781423E-5</v>
      </c>
      <c r="BX38">
        <v>3.7621495880000002</v>
      </c>
      <c r="BY38">
        <v>-2.5360224790000002E-4</v>
      </c>
      <c r="BZ38">
        <v>240</v>
      </c>
      <c r="CA38" s="8">
        <f t="shared" si="33"/>
        <v>-8.1723554647916696E-5</v>
      </c>
      <c r="CB38" s="8" t="str">
        <f t="shared" si="34"/>
        <v>NA</v>
      </c>
      <c r="CC38" s="8">
        <f t="shared" si="35"/>
        <v>-1.7187869325208333E-4</v>
      </c>
      <c r="CD38">
        <v>4.696914595</v>
      </c>
      <c r="CE38" s="1">
        <v>1.9412999999999999E-5</v>
      </c>
      <c r="CF38">
        <v>240</v>
      </c>
      <c r="CG38" s="8">
        <f t="shared" si="36"/>
        <v>-5.6568240588250607E-5</v>
      </c>
      <c r="CH38" s="8" t="str">
        <f t="shared" si="37"/>
        <v>NA</v>
      </c>
      <c r="CI38" s="8">
        <f t="shared" si="38"/>
        <v>7.5981240588250605E-5</v>
      </c>
      <c r="CJ38">
        <v>2.5959916349999999</v>
      </c>
      <c r="CK38">
        <v>4.2680054409999996E-3</v>
      </c>
      <c r="CL38">
        <v>240</v>
      </c>
      <c r="CM38" s="8">
        <f t="shared" si="39"/>
        <v>-1.8088785803205276E-4</v>
      </c>
      <c r="CN38" s="8">
        <f t="shared" si="40"/>
        <v>2.9516418410008626E-5</v>
      </c>
      <c r="CO38" s="8">
        <f t="shared" si="41"/>
        <v>4.4193768806220441E-3</v>
      </c>
      <c r="CP38">
        <v>1.4713724969999999</v>
      </c>
      <c r="CQ38">
        <v>-2.7178333189999999E-4</v>
      </c>
      <c r="CR38">
        <v>240</v>
      </c>
      <c r="CS38" s="8">
        <f t="shared" si="42"/>
        <v>-8.1723554647916696E-5</v>
      </c>
      <c r="CT38" s="8">
        <f t="shared" si="43"/>
        <v>2.4683789715689747E-5</v>
      </c>
      <c r="CU38" s="8">
        <f t="shared" si="44"/>
        <v>-2.1474356696777304E-4</v>
      </c>
      <c r="CV38">
        <v>7.0636208140000001</v>
      </c>
      <c r="CW38">
        <v>-1.8976959559999999E-4</v>
      </c>
      <c r="CX38">
        <v>240</v>
      </c>
      <c r="CY38" s="10">
        <f t="shared" si="45"/>
        <v>-5.6568240588250607E-5</v>
      </c>
      <c r="CZ38" s="10" t="str">
        <f t="shared" si="46"/>
        <v>NA</v>
      </c>
      <c r="DA38" s="8">
        <f t="shared" si="47"/>
        <v>-1.3320135501174938E-4</v>
      </c>
      <c r="DB38" t="s">
        <v>4</v>
      </c>
      <c r="DC38" s="5" t="s">
        <v>5</v>
      </c>
    </row>
    <row r="39" spans="1:107" x14ac:dyDescent="0.45">
      <c r="A39" s="9">
        <v>45623.696528819448</v>
      </c>
      <c r="B39" t="s">
        <v>0</v>
      </c>
      <c r="C39">
        <v>38</v>
      </c>
      <c r="D39" s="7">
        <v>45623</v>
      </c>
      <c r="E39">
        <v>16.43833338</v>
      </c>
      <c r="F39">
        <v>14.06630839</v>
      </c>
      <c r="G39">
        <v>13.957437540000001</v>
      </c>
      <c r="H39">
        <v>14.01965828</v>
      </c>
      <c r="I39">
        <v>14.134920859999999</v>
      </c>
      <c r="J39">
        <v>4.7816349880000004</v>
      </c>
      <c r="K39">
        <v>-2.740496412E-4</v>
      </c>
      <c r="L39">
        <v>240</v>
      </c>
      <c r="M39" s="8">
        <f t="shared" si="1"/>
        <v>-1.8127508053300545E-4</v>
      </c>
      <c r="N39" s="8" t="str">
        <f t="shared" si="2"/>
        <v>NA</v>
      </c>
      <c r="O39" s="8">
        <f t="shared" si="3"/>
        <v>-9.2774560666994551E-5</v>
      </c>
      <c r="P39">
        <v>5.1184279300000002</v>
      </c>
      <c r="Q39">
        <v>-1.6131089550000001E-4</v>
      </c>
      <c r="R39">
        <v>240</v>
      </c>
      <c r="S39" s="10">
        <f t="shared" si="4"/>
        <v>-5.661283174629439E-5</v>
      </c>
      <c r="T39" s="10" t="str">
        <f t="shared" si="5"/>
        <v>NA</v>
      </c>
      <c r="U39" s="8">
        <f t="shared" si="6"/>
        <v>-1.0469806375370562E-4</v>
      </c>
      <c r="V39">
        <v>7.4241033410000004</v>
      </c>
      <c r="W39" s="1">
        <v>-7.7047999999999998E-5</v>
      </c>
      <c r="X39">
        <v>240</v>
      </c>
      <c r="Y39" s="8">
        <f t="shared" si="7"/>
        <v>-1.8127508053300545E-4</v>
      </c>
      <c r="Z39" s="8" t="str">
        <f t="shared" si="8"/>
        <v>NA</v>
      </c>
      <c r="AA39" s="8">
        <f t="shared" si="9"/>
        <v>1.0422708053300545E-4</v>
      </c>
      <c r="AB39">
        <v>4.9396783329999998</v>
      </c>
      <c r="AC39">
        <v>-2.690633267E-4</v>
      </c>
      <c r="AD39">
        <v>240</v>
      </c>
      <c r="AE39" s="8">
        <f t="shared" si="10"/>
        <v>-8.1861490412005189E-5</v>
      </c>
      <c r="AF39" s="8" t="str">
        <f t="shared" si="11"/>
        <v>NA</v>
      </c>
      <c r="AG39" s="8">
        <f t="shared" si="12"/>
        <v>-1.8720183628799481E-4</v>
      </c>
      <c r="AH39">
        <v>1.7470741679999999</v>
      </c>
      <c r="AI39">
        <v>-1.4796265099999999E-4</v>
      </c>
      <c r="AJ39">
        <v>240</v>
      </c>
      <c r="AK39" s="8">
        <f t="shared" si="13"/>
        <v>-8.1861490412005189E-5</v>
      </c>
      <c r="AL39" s="8">
        <f t="shared" si="14"/>
        <v>1.6470977509252141E-5</v>
      </c>
      <c r="AM39" s="8">
        <f t="shared" si="0"/>
        <v>-8.2572138097246944E-5</v>
      </c>
      <c r="AN39">
        <v>4.910758736</v>
      </c>
      <c r="AO39">
        <v>-2.7069992100000001E-4</v>
      </c>
      <c r="AP39">
        <v>240</v>
      </c>
      <c r="AQ39" s="8">
        <f t="shared" si="15"/>
        <v>-8.1861490412005189E-5</v>
      </c>
      <c r="AR39" s="8" t="str">
        <f t="shared" si="16"/>
        <v>NA</v>
      </c>
      <c r="AS39" s="8">
        <f t="shared" si="17"/>
        <v>-1.8883843058799482E-4</v>
      </c>
      <c r="AT39">
        <v>4.9056620740000003</v>
      </c>
      <c r="AU39">
        <v>-2.8402078650000001E-4</v>
      </c>
      <c r="AV39">
        <v>240</v>
      </c>
      <c r="AW39" s="8">
        <f t="shared" si="18"/>
        <v>-8.1861490412005189E-5</v>
      </c>
      <c r="AX39" s="8" t="str">
        <f t="shared" si="19"/>
        <v>NA</v>
      </c>
      <c r="AY39" s="8">
        <f t="shared" si="20"/>
        <v>-2.0215929608799482E-4</v>
      </c>
      <c r="AZ39">
        <v>1.702988757</v>
      </c>
      <c r="BA39" s="1">
        <v>-7.9987999999999994E-5</v>
      </c>
      <c r="BB39">
        <v>240</v>
      </c>
      <c r="BC39" s="8">
        <f t="shared" si="21"/>
        <v>-1.8127508053300545E-4</v>
      </c>
      <c r="BD39" s="8">
        <f t="shared" si="22"/>
        <v>1.3346617891386603E-4</v>
      </c>
      <c r="BE39" s="8">
        <f t="shared" si="23"/>
        <v>-3.2179098380860578E-5</v>
      </c>
      <c r="BF39">
        <v>9.4094779210000006</v>
      </c>
      <c r="BG39" s="1">
        <v>-8.2755999999999992E-6</v>
      </c>
      <c r="BH39">
        <v>240</v>
      </c>
      <c r="BI39" s="10">
        <f t="shared" si="24"/>
        <v>-5.661283174629439E-5</v>
      </c>
      <c r="BJ39" s="10" t="str">
        <f t="shared" si="25"/>
        <v>NA</v>
      </c>
      <c r="BK39" s="8">
        <f t="shared" si="26"/>
        <v>4.8337231746294391E-5</v>
      </c>
      <c r="BL39">
        <v>4.3643162550000003</v>
      </c>
      <c r="BM39">
        <v>-1.7367445600000001E-4</v>
      </c>
      <c r="BN39">
        <v>240</v>
      </c>
      <c r="BO39" s="8">
        <f t="shared" si="27"/>
        <v>-8.1861490412005189E-5</v>
      </c>
      <c r="BP39" s="8" t="str">
        <f t="shared" si="28"/>
        <v>NA</v>
      </c>
      <c r="BQ39" s="8">
        <f t="shared" si="29"/>
        <v>-9.1812965587994823E-5</v>
      </c>
      <c r="BR39">
        <v>2.0093133339999998</v>
      </c>
      <c r="BS39">
        <v>-2.6452556550000001E-4</v>
      </c>
      <c r="BT39">
        <v>240</v>
      </c>
      <c r="BU39" s="8">
        <f t="shared" si="30"/>
        <v>-1.8127508053300545E-4</v>
      </c>
      <c r="BV39" s="8">
        <f t="shared" si="31"/>
        <v>3.9678717234397974E-5</v>
      </c>
      <c r="BW39" s="8">
        <f t="shared" si="32"/>
        <v>-1.2292920220139254E-4</v>
      </c>
      <c r="BX39">
        <v>3.4801916770000001</v>
      </c>
      <c r="BY39">
        <v>-2.7223798189999999E-4</v>
      </c>
      <c r="BZ39">
        <v>240</v>
      </c>
      <c r="CA39" s="8">
        <f t="shared" si="33"/>
        <v>-8.1861490412005189E-5</v>
      </c>
      <c r="CB39" s="8" t="str">
        <f t="shared" si="34"/>
        <v>NA</v>
      </c>
      <c r="CC39" s="8">
        <f t="shared" si="35"/>
        <v>-1.903764914879948E-4</v>
      </c>
      <c r="CD39">
        <v>4.7682158350000003</v>
      </c>
      <c r="CE39" s="1">
        <v>5.2672E-5</v>
      </c>
      <c r="CF39">
        <v>240</v>
      </c>
      <c r="CG39" s="8">
        <f t="shared" si="36"/>
        <v>-5.661283174629439E-5</v>
      </c>
      <c r="CH39" s="8" t="str">
        <f t="shared" si="37"/>
        <v>NA</v>
      </c>
      <c r="CI39" s="8">
        <f t="shared" si="38"/>
        <v>1.0928483174629439E-4</v>
      </c>
      <c r="CJ39">
        <v>4.5570212540000004</v>
      </c>
      <c r="CK39" s="1">
        <v>9.7675000000000002E-5</v>
      </c>
      <c r="CL39">
        <v>240</v>
      </c>
      <c r="CM39" s="8">
        <f t="shared" si="39"/>
        <v>-1.8127508053300545E-4</v>
      </c>
      <c r="CN39" s="8" t="str">
        <f t="shared" si="40"/>
        <v>NA</v>
      </c>
      <c r="CO39" s="8">
        <f t="shared" si="41"/>
        <v>2.7895008053300543E-4</v>
      </c>
      <c r="CP39">
        <v>1.198655413</v>
      </c>
      <c r="CQ39">
        <v>-2.1542244830000001E-4</v>
      </c>
      <c r="CR39">
        <v>240</v>
      </c>
      <c r="CS39" s="8">
        <f t="shared" si="42"/>
        <v>-8.1861490412005189E-5</v>
      </c>
      <c r="CT39" s="8">
        <f t="shared" si="43"/>
        <v>3.2807694762240109E-5</v>
      </c>
      <c r="CU39" s="8">
        <f t="shared" si="44"/>
        <v>-1.6636865265023493E-4</v>
      </c>
      <c r="CV39">
        <v>6.8789170840000002</v>
      </c>
      <c r="CW39">
        <v>-1.3620637230000001E-4</v>
      </c>
      <c r="CX39">
        <v>240</v>
      </c>
      <c r="CY39" s="10">
        <f t="shared" si="45"/>
        <v>-5.661283174629439E-5</v>
      </c>
      <c r="CZ39" s="10" t="str">
        <f t="shared" si="46"/>
        <v>NA</v>
      </c>
      <c r="DA39" s="8">
        <f t="shared" si="47"/>
        <v>-7.9593540553705619E-5</v>
      </c>
      <c r="DB39" t="s">
        <v>4</v>
      </c>
      <c r="DC39" s="5" t="s">
        <v>5</v>
      </c>
    </row>
    <row r="40" spans="1:107" x14ac:dyDescent="0.45">
      <c r="A40" s="9">
        <v>45623.710417766204</v>
      </c>
      <c r="B40" t="s">
        <v>0</v>
      </c>
      <c r="C40">
        <v>39</v>
      </c>
      <c r="D40" s="7">
        <v>45623</v>
      </c>
      <c r="E40">
        <v>16.92500003</v>
      </c>
      <c r="F40">
        <v>14.05815413</v>
      </c>
      <c r="G40">
        <v>13.94624172</v>
      </c>
      <c r="H40">
        <v>14.067475</v>
      </c>
      <c r="I40">
        <v>14.178362480000001</v>
      </c>
      <c r="J40">
        <v>4.7667695879999998</v>
      </c>
      <c r="K40" s="1">
        <v>7.8316E-5</v>
      </c>
      <c r="L40">
        <v>240</v>
      </c>
      <c r="M40" s="8">
        <f t="shared" si="1"/>
        <v>-1.8166230303351405E-4</v>
      </c>
      <c r="N40" s="8" t="str">
        <f t="shared" si="2"/>
        <v>NA</v>
      </c>
      <c r="O40" s="8">
        <f t="shared" si="3"/>
        <v>2.5997830303351404E-4</v>
      </c>
      <c r="P40">
        <v>5.0247362510000002</v>
      </c>
      <c r="Q40" s="1">
        <v>1.3123E-5</v>
      </c>
      <c r="R40">
        <v>240</v>
      </c>
      <c r="S40" s="10">
        <f t="shared" si="4"/>
        <v>-5.6657422904310417E-5</v>
      </c>
      <c r="T40" s="10" t="str">
        <f t="shared" si="5"/>
        <v>NA</v>
      </c>
      <c r="U40" s="8">
        <f t="shared" si="6"/>
        <v>6.978042290431042E-5</v>
      </c>
      <c r="V40">
        <v>7.3217500109999998</v>
      </c>
      <c r="W40">
        <v>-1.069639855E-4</v>
      </c>
      <c r="X40">
        <v>240</v>
      </c>
      <c r="Y40" s="8">
        <f t="shared" si="7"/>
        <v>-1.8166230303351405E-4</v>
      </c>
      <c r="Z40" s="8" t="str">
        <f t="shared" si="8"/>
        <v>NA</v>
      </c>
      <c r="AA40" s="8">
        <f t="shared" si="9"/>
        <v>7.4698317533514045E-5</v>
      </c>
      <c r="AB40">
        <v>4.9322341600000001</v>
      </c>
      <c r="AC40" s="1">
        <v>6.1588999999999996E-5</v>
      </c>
      <c r="AD40">
        <v>240</v>
      </c>
      <c r="AE40" s="8">
        <f t="shared" si="10"/>
        <v>-8.1999426175982659E-5</v>
      </c>
      <c r="AF40" s="8" t="str">
        <f t="shared" si="11"/>
        <v>NA</v>
      </c>
      <c r="AG40" s="8">
        <f t="shared" si="12"/>
        <v>1.4358842617598266E-4</v>
      </c>
      <c r="AH40">
        <v>1.5852458389999999</v>
      </c>
      <c r="AI40">
        <v>-1.3167355710000001E-4</v>
      </c>
      <c r="AJ40">
        <v>240</v>
      </c>
      <c r="AK40" s="8">
        <f t="shared" si="13"/>
        <v>-8.1999426175982659E-5</v>
      </c>
      <c r="AL40" s="8">
        <f t="shared" si="14"/>
        <v>2.129164352457927E-5</v>
      </c>
      <c r="AM40" s="8">
        <f t="shared" si="0"/>
        <v>-7.0965774448596624E-5</v>
      </c>
      <c r="AN40">
        <v>4.8908874950000003</v>
      </c>
      <c r="AO40" s="1">
        <v>7.3931999999999996E-5</v>
      </c>
      <c r="AP40">
        <v>240</v>
      </c>
      <c r="AQ40" s="8">
        <f t="shared" si="15"/>
        <v>-8.1999426175982659E-5</v>
      </c>
      <c r="AR40" s="8" t="str">
        <f t="shared" si="16"/>
        <v>NA</v>
      </c>
      <c r="AS40" s="8">
        <f t="shared" si="17"/>
        <v>1.5593142617598266E-4</v>
      </c>
      <c r="AT40">
        <v>4.892828325</v>
      </c>
      <c r="AU40" s="1">
        <v>6.9157000000000002E-5</v>
      </c>
      <c r="AV40">
        <v>240</v>
      </c>
      <c r="AW40" s="8">
        <f t="shared" si="18"/>
        <v>-8.1999426175982659E-5</v>
      </c>
      <c r="AX40" s="8" t="str">
        <f t="shared" si="19"/>
        <v>NA</v>
      </c>
      <c r="AY40" s="8">
        <f t="shared" si="20"/>
        <v>1.5115642617598266E-4</v>
      </c>
      <c r="AZ40">
        <v>1.5841574970000001</v>
      </c>
      <c r="BA40">
        <v>-1.211444901E-4</v>
      </c>
      <c r="BB40">
        <v>240</v>
      </c>
      <c r="BC40" s="8">
        <f t="shared" si="21"/>
        <v>-1.8166230303351405E-4</v>
      </c>
      <c r="BD40" s="8">
        <f t="shared" si="22"/>
        <v>1.3957318143473268E-4</v>
      </c>
      <c r="BE40" s="8">
        <f t="shared" si="23"/>
        <v>-7.9055368501218629E-5</v>
      </c>
      <c r="BF40">
        <v>9.3795012670000002</v>
      </c>
      <c r="BG40" s="1">
        <v>1.0087E-5</v>
      </c>
      <c r="BH40">
        <v>240</v>
      </c>
      <c r="BI40" s="10">
        <f t="shared" si="24"/>
        <v>-5.6657422904310417E-5</v>
      </c>
      <c r="BJ40" s="10" t="str">
        <f t="shared" si="25"/>
        <v>NA</v>
      </c>
      <c r="BK40" s="8">
        <f t="shared" si="26"/>
        <v>6.6744422904310417E-5</v>
      </c>
      <c r="BL40">
        <v>4.1436066690000004</v>
      </c>
      <c r="BM40">
        <v>-1.615602615E-4</v>
      </c>
      <c r="BN40">
        <v>240</v>
      </c>
      <c r="BO40" s="8">
        <f t="shared" si="27"/>
        <v>-8.1999426175982659E-5</v>
      </c>
      <c r="BP40" s="8" t="str">
        <f t="shared" si="28"/>
        <v>NA</v>
      </c>
      <c r="BQ40" s="8">
        <f t="shared" si="29"/>
        <v>-7.9560835324017344E-5</v>
      </c>
      <c r="BR40">
        <v>1.714347914</v>
      </c>
      <c r="BS40">
        <v>-2.1232590189999999E-4</v>
      </c>
      <c r="BT40">
        <v>240</v>
      </c>
      <c r="BU40" s="8">
        <f t="shared" si="30"/>
        <v>-1.8166230303351405E-4</v>
      </c>
      <c r="BV40" s="8">
        <f t="shared" si="31"/>
        <v>4.4788036491292578E-5</v>
      </c>
      <c r="BW40" s="8">
        <f t="shared" si="32"/>
        <v>-7.5451635357778521E-5</v>
      </c>
      <c r="BX40">
        <v>3.186114184</v>
      </c>
      <c r="BY40">
        <v>-1.9572307819999999E-4</v>
      </c>
      <c r="BZ40">
        <v>240</v>
      </c>
      <c r="CA40" s="8">
        <f t="shared" si="33"/>
        <v>-8.1999426175982659E-5</v>
      </c>
      <c r="CB40" s="8" t="str">
        <f t="shared" si="34"/>
        <v>NA</v>
      </c>
      <c r="CC40" s="8">
        <f t="shared" si="35"/>
        <v>-1.1372365202401733E-4</v>
      </c>
      <c r="CD40">
        <v>4.7880762460000001</v>
      </c>
      <c r="CE40" s="1">
        <v>-3.8395000000000001E-5</v>
      </c>
      <c r="CF40">
        <v>240</v>
      </c>
      <c r="CG40" s="8">
        <f t="shared" si="36"/>
        <v>-5.6657422904310417E-5</v>
      </c>
      <c r="CH40" s="8" t="str">
        <f t="shared" si="37"/>
        <v>NA</v>
      </c>
      <c r="CI40" s="8">
        <f t="shared" si="38"/>
        <v>1.8262422904310416E-5</v>
      </c>
      <c r="CJ40">
        <v>4.436298335</v>
      </c>
      <c r="CK40">
        <v>-3.9901379810000002E-4</v>
      </c>
      <c r="CL40">
        <v>240</v>
      </c>
      <c r="CM40" s="8">
        <f t="shared" si="39"/>
        <v>-1.8166230303351405E-4</v>
      </c>
      <c r="CN40" s="8" t="str">
        <f t="shared" si="40"/>
        <v>NA</v>
      </c>
      <c r="CO40" s="8">
        <f t="shared" si="41"/>
        <v>-2.1735149506648597E-4</v>
      </c>
      <c r="CP40">
        <v>3.148161451</v>
      </c>
      <c r="CQ40">
        <v>3.7815127130000001E-3</v>
      </c>
      <c r="CR40">
        <v>240</v>
      </c>
      <c r="CS40" s="8">
        <f t="shared" si="42"/>
        <v>-8.1999426175982659E-5</v>
      </c>
      <c r="CT40" s="8" t="str">
        <f t="shared" si="43"/>
        <v>NA</v>
      </c>
      <c r="CU40" s="8">
        <f t="shared" si="44"/>
        <v>3.8635121391759827E-3</v>
      </c>
      <c r="CV40">
        <v>6.7010758279999996</v>
      </c>
      <c r="CW40">
        <v>-1.274975886E-4</v>
      </c>
      <c r="CX40">
        <v>240</v>
      </c>
      <c r="CY40" s="10">
        <f t="shared" si="45"/>
        <v>-5.6657422904310417E-5</v>
      </c>
      <c r="CZ40" s="10" t="str">
        <f t="shared" si="46"/>
        <v>NA</v>
      </c>
      <c r="DA40" s="8">
        <f t="shared" si="47"/>
        <v>-7.0840165695689583E-5</v>
      </c>
      <c r="DB40" t="s">
        <v>4</v>
      </c>
      <c r="DC40" s="5" t="s">
        <v>5</v>
      </c>
    </row>
    <row r="41" spans="1:107" x14ac:dyDescent="0.45">
      <c r="A41" s="9">
        <v>45623.72430671296</v>
      </c>
      <c r="B41" t="s">
        <v>0</v>
      </c>
      <c r="C41">
        <v>40</v>
      </c>
      <c r="D41" s="7">
        <v>45623</v>
      </c>
      <c r="E41">
        <v>17.23833329</v>
      </c>
      <c r="F41">
        <v>14.028004129999999</v>
      </c>
      <c r="G41">
        <v>13.92276678</v>
      </c>
      <c r="H41">
        <v>14.055491610000001</v>
      </c>
      <c r="I41">
        <v>14.14089169</v>
      </c>
      <c r="J41">
        <v>4.8257508299999996</v>
      </c>
      <c r="K41" s="1">
        <v>7.1186999999999995E-5</v>
      </c>
      <c r="L41">
        <v>240</v>
      </c>
      <c r="M41" s="8">
        <f t="shared" si="1"/>
        <v>-1.8204952553424469E-4</v>
      </c>
      <c r="N41" s="8" t="str">
        <f t="shared" si="2"/>
        <v>NA</v>
      </c>
      <c r="O41" s="8">
        <f t="shared" si="3"/>
        <v>2.532365255342447E-4</v>
      </c>
      <c r="P41">
        <v>5.0723004139999999</v>
      </c>
      <c r="Q41" s="1">
        <v>5.7676999999999997E-5</v>
      </c>
      <c r="R41">
        <v>240</v>
      </c>
      <c r="S41" s="10">
        <f t="shared" si="4"/>
        <v>-5.6702014062298689E-5</v>
      </c>
      <c r="T41" s="10" t="str">
        <f t="shared" si="5"/>
        <v>NA</v>
      </c>
      <c r="U41" s="8">
        <f t="shared" si="6"/>
        <v>1.1437901406229869E-4</v>
      </c>
      <c r="V41">
        <v>7.2183937489999996</v>
      </c>
      <c r="W41">
        <v>-1.0575622559999999E-4</v>
      </c>
      <c r="X41">
        <v>240</v>
      </c>
      <c r="Y41" s="8">
        <f t="shared" si="7"/>
        <v>-1.8204952553424469E-4</v>
      </c>
      <c r="Z41" s="8" t="str">
        <f t="shared" si="8"/>
        <v>NA</v>
      </c>
      <c r="AA41" s="8">
        <f t="shared" si="9"/>
        <v>7.62932999342447E-5</v>
      </c>
      <c r="AB41">
        <v>4.9941595809999999</v>
      </c>
      <c r="AC41" s="1">
        <v>7.9531999999999997E-5</v>
      </c>
      <c r="AD41">
        <v>240</v>
      </c>
      <c r="AE41" s="8">
        <f t="shared" si="10"/>
        <v>-8.2137361940015641E-5</v>
      </c>
      <c r="AF41" s="8" t="str">
        <f t="shared" si="11"/>
        <v>NA</v>
      </c>
      <c r="AG41" s="8">
        <f t="shared" si="12"/>
        <v>1.6166936194001564E-4</v>
      </c>
      <c r="AH41">
        <v>1.4813733259999999</v>
      </c>
      <c r="AI41" s="1">
        <v>-6.8621999999999995E-5</v>
      </c>
      <c r="AJ41">
        <v>240</v>
      </c>
      <c r="AK41" s="8">
        <f t="shared" si="13"/>
        <v>-8.2137361940015641E-5</v>
      </c>
      <c r="AL41" s="8">
        <f t="shared" si="14"/>
        <v>2.4385877373744984E-5</v>
      </c>
      <c r="AM41" s="8">
        <f t="shared" si="0"/>
        <v>-1.0870515433729338E-5</v>
      </c>
      <c r="AN41">
        <v>4.950524594</v>
      </c>
      <c r="AO41" s="1">
        <v>6.4278999999999999E-5</v>
      </c>
      <c r="AP41">
        <v>240</v>
      </c>
      <c r="AQ41" s="8">
        <f t="shared" si="15"/>
        <v>-8.2137361940015641E-5</v>
      </c>
      <c r="AR41" s="8" t="str">
        <f t="shared" si="16"/>
        <v>NA</v>
      </c>
      <c r="AS41" s="8">
        <f t="shared" si="17"/>
        <v>1.4641636194001563E-4</v>
      </c>
      <c r="AT41">
        <v>4.9399962449999997</v>
      </c>
      <c r="AU41">
        <v>1.214552331E-4</v>
      </c>
      <c r="AV41">
        <v>240</v>
      </c>
      <c r="AW41" s="8">
        <f t="shared" si="18"/>
        <v>-8.2137361940015641E-5</v>
      </c>
      <c r="AX41" s="8" t="str">
        <f t="shared" si="19"/>
        <v>NA</v>
      </c>
      <c r="AY41" s="8">
        <f t="shared" si="20"/>
        <v>2.0359259504001563E-4</v>
      </c>
      <c r="AZ41">
        <v>1.4718741660000001</v>
      </c>
      <c r="BA41" s="1">
        <v>-6.0059999999999998E-5</v>
      </c>
      <c r="BB41">
        <v>240</v>
      </c>
      <c r="BC41" s="8">
        <f t="shared" si="21"/>
        <v>-1.8204952553424469E-4</v>
      </c>
      <c r="BD41" s="8">
        <f t="shared" si="22"/>
        <v>1.4534367133333602E-4</v>
      </c>
      <c r="BE41" s="8">
        <f t="shared" si="23"/>
        <v>-2.3354145799091313E-5</v>
      </c>
      <c r="BF41">
        <v>9.3676495709999994</v>
      </c>
      <c r="BG41" s="1">
        <v>-4.1260000000000001E-5</v>
      </c>
      <c r="BH41">
        <v>240</v>
      </c>
      <c r="BI41" s="10">
        <f t="shared" si="24"/>
        <v>-5.6702014062298689E-5</v>
      </c>
      <c r="BJ41" s="10" t="str">
        <f t="shared" si="25"/>
        <v>NA</v>
      </c>
      <c r="BK41" s="8">
        <f t="shared" si="26"/>
        <v>1.5442014062298688E-5</v>
      </c>
      <c r="BL41">
        <v>3.9314516620000002</v>
      </c>
      <c r="BM41">
        <v>-1.8762157210000001E-4</v>
      </c>
      <c r="BN41">
        <v>240</v>
      </c>
      <c r="BO41" s="8">
        <f t="shared" si="27"/>
        <v>-8.2137361940015641E-5</v>
      </c>
      <c r="BP41" s="8" t="str">
        <f t="shared" si="28"/>
        <v>NA</v>
      </c>
      <c r="BQ41" s="8">
        <f t="shared" si="29"/>
        <v>-1.0548421015998437E-4</v>
      </c>
      <c r="BR41">
        <v>1.4427712539999999</v>
      </c>
      <c r="BS41">
        <v>-2.2617743889999999E-4</v>
      </c>
      <c r="BT41">
        <v>240</v>
      </c>
      <c r="BU41" s="8">
        <f t="shared" si="30"/>
        <v>-1.8204952553424469E-4</v>
      </c>
      <c r="BV41" s="8">
        <f t="shared" si="31"/>
        <v>4.9492221336625026E-5</v>
      </c>
      <c r="BW41" s="8">
        <f t="shared" si="32"/>
        <v>-9.3620134702380314E-5</v>
      </c>
      <c r="BX41">
        <v>2.94980332</v>
      </c>
      <c r="BY41">
        <v>-1.89441187E-4</v>
      </c>
      <c r="BZ41">
        <v>240</v>
      </c>
      <c r="CA41" s="8">
        <f t="shared" si="33"/>
        <v>-8.2137361940015641E-5</v>
      </c>
      <c r="CB41" s="8" t="str">
        <f t="shared" si="34"/>
        <v>NA</v>
      </c>
      <c r="CC41" s="8">
        <f t="shared" si="35"/>
        <v>-1.0730382505998436E-4</v>
      </c>
      <c r="CD41">
        <v>4.6327833219999999</v>
      </c>
      <c r="CE41">
        <v>-1.214120556E-4</v>
      </c>
      <c r="CF41">
        <v>240</v>
      </c>
      <c r="CG41" s="8">
        <f t="shared" si="36"/>
        <v>-5.6702014062298689E-5</v>
      </c>
      <c r="CH41" s="8" t="str">
        <f t="shared" si="37"/>
        <v>NA</v>
      </c>
      <c r="CI41" s="8">
        <f t="shared" si="38"/>
        <v>-6.4710041537701307E-5</v>
      </c>
      <c r="CJ41">
        <v>4.3545791569999999</v>
      </c>
      <c r="CK41" s="1">
        <v>5.694E-5</v>
      </c>
      <c r="CL41">
        <v>240</v>
      </c>
      <c r="CM41" s="8">
        <f t="shared" si="39"/>
        <v>-1.8204952553424469E-4</v>
      </c>
      <c r="CN41" s="8" t="str">
        <f t="shared" si="40"/>
        <v>NA</v>
      </c>
      <c r="CO41" s="8">
        <f t="shared" si="41"/>
        <v>2.389895255342447E-4</v>
      </c>
      <c r="CP41">
        <v>4.3949670909999998</v>
      </c>
      <c r="CQ41" s="1">
        <v>5.9169000000000002E-5</v>
      </c>
      <c r="CR41">
        <v>240</v>
      </c>
      <c r="CS41" s="8">
        <f t="shared" si="42"/>
        <v>-8.2137361940015641E-5</v>
      </c>
      <c r="CT41" s="8" t="str">
        <f t="shared" si="43"/>
        <v>NA</v>
      </c>
      <c r="CU41" s="8">
        <f t="shared" si="44"/>
        <v>1.4130636194001564E-4</v>
      </c>
      <c r="CV41">
        <v>6.5502254049999999</v>
      </c>
      <c r="CW41">
        <v>-1.45692774E-4</v>
      </c>
      <c r="CX41">
        <v>240</v>
      </c>
      <c r="CY41" s="10">
        <f t="shared" si="45"/>
        <v>-5.6702014062298689E-5</v>
      </c>
      <c r="CZ41" s="10" t="str">
        <f t="shared" si="46"/>
        <v>NA</v>
      </c>
      <c r="DA41" s="8">
        <f t="shared" si="47"/>
        <v>-8.8990759937701309E-5</v>
      </c>
      <c r="DB41" t="s">
        <v>4</v>
      </c>
      <c r="DC41" s="5" t="s">
        <v>5</v>
      </c>
    </row>
    <row r="42" spans="1:107" x14ac:dyDescent="0.45">
      <c r="A42" s="9">
        <v>45623.738195659724</v>
      </c>
      <c r="B42" t="s">
        <v>0</v>
      </c>
      <c r="C42">
        <v>41</v>
      </c>
      <c r="D42" s="7">
        <v>45623</v>
      </c>
      <c r="E42">
        <v>17.43833338</v>
      </c>
      <c r="F42">
        <v>14.04315826</v>
      </c>
      <c r="G42">
        <v>13.941916750000001</v>
      </c>
      <c r="H42">
        <v>14.021245800000001</v>
      </c>
      <c r="I42">
        <v>14.13702919</v>
      </c>
      <c r="J42">
        <v>4.8937341730000004</v>
      </c>
      <c r="K42" s="1">
        <v>3.9646E-5</v>
      </c>
      <c r="L42">
        <v>240</v>
      </c>
      <c r="M42" s="8">
        <f t="shared" si="1"/>
        <v>-1.8243674803519738E-4</v>
      </c>
      <c r="N42" s="8" t="str">
        <f t="shared" si="2"/>
        <v>NA</v>
      </c>
      <c r="O42" s="8">
        <f t="shared" si="3"/>
        <v>2.2208274803519739E-4</v>
      </c>
      <c r="P42">
        <v>5.1355974790000003</v>
      </c>
      <c r="Q42" s="1">
        <v>4.6122999999999999E-5</v>
      </c>
      <c r="R42">
        <v>240</v>
      </c>
      <c r="S42" s="10">
        <f t="shared" si="4"/>
        <v>-5.6746605220342472E-5</v>
      </c>
      <c r="T42" s="10" t="str">
        <f t="shared" si="5"/>
        <v>NA</v>
      </c>
      <c r="U42" s="8">
        <f t="shared" si="6"/>
        <v>1.0286960522034246E-4</v>
      </c>
      <c r="V42">
        <v>7.1083837509999999</v>
      </c>
      <c r="W42" s="1">
        <v>-6.5810999999999997E-5</v>
      </c>
      <c r="X42">
        <v>240</v>
      </c>
      <c r="Y42" s="8">
        <f t="shared" si="7"/>
        <v>-1.8243674803519738E-4</v>
      </c>
      <c r="Z42" s="8" t="str">
        <f t="shared" si="8"/>
        <v>NA</v>
      </c>
      <c r="AA42" s="8">
        <f t="shared" si="9"/>
        <v>1.1662574803519739E-4</v>
      </c>
      <c r="AB42">
        <v>5.059285418</v>
      </c>
      <c r="AC42" s="1">
        <v>4.5639999999999997E-5</v>
      </c>
      <c r="AD42">
        <v>240</v>
      </c>
      <c r="AE42" s="8">
        <f t="shared" si="10"/>
        <v>-8.2275297704104133E-5</v>
      </c>
      <c r="AF42" s="8" t="str">
        <f t="shared" si="11"/>
        <v>NA</v>
      </c>
      <c r="AG42" s="8">
        <f t="shared" si="12"/>
        <v>1.2791529770410414E-4</v>
      </c>
      <c r="AH42">
        <v>1.412689587</v>
      </c>
      <c r="AI42" s="1">
        <v>-3.3374000000000003E-5</v>
      </c>
      <c r="AJ42">
        <v>240</v>
      </c>
      <c r="AK42" s="8">
        <f t="shared" si="13"/>
        <v>-8.2275297704104133E-5</v>
      </c>
      <c r="AL42" s="8">
        <f t="shared" si="14"/>
        <v>2.6431881113936219E-5</v>
      </c>
      <c r="AM42" s="8">
        <f t="shared" si="0"/>
        <v>2.2469416590167911E-5</v>
      </c>
      <c r="AN42">
        <v>5.0139008519999999</v>
      </c>
      <c r="AO42" s="1">
        <v>4.6910999999999999E-5</v>
      </c>
      <c r="AP42">
        <v>240</v>
      </c>
      <c r="AQ42" s="8">
        <f t="shared" si="15"/>
        <v>-8.2275297704104133E-5</v>
      </c>
      <c r="AR42" s="8" t="str">
        <f t="shared" si="16"/>
        <v>NA</v>
      </c>
      <c r="AS42" s="8">
        <f t="shared" si="17"/>
        <v>1.2918629770410415E-4</v>
      </c>
      <c r="AT42">
        <v>5.022972083</v>
      </c>
      <c r="AU42" s="1">
        <v>5.1504E-5</v>
      </c>
      <c r="AV42">
        <v>240</v>
      </c>
      <c r="AW42" s="8">
        <f t="shared" si="18"/>
        <v>-8.2275297704104133E-5</v>
      </c>
      <c r="AX42" s="8" t="str">
        <f t="shared" si="19"/>
        <v>NA</v>
      </c>
      <c r="AY42" s="8">
        <f t="shared" si="20"/>
        <v>1.3377929770410415E-4</v>
      </c>
      <c r="AZ42">
        <v>1.3742545880000001</v>
      </c>
      <c r="BA42" s="1">
        <v>-6.8956999999999997E-5</v>
      </c>
      <c r="BB42">
        <v>240</v>
      </c>
      <c r="BC42" s="8">
        <f t="shared" si="21"/>
        <v>-1.8243674803519738E-4</v>
      </c>
      <c r="BD42" s="8">
        <f t="shared" si="22"/>
        <v>1.5036055837915155E-4</v>
      </c>
      <c r="BE42" s="8">
        <f t="shared" si="23"/>
        <v>-3.6880810343954169E-5</v>
      </c>
      <c r="BF42">
        <v>9.3640970869999993</v>
      </c>
      <c r="BG42" s="1">
        <v>-7.6247000000000002E-7</v>
      </c>
      <c r="BH42">
        <v>240</v>
      </c>
      <c r="BI42" s="10">
        <f t="shared" si="24"/>
        <v>-5.6746605220342472E-5</v>
      </c>
      <c r="BJ42" s="10" t="str">
        <f t="shared" si="25"/>
        <v>NA</v>
      </c>
      <c r="BK42" s="8">
        <f t="shared" si="26"/>
        <v>5.5984135220342469E-5</v>
      </c>
      <c r="BL42">
        <v>3.731275836</v>
      </c>
      <c r="BM42">
        <v>-1.7009593090000001E-4</v>
      </c>
      <c r="BN42">
        <v>240</v>
      </c>
      <c r="BO42" s="8">
        <f t="shared" si="27"/>
        <v>-8.2275297704104133E-5</v>
      </c>
      <c r="BP42" s="8" t="str">
        <f t="shared" si="28"/>
        <v>NA</v>
      </c>
      <c r="BQ42" s="8">
        <f t="shared" si="29"/>
        <v>-8.7820633195895872E-5</v>
      </c>
      <c r="BR42">
        <v>1.1777108329999999</v>
      </c>
      <c r="BS42">
        <v>-2.0916682089999999E-4</v>
      </c>
      <c r="BT42">
        <v>240</v>
      </c>
      <c r="BU42" s="8">
        <f t="shared" si="30"/>
        <v>-1.8243674803519738E-4</v>
      </c>
      <c r="BV42" s="8">
        <f t="shared" si="31"/>
        <v>5.408353347503058E-5</v>
      </c>
      <c r="BW42" s="8">
        <f t="shared" si="32"/>
        <v>-8.0813606339833187E-5</v>
      </c>
      <c r="BX42">
        <v>2.6924770800000002</v>
      </c>
      <c r="BY42">
        <v>-2.0064437309999999E-4</v>
      </c>
      <c r="BZ42">
        <v>240</v>
      </c>
      <c r="CA42" s="8">
        <f t="shared" si="33"/>
        <v>-8.2275297704104133E-5</v>
      </c>
      <c r="CB42" s="8" t="str">
        <f t="shared" si="34"/>
        <v>NA</v>
      </c>
      <c r="CC42" s="8">
        <f t="shared" si="35"/>
        <v>-1.1836907539589586E-4</v>
      </c>
      <c r="CD42">
        <v>4.6286837519999997</v>
      </c>
      <c r="CE42" s="1">
        <v>4.4861000000000003E-5</v>
      </c>
      <c r="CF42">
        <v>240</v>
      </c>
      <c r="CG42" s="8">
        <f t="shared" si="36"/>
        <v>-5.6746605220342472E-5</v>
      </c>
      <c r="CH42" s="8" t="str">
        <f t="shared" si="37"/>
        <v>NA</v>
      </c>
      <c r="CI42" s="8">
        <f t="shared" si="38"/>
        <v>1.0160760522034247E-4</v>
      </c>
      <c r="CJ42">
        <v>4.403922917</v>
      </c>
      <c r="CK42" s="1">
        <v>8.2205000000000003E-5</v>
      </c>
      <c r="CL42">
        <v>240</v>
      </c>
      <c r="CM42" s="8">
        <f t="shared" si="39"/>
        <v>-1.8243674803519738E-4</v>
      </c>
      <c r="CN42" s="8" t="str">
        <f t="shared" si="40"/>
        <v>NA</v>
      </c>
      <c r="CO42" s="8">
        <f t="shared" si="41"/>
        <v>2.646417480351974E-4</v>
      </c>
      <c r="CP42">
        <v>4.4435291689999996</v>
      </c>
      <c r="CQ42" s="1">
        <v>7.7247000000000001E-5</v>
      </c>
      <c r="CR42">
        <v>240</v>
      </c>
      <c r="CS42" s="8">
        <f t="shared" si="42"/>
        <v>-8.2275297704104133E-5</v>
      </c>
      <c r="CT42" s="8" t="str">
        <f t="shared" si="43"/>
        <v>NA</v>
      </c>
      <c r="CU42" s="8">
        <f t="shared" si="44"/>
        <v>1.5952229770410415E-4</v>
      </c>
      <c r="CV42">
        <v>6.4000574910000001</v>
      </c>
      <c r="CW42">
        <v>-1.100562998E-4</v>
      </c>
      <c r="CX42">
        <v>240</v>
      </c>
      <c r="CY42" s="10">
        <f t="shared" si="45"/>
        <v>-5.6746605220342472E-5</v>
      </c>
      <c r="CZ42" s="10" t="str">
        <f t="shared" si="46"/>
        <v>NA</v>
      </c>
      <c r="DA42" s="8">
        <f t="shared" si="47"/>
        <v>-5.330969457965753E-5</v>
      </c>
      <c r="DB42" t="s">
        <v>4</v>
      </c>
      <c r="DC42" s="5" t="s">
        <v>5</v>
      </c>
    </row>
    <row r="43" spans="1:107" x14ac:dyDescent="0.45">
      <c r="A43" s="9">
        <v>45623.75208460648</v>
      </c>
      <c r="B43" t="s">
        <v>0</v>
      </c>
      <c r="C43">
        <v>42</v>
      </c>
      <c r="D43" s="7">
        <v>45623</v>
      </c>
      <c r="E43">
        <v>17.92500003</v>
      </c>
      <c r="F43">
        <v>14.039170840000001</v>
      </c>
      <c r="G43">
        <v>13.9570791</v>
      </c>
      <c r="H43">
        <v>14.06668335</v>
      </c>
      <c r="I43">
        <v>14.17443748</v>
      </c>
      <c r="J43">
        <v>4.9711933369999999</v>
      </c>
      <c r="K43" s="1">
        <v>5.8193999999999999E-5</v>
      </c>
      <c r="L43">
        <v>240</v>
      </c>
      <c r="M43" s="8">
        <f t="shared" si="1"/>
        <v>-1.8282397053592803E-4</v>
      </c>
      <c r="N43" s="8" t="str">
        <f t="shared" si="2"/>
        <v>NA</v>
      </c>
      <c r="O43" s="8">
        <f t="shared" si="3"/>
        <v>2.4101797053592802E-4</v>
      </c>
      <c r="P43">
        <v>5.1960899769999997</v>
      </c>
      <c r="Q43" s="1">
        <v>5.2512000000000001E-5</v>
      </c>
      <c r="R43">
        <v>240</v>
      </c>
      <c r="S43" s="10">
        <f t="shared" si="4"/>
        <v>-5.6791196378358499E-5</v>
      </c>
      <c r="T43" s="10" t="str">
        <f t="shared" si="5"/>
        <v>NA</v>
      </c>
      <c r="U43" s="8">
        <f t="shared" si="6"/>
        <v>1.093031963783585E-4</v>
      </c>
      <c r="V43">
        <v>7.01751623</v>
      </c>
      <c r="W43" s="1">
        <v>-6.4523999999999994E-5</v>
      </c>
      <c r="X43">
        <v>240</v>
      </c>
      <c r="Y43" s="8">
        <f t="shared" si="7"/>
        <v>-1.8282397053592803E-4</v>
      </c>
      <c r="Z43" s="8" t="str">
        <f t="shared" si="8"/>
        <v>NA</v>
      </c>
      <c r="AA43" s="8">
        <f t="shared" si="9"/>
        <v>1.1829997053592803E-4</v>
      </c>
      <c r="AB43">
        <v>5.1229408340000004</v>
      </c>
      <c r="AC43" s="1">
        <v>3.2555000000000003E-5</v>
      </c>
      <c r="AD43">
        <v>240</v>
      </c>
      <c r="AE43" s="8">
        <f t="shared" si="10"/>
        <v>-8.2413233468137115E-5</v>
      </c>
      <c r="AF43" s="8" t="str">
        <f t="shared" si="11"/>
        <v>NA</v>
      </c>
      <c r="AG43" s="8">
        <f t="shared" si="12"/>
        <v>1.1496823346813712E-4</v>
      </c>
      <c r="AH43">
        <v>4.1068183190000003</v>
      </c>
      <c r="AI43">
        <v>4.4203863620000004E-3</v>
      </c>
      <c r="AJ43">
        <v>240</v>
      </c>
      <c r="AK43" s="8">
        <f t="shared" si="13"/>
        <v>-8.2413233468137115E-5</v>
      </c>
      <c r="AL43" s="8" t="str">
        <f t="shared" si="14"/>
        <v>NA</v>
      </c>
      <c r="AM43" s="8">
        <f t="shared" si="0"/>
        <v>4.5027995954681375E-3</v>
      </c>
      <c r="AN43">
        <v>5.075618317</v>
      </c>
      <c r="AO43" s="1">
        <v>3.4063999999999998E-5</v>
      </c>
      <c r="AP43">
        <v>240</v>
      </c>
      <c r="AQ43" s="8">
        <f t="shared" si="15"/>
        <v>-8.2413233468137115E-5</v>
      </c>
      <c r="AR43" s="8" t="str">
        <f t="shared" si="16"/>
        <v>NA</v>
      </c>
      <c r="AS43" s="8">
        <f t="shared" si="17"/>
        <v>1.1647723346813711E-4</v>
      </c>
      <c r="AT43">
        <v>5.093371264</v>
      </c>
      <c r="AU43" s="1">
        <v>4.0389999999999998E-5</v>
      </c>
      <c r="AV43">
        <v>240</v>
      </c>
      <c r="AW43" s="8">
        <f t="shared" si="18"/>
        <v>-8.2413233468137115E-5</v>
      </c>
      <c r="AX43" s="8" t="str">
        <f t="shared" si="19"/>
        <v>NA</v>
      </c>
      <c r="AY43" s="8">
        <f t="shared" si="20"/>
        <v>1.2280323346813713E-4</v>
      </c>
      <c r="AZ43">
        <v>2.24160417</v>
      </c>
      <c r="BA43">
        <v>3.4362253009999999E-3</v>
      </c>
      <c r="BB43">
        <v>240</v>
      </c>
      <c r="BC43" s="8">
        <f t="shared" si="21"/>
        <v>-1.8282397053592803E-4</v>
      </c>
      <c r="BD43" s="8">
        <f t="shared" si="22"/>
        <v>1.0578553591665603E-4</v>
      </c>
      <c r="BE43" s="8">
        <f t="shared" si="23"/>
        <v>3.5132637356192721E-3</v>
      </c>
      <c r="BF43">
        <v>9.3345387140000007</v>
      </c>
      <c r="BG43" s="1">
        <v>5.2464999999999997E-6</v>
      </c>
      <c r="BH43">
        <v>240</v>
      </c>
      <c r="BI43" s="10">
        <f t="shared" si="24"/>
        <v>-5.6791196378358499E-5</v>
      </c>
      <c r="BJ43" s="10" t="str">
        <f t="shared" si="25"/>
        <v>NA</v>
      </c>
      <c r="BK43" s="8">
        <f t="shared" si="26"/>
        <v>6.2037696378358504E-5</v>
      </c>
      <c r="BL43">
        <v>3.5145283420000002</v>
      </c>
      <c r="BM43">
        <v>-1.7887749510000001E-4</v>
      </c>
      <c r="BN43">
        <v>240</v>
      </c>
      <c r="BO43" s="8">
        <f t="shared" si="27"/>
        <v>-8.2413233468137115E-5</v>
      </c>
      <c r="BP43" s="8" t="str">
        <f t="shared" si="28"/>
        <v>NA</v>
      </c>
      <c r="BQ43" s="8">
        <f t="shared" si="29"/>
        <v>-9.6464261631862893E-5</v>
      </c>
      <c r="BR43">
        <v>3.221939715</v>
      </c>
      <c r="BS43">
        <v>4.1069025279999996E-3</v>
      </c>
      <c r="BT43">
        <v>240</v>
      </c>
      <c r="BU43" s="8">
        <f t="shared" si="30"/>
        <v>-1.8282397053592803E-4</v>
      </c>
      <c r="BV43" s="8">
        <f t="shared" si="31"/>
        <v>1.8673898025889676E-5</v>
      </c>
      <c r="BW43" s="8">
        <f t="shared" si="32"/>
        <v>4.2710526005100375E-3</v>
      </c>
      <c r="BX43">
        <v>2.466339166</v>
      </c>
      <c r="BY43">
        <v>-1.6064491019999999E-4</v>
      </c>
      <c r="BZ43">
        <v>240</v>
      </c>
      <c r="CA43" s="8">
        <f t="shared" si="33"/>
        <v>-8.2413233468137115E-5</v>
      </c>
      <c r="CB43" s="8" t="str">
        <f t="shared" si="34"/>
        <v>NA</v>
      </c>
      <c r="CC43" s="8">
        <f t="shared" si="35"/>
        <v>-7.823167673186288E-5</v>
      </c>
      <c r="CD43">
        <v>4.6727858270000002</v>
      </c>
      <c r="CE43" s="1">
        <v>3.0272000000000001E-5</v>
      </c>
      <c r="CF43">
        <v>240</v>
      </c>
      <c r="CG43" s="8">
        <f t="shared" si="36"/>
        <v>-5.6791196378358499E-5</v>
      </c>
      <c r="CH43" s="8" t="str">
        <f t="shared" si="37"/>
        <v>NA</v>
      </c>
      <c r="CI43" s="8">
        <f t="shared" si="38"/>
        <v>8.7063196378358497E-5</v>
      </c>
      <c r="CJ43">
        <v>4.4714579109999999</v>
      </c>
      <c r="CK43" s="1">
        <v>1.1334E-5</v>
      </c>
      <c r="CL43">
        <v>240</v>
      </c>
      <c r="CM43" s="8">
        <f t="shared" si="39"/>
        <v>-1.8282397053592803E-4</v>
      </c>
      <c r="CN43" s="8" t="str">
        <f t="shared" si="40"/>
        <v>NA</v>
      </c>
      <c r="CO43" s="8">
        <f t="shared" si="41"/>
        <v>1.9415797053592802E-4</v>
      </c>
      <c r="CP43">
        <v>4.508587511</v>
      </c>
      <c r="CQ43" s="1">
        <v>1.3643E-5</v>
      </c>
      <c r="CR43">
        <v>240</v>
      </c>
      <c r="CS43" s="8">
        <f t="shared" si="42"/>
        <v>-8.2413233468137115E-5</v>
      </c>
      <c r="CT43" s="8" t="str">
        <f t="shared" si="43"/>
        <v>NA</v>
      </c>
      <c r="CU43" s="8">
        <f t="shared" si="44"/>
        <v>9.605623346813712E-5</v>
      </c>
      <c r="CV43">
        <v>6.2537170790000003</v>
      </c>
      <c r="CW43">
        <v>-1.190528187E-4</v>
      </c>
      <c r="CX43">
        <v>240</v>
      </c>
      <c r="CY43" s="10">
        <f t="shared" si="45"/>
        <v>-5.6791196378358499E-5</v>
      </c>
      <c r="CZ43" s="10" t="str">
        <f t="shared" si="46"/>
        <v>NA</v>
      </c>
      <c r="DA43" s="8">
        <f t="shared" si="47"/>
        <v>-6.2261622321641504E-5</v>
      </c>
      <c r="DB43" t="s">
        <v>4</v>
      </c>
      <c r="DC43" s="5" t="s">
        <v>5</v>
      </c>
    </row>
    <row r="44" spans="1:107" x14ac:dyDescent="0.45">
      <c r="A44" s="9">
        <v>45623.765973553243</v>
      </c>
      <c r="B44" t="s">
        <v>0</v>
      </c>
      <c r="C44">
        <v>43</v>
      </c>
      <c r="D44" s="7">
        <v>45623</v>
      </c>
      <c r="E44">
        <v>18.23833329</v>
      </c>
      <c r="F44">
        <v>14.18781671</v>
      </c>
      <c r="G44">
        <v>14.089104130000001</v>
      </c>
      <c r="H44">
        <v>14.101383370000001</v>
      </c>
      <c r="I44">
        <v>14.16354582</v>
      </c>
      <c r="J44">
        <v>7.3547624909999998</v>
      </c>
      <c r="K44">
        <v>3.5857915180000002E-3</v>
      </c>
      <c r="L44">
        <v>240</v>
      </c>
      <c r="M44" s="8">
        <f t="shared" si="1"/>
        <v>-1.8321119303688072E-4</v>
      </c>
      <c r="N44" s="8" t="str">
        <f t="shared" si="2"/>
        <v>NA</v>
      </c>
      <c r="O44" s="8">
        <f t="shared" si="3"/>
        <v>3.7690027110368809E-3</v>
      </c>
      <c r="P44">
        <v>5.4447016890000004</v>
      </c>
      <c r="Q44">
        <v>1.3453787080000001E-4</v>
      </c>
      <c r="R44">
        <v>240</v>
      </c>
      <c r="S44" s="10">
        <f t="shared" si="4"/>
        <v>-5.6835787536374527E-5</v>
      </c>
      <c r="T44" s="10" t="str">
        <f t="shared" si="5"/>
        <v>NA</v>
      </c>
      <c r="U44" s="8">
        <f t="shared" si="6"/>
        <v>1.9137365833637454E-4</v>
      </c>
      <c r="V44">
        <v>6.8340878859999998</v>
      </c>
      <c r="W44">
        <v>-2.5674016519999999E-4</v>
      </c>
      <c r="X44">
        <v>240</v>
      </c>
      <c r="Y44" s="8">
        <f t="shared" si="7"/>
        <v>-1.8321119303688072E-4</v>
      </c>
      <c r="Z44" s="8" t="str">
        <f t="shared" si="8"/>
        <v>NA</v>
      </c>
      <c r="AA44" s="8">
        <f t="shared" si="9"/>
        <v>-7.3528972163119271E-5</v>
      </c>
      <c r="AB44">
        <v>7.5241199849999996</v>
      </c>
      <c r="AC44">
        <v>3.286126729E-3</v>
      </c>
      <c r="AD44">
        <v>240</v>
      </c>
      <c r="AE44" s="8">
        <f t="shared" si="10"/>
        <v>-8.2551169232225607E-5</v>
      </c>
      <c r="AF44" s="8" t="str">
        <f t="shared" si="11"/>
        <v>NA</v>
      </c>
      <c r="AG44" s="8">
        <f t="shared" si="12"/>
        <v>3.3686778982322256E-3</v>
      </c>
      <c r="AH44">
        <v>7.5776270810000002</v>
      </c>
      <c r="AI44">
        <v>3.215733239E-3</v>
      </c>
      <c r="AJ44">
        <v>240</v>
      </c>
      <c r="AK44" s="8">
        <f t="shared" si="13"/>
        <v>-8.2551169232225607E-5</v>
      </c>
      <c r="AL44" s="8" t="str">
        <f t="shared" si="14"/>
        <v>NA</v>
      </c>
      <c r="AM44" s="8">
        <f t="shared" si="0"/>
        <v>3.2982844082322257E-3</v>
      </c>
      <c r="AN44">
        <v>7.3681833169999997</v>
      </c>
      <c r="AO44">
        <v>3.3233349930000002E-3</v>
      </c>
      <c r="AP44">
        <v>240</v>
      </c>
      <c r="AQ44" s="8">
        <f t="shared" si="15"/>
        <v>-8.2551169232225607E-5</v>
      </c>
      <c r="AR44" s="8" t="str">
        <f t="shared" si="16"/>
        <v>NA</v>
      </c>
      <c r="AS44" s="8">
        <f t="shared" si="17"/>
        <v>3.4058861622322258E-3</v>
      </c>
      <c r="AT44">
        <v>7.4002849939999997</v>
      </c>
      <c r="AU44">
        <v>3.3434083679999998E-3</v>
      </c>
      <c r="AV44">
        <v>240</v>
      </c>
      <c r="AW44" s="8">
        <f t="shared" si="18"/>
        <v>-8.2551169232225607E-5</v>
      </c>
      <c r="AX44" s="8" t="str">
        <f t="shared" si="19"/>
        <v>NA</v>
      </c>
      <c r="AY44" s="8">
        <f t="shared" si="20"/>
        <v>3.4259595372322254E-3</v>
      </c>
      <c r="AZ44">
        <v>7.2912037630000004</v>
      </c>
      <c r="BA44">
        <v>3.348475221E-3</v>
      </c>
      <c r="BB44">
        <v>240</v>
      </c>
      <c r="BC44" s="8">
        <f t="shared" si="21"/>
        <v>-1.8321119303688072E-4</v>
      </c>
      <c r="BD44" s="8" t="str">
        <f t="shared" si="22"/>
        <v>NA</v>
      </c>
      <c r="BE44" s="8">
        <f t="shared" si="23"/>
        <v>3.5316864140368808E-3</v>
      </c>
      <c r="BF44">
        <v>9.2899962150000004</v>
      </c>
      <c r="BG44">
        <v>-1.8393547240000001E-4</v>
      </c>
      <c r="BH44">
        <v>240</v>
      </c>
      <c r="BI44" s="10">
        <f t="shared" si="24"/>
        <v>-5.6835787536374527E-5</v>
      </c>
      <c r="BJ44" s="10" t="str">
        <f t="shared" si="25"/>
        <v>NA</v>
      </c>
      <c r="BK44" s="8">
        <f t="shared" si="26"/>
        <v>-1.2709968486362548E-4</v>
      </c>
      <c r="BL44">
        <v>7.7986999900000002</v>
      </c>
      <c r="BM44">
        <v>4.2769027809999999E-3</v>
      </c>
      <c r="BN44">
        <v>240</v>
      </c>
      <c r="BO44" s="8">
        <f t="shared" si="27"/>
        <v>-8.2551169232225607E-5</v>
      </c>
      <c r="BP44" s="8" t="str">
        <f t="shared" si="28"/>
        <v>NA</v>
      </c>
      <c r="BQ44" s="8">
        <f t="shared" si="29"/>
        <v>4.3594539502322255E-3</v>
      </c>
      <c r="BR44">
        <v>7.989183734</v>
      </c>
      <c r="BS44">
        <v>3.8928194090000002E-3</v>
      </c>
      <c r="BT44">
        <v>240</v>
      </c>
      <c r="BU44" s="8">
        <f t="shared" si="30"/>
        <v>-1.8321119303688072E-4</v>
      </c>
      <c r="BV44" s="8" t="str">
        <f t="shared" si="31"/>
        <v>NA</v>
      </c>
      <c r="BW44" s="8">
        <f t="shared" si="32"/>
        <v>4.0760306020368809E-3</v>
      </c>
      <c r="BX44">
        <v>2.2602320819999999</v>
      </c>
      <c r="BY44">
        <v>-1.8997657540000001E-4</v>
      </c>
      <c r="BZ44">
        <v>240</v>
      </c>
      <c r="CA44" s="8">
        <f t="shared" si="33"/>
        <v>-8.2551169232225607E-5</v>
      </c>
      <c r="CB44" s="8">
        <f t="shared" si="34"/>
        <v>1.1846371521447051E-6</v>
      </c>
      <c r="CC44" s="8">
        <f t="shared" si="35"/>
        <v>-1.0861004331991911E-4</v>
      </c>
      <c r="CD44">
        <v>6.1904258089999997</v>
      </c>
      <c r="CE44">
        <v>3.3988729910000002E-3</v>
      </c>
      <c r="CF44">
        <v>240</v>
      </c>
      <c r="CG44" s="8">
        <f t="shared" si="36"/>
        <v>-5.6835787536374527E-5</v>
      </c>
      <c r="CH44" s="8" t="str">
        <f t="shared" si="37"/>
        <v>NA</v>
      </c>
      <c r="CI44" s="8">
        <f t="shared" si="38"/>
        <v>3.4557087785363747E-3</v>
      </c>
      <c r="CJ44">
        <v>7.8335954049999996</v>
      </c>
      <c r="CK44">
        <v>4.2109295249999996E-3</v>
      </c>
      <c r="CL44">
        <v>240</v>
      </c>
      <c r="CM44" s="8">
        <f t="shared" si="39"/>
        <v>-1.8321119303688072E-4</v>
      </c>
      <c r="CN44" s="8" t="str">
        <f t="shared" si="40"/>
        <v>NA</v>
      </c>
      <c r="CO44" s="8">
        <f t="shared" si="41"/>
        <v>4.3941407180368803E-3</v>
      </c>
      <c r="CP44">
        <v>7.9723174989999999</v>
      </c>
      <c r="CQ44">
        <v>3.9056911969999998E-3</v>
      </c>
      <c r="CR44">
        <v>240</v>
      </c>
      <c r="CS44" s="8">
        <f t="shared" si="42"/>
        <v>-8.2551169232225607E-5</v>
      </c>
      <c r="CT44" s="8" t="str">
        <f t="shared" si="43"/>
        <v>NA</v>
      </c>
      <c r="CU44" s="8">
        <f t="shared" si="44"/>
        <v>3.9882423662322255E-3</v>
      </c>
      <c r="CV44">
        <v>6.1246274889999999</v>
      </c>
      <c r="CW44">
        <v>-1.198824809E-4</v>
      </c>
      <c r="CX44">
        <v>240</v>
      </c>
      <c r="CY44" s="10">
        <f t="shared" si="45"/>
        <v>-5.6835787536374527E-5</v>
      </c>
      <c r="CZ44" s="10" t="str">
        <f t="shared" si="46"/>
        <v>NA</v>
      </c>
      <c r="DA44" s="8">
        <f t="shared" si="47"/>
        <v>-6.3046693363625472E-5</v>
      </c>
      <c r="DB44" t="s">
        <v>4</v>
      </c>
      <c r="DC44" s="5" t="s">
        <v>5</v>
      </c>
    </row>
    <row r="45" spans="1:107" x14ac:dyDescent="0.45">
      <c r="A45" s="9">
        <v>45623.7798625</v>
      </c>
      <c r="B45" t="s">
        <v>0</v>
      </c>
      <c r="C45">
        <v>44</v>
      </c>
      <c r="D45" s="7">
        <v>45623</v>
      </c>
      <c r="E45">
        <v>18.43833338</v>
      </c>
      <c r="F45">
        <v>14.11623752</v>
      </c>
      <c r="G45">
        <v>14.02579171</v>
      </c>
      <c r="H45">
        <v>14.10612502</v>
      </c>
      <c r="I45">
        <v>14.243562470000001</v>
      </c>
      <c r="J45">
        <v>9.4122658369999996</v>
      </c>
      <c r="K45">
        <v>2.9948607900000002E-4</v>
      </c>
      <c r="L45">
        <v>240</v>
      </c>
      <c r="M45" s="8">
        <f t="shared" si="1"/>
        <v>-1.8359841553738931E-4</v>
      </c>
      <c r="N45" s="8" t="str">
        <f t="shared" si="2"/>
        <v>NA</v>
      </c>
      <c r="O45" s="8">
        <f t="shared" si="3"/>
        <v>4.8308449453738934E-4</v>
      </c>
      <c r="P45">
        <v>7.9229341509999998</v>
      </c>
      <c r="Q45">
        <v>3.6829630830000001E-3</v>
      </c>
      <c r="R45">
        <v>240</v>
      </c>
      <c r="S45" s="10">
        <f t="shared" si="4"/>
        <v>-5.6880378694390554E-5</v>
      </c>
      <c r="T45" s="10" t="str">
        <f t="shared" si="5"/>
        <v>NA</v>
      </c>
      <c r="U45" s="8">
        <f t="shared" si="6"/>
        <v>3.7398434616943907E-3</v>
      </c>
      <c r="V45">
        <v>8.680185453</v>
      </c>
      <c r="W45">
        <v>2.9321074239999998E-3</v>
      </c>
      <c r="X45">
        <v>240</v>
      </c>
      <c r="Y45" s="8">
        <f t="shared" si="7"/>
        <v>-1.8359841553738931E-4</v>
      </c>
      <c r="Z45" s="8" t="str">
        <f t="shared" si="8"/>
        <v>NA</v>
      </c>
      <c r="AA45" s="8">
        <f t="shared" si="9"/>
        <v>3.1157058395373891E-3</v>
      </c>
      <c r="AB45">
        <v>9.4765191479999995</v>
      </c>
      <c r="AC45">
        <v>3.3343446400000001E-4</v>
      </c>
      <c r="AD45">
        <v>240</v>
      </c>
      <c r="AE45" s="8">
        <f t="shared" si="10"/>
        <v>-8.2689104996258589E-5</v>
      </c>
      <c r="AF45" s="8" t="str">
        <f t="shared" si="11"/>
        <v>NA</v>
      </c>
      <c r="AG45" s="8">
        <f t="shared" si="12"/>
        <v>4.161235689962586E-4</v>
      </c>
      <c r="AH45">
        <v>9.5140370609999998</v>
      </c>
      <c r="AI45">
        <v>3.7788169460000002E-4</v>
      </c>
      <c r="AJ45">
        <v>240</v>
      </c>
      <c r="AK45" s="8">
        <f t="shared" si="13"/>
        <v>-8.2689104996258589E-5</v>
      </c>
      <c r="AL45" s="8" t="str">
        <f t="shared" si="14"/>
        <v>NA</v>
      </c>
      <c r="AM45" s="8">
        <f t="shared" si="0"/>
        <v>4.6057079959625861E-4</v>
      </c>
      <c r="AN45">
        <v>9.4559162499999996</v>
      </c>
      <c r="AO45">
        <v>4.723167969E-4</v>
      </c>
      <c r="AP45">
        <v>240</v>
      </c>
      <c r="AQ45" s="8">
        <f t="shared" si="15"/>
        <v>-8.2689104996258589E-5</v>
      </c>
      <c r="AR45" s="8" t="str">
        <f t="shared" si="16"/>
        <v>NA</v>
      </c>
      <c r="AS45" s="8">
        <f t="shared" si="17"/>
        <v>5.5500590189625854E-4</v>
      </c>
      <c r="AT45">
        <v>9.4505724789999999</v>
      </c>
      <c r="AU45">
        <v>4.3885338490000001E-4</v>
      </c>
      <c r="AV45">
        <v>240</v>
      </c>
      <c r="AW45" s="8">
        <f t="shared" si="18"/>
        <v>-8.2689104996258589E-5</v>
      </c>
      <c r="AX45" s="8" t="str">
        <f t="shared" si="19"/>
        <v>NA</v>
      </c>
      <c r="AY45" s="8">
        <f t="shared" si="20"/>
        <v>5.215424898962586E-4</v>
      </c>
      <c r="AZ45">
        <v>9.3680612209999996</v>
      </c>
      <c r="BA45">
        <v>4.5734087790000002E-4</v>
      </c>
      <c r="BB45">
        <v>240</v>
      </c>
      <c r="BC45" s="8">
        <f t="shared" si="21"/>
        <v>-1.8359841553738931E-4</v>
      </c>
      <c r="BD45" s="8" t="str">
        <f t="shared" si="22"/>
        <v>NA</v>
      </c>
      <c r="BE45" s="8">
        <f t="shared" si="23"/>
        <v>6.4093929343738928E-4</v>
      </c>
      <c r="BF45">
        <v>8.8796825249999998</v>
      </c>
      <c r="BG45" s="1">
        <v>4.2741999999999998E-5</v>
      </c>
      <c r="BH45">
        <v>240</v>
      </c>
      <c r="BI45" s="10">
        <f t="shared" si="24"/>
        <v>-5.6880378694390554E-5</v>
      </c>
      <c r="BJ45" s="10" t="str">
        <f t="shared" si="25"/>
        <v>NA</v>
      </c>
      <c r="BK45" s="8">
        <f t="shared" si="26"/>
        <v>9.9622378694390546E-5</v>
      </c>
      <c r="BL45">
        <v>9.6256254279999993</v>
      </c>
      <c r="BM45">
        <v>1.7647455340000001E-4</v>
      </c>
      <c r="BN45">
        <v>240</v>
      </c>
      <c r="BO45" s="8">
        <f t="shared" si="27"/>
        <v>-8.2689104996258589E-5</v>
      </c>
      <c r="BP45" s="8" t="str">
        <f t="shared" si="28"/>
        <v>NA</v>
      </c>
      <c r="BQ45" s="8">
        <f t="shared" si="29"/>
        <v>2.591636583962586E-4</v>
      </c>
      <c r="BR45">
        <v>9.5849204100000005</v>
      </c>
      <c r="BS45">
        <v>1.624305571E-4</v>
      </c>
      <c r="BT45">
        <v>240</v>
      </c>
      <c r="BU45" s="8">
        <f t="shared" si="30"/>
        <v>-1.8359841553738931E-4</v>
      </c>
      <c r="BV45" s="8" t="str">
        <f t="shared" si="31"/>
        <v>NA</v>
      </c>
      <c r="BW45" s="8">
        <f t="shared" si="32"/>
        <v>3.4602897263738932E-4</v>
      </c>
      <c r="BX45">
        <v>8.5610275050000002</v>
      </c>
      <c r="BY45">
        <v>2.3134573669999999E-3</v>
      </c>
      <c r="BZ45">
        <v>240</v>
      </c>
      <c r="CA45" s="8">
        <f t="shared" si="33"/>
        <v>-8.2689104996258589E-5</v>
      </c>
      <c r="CB45" s="8" t="str">
        <f t="shared" si="34"/>
        <v>NA</v>
      </c>
      <c r="CC45" s="8">
        <f t="shared" si="35"/>
        <v>2.3961464719962585E-3</v>
      </c>
      <c r="CD45">
        <v>9.357002499</v>
      </c>
      <c r="CE45">
        <v>1.1332643289999999E-3</v>
      </c>
      <c r="CF45">
        <v>240</v>
      </c>
      <c r="CG45" s="8">
        <f t="shared" si="36"/>
        <v>-5.6880378694390554E-5</v>
      </c>
      <c r="CH45" s="8" t="str">
        <f t="shared" si="37"/>
        <v>NA</v>
      </c>
      <c r="CI45" s="8">
        <f t="shared" si="38"/>
        <v>1.1901447076943905E-3</v>
      </c>
      <c r="CJ45">
        <v>9.5596408329999996</v>
      </c>
      <c r="CK45">
        <v>2.5108249629999998E-4</v>
      </c>
      <c r="CL45">
        <v>240</v>
      </c>
      <c r="CM45" s="8">
        <f t="shared" si="39"/>
        <v>-1.8359841553738931E-4</v>
      </c>
      <c r="CN45" s="8" t="str">
        <f t="shared" si="40"/>
        <v>NA</v>
      </c>
      <c r="CO45" s="8">
        <f t="shared" si="41"/>
        <v>4.3468091183738929E-4</v>
      </c>
      <c r="CP45">
        <v>9.5276029270000002</v>
      </c>
      <c r="CQ45">
        <v>2.3136061769999999E-4</v>
      </c>
      <c r="CR45">
        <v>240</v>
      </c>
      <c r="CS45" s="8">
        <f t="shared" si="42"/>
        <v>-8.2689104996258589E-5</v>
      </c>
      <c r="CT45" s="8" t="str">
        <f t="shared" si="43"/>
        <v>NA</v>
      </c>
      <c r="CU45" s="8">
        <f t="shared" si="44"/>
        <v>3.1404972269625858E-4</v>
      </c>
      <c r="CV45">
        <v>7.9219724830000002</v>
      </c>
      <c r="CW45">
        <v>2.7378005519999998E-3</v>
      </c>
      <c r="CX45">
        <v>240</v>
      </c>
      <c r="CY45" s="10">
        <f t="shared" si="45"/>
        <v>-5.6880378694390554E-5</v>
      </c>
      <c r="CZ45" s="10" t="str">
        <f t="shared" si="46"/>
        <v>NA</v>
      </c>
      <c r="DA45" s="8">
        <f t="shared" si="47"/>
        <v>2.7946809306943904E-3</v>
      </c>
      <c r="DB45" t="s">
        <v>4</v>
      </c>
      <c r="DC45" s="5" t="s">
        <v>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3A9E-D88B-4D2B-BCF4-3120433564F2}">
  <dimension ref="A1:DC40"/>
  <sheetViews>
    <sheetView tabSelected="1" zoomScale="56" workbookViewId="0">
      <selection activeCell="A9" sqref="A9"/>
    </sheetView>
  </sheetViews>
  <sheetFormatPr defaultRowHeight="14.25" x14ac:dyDescent="0.45"/>
  <cols>
    <col min="1" max="1" width="15.59765625" bestFit="1" customWidth="1"/>
    <col min="2" max="2" width="9.19921875" bestFit="1" customWidth="1"/>
    <col min="3" max="3" width="9.19921875" customWidth="1"/>
    <col min="4" max="4" width="10.53125" bestFit="1" customWidth="1"/>
    <col min="6" max="93" width="8.79687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45623.866666666669</v>
      </c>
      <c r="B2">
        <v>0</v>
      </c>
      <c r="C2">
        <v>1</v>
      </c>
      <c r="D2" s="7">
        <v>45623</v>
      </c>
      <c r="E2">
        <v>20.4816666</v>
      </c>
      <c r="F2">
        <v>14.03660002</v>
      </c>
      <c r="G2">
        <v>13.912237449999999</v>
      </c>
      <c r="H2">
        <v>14.238558250000001</v>
      </c>
      <c r="I2">
        <v>14.35374579</v>
      </c>
      <c r="J2">
        <v>10.15619583</v>
      </c>
      <c r="K2">
        <v>-1.112568431E-4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</f>
        <v>-1.8601850736144065E-4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IF(N2="NA",K2-M2,K2-M2-N2)</f>
        <v>7.476166426144065E-5</v>
      </c>
      <c r="P2">
        <v>10.30167082</v>
      </c>
      <c r="Q2" s="1">
        <v>-1.1714E-5</v>
      </c>
      <c r="R2">
        <v>240</v>
      </c>
      <c r="S2" s="10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</f>
        <v>-5.7159067811701769E-5</v>
      </c>
      <c r="T2" s="10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IF(T2="NA",Q2-S2,Q2-S2-T2)</f>
        <v>4.5445067811701766E-5</v>
      </c>
      <c r="V2">
        <v>10.24984167</v>
      </c>
      <c r="W2" s="1">
        <v>-8.5237999999999999E-5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</f>
        <v>-1.8601850736144065E-4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IF(Z2="NA",W2-Y2,W2-Y2-Z2)</f>
        <v>1.0078050736144066E-4</v>
      </c>
      <c r="AB2">
        <v>9.6591917079999998</v>
      </c>
      <c r="AC2">
        <v>-5.4317986090000002E-4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</f>
        <v>-8.3551186135955025E-5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IF(AF2="NA",AC2-AE2,AC2-AE2-AF2)</f>
        <v>-4.59628674764045E-4</v>
      </c>
      <c r="AH2">
        <v>10.132616670000001</v>
      </c>
      <c r="AI2" s="1">
        <v>-9.3418999999999994E-5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</f>
        <v>-8.3551186135955025E-5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IF(AL2="NA",AI2-AK2,AI2-AK2-AL2)</f>
        <v>-9.8678138640449699E-6</v>
      </c>
      <c r="AN2">
        <v>9.5584012349999998</v>
      </c>
      <c r="AO2">
        <v>-6.8314799749999997E-4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</f>
        <v>-8.3551186135955025E-5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IF(AR2="NA",AO2-AQ2,AO2-AQ2-AR2)</f>
        <v>-5.9959681136404494E-4</v>
      </c>
      <c r="AT2">
        <v>9.4842845879999995</v>
      </c>
      <c r="AU2">
        <v>-8.4190211410000001E-4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</f>
        <v>-8.3551186135955025E-5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IF(AX2="NA",AU2-AW2,AU2-AW2-AX2)</f>
        <v>-7.5835092796404499E-4</v>
      </c>
      <c r="AZ2">
        <v>10.144012500000001</v>
      </c>
      <c r="BA2" s="1">
        <v>-9.9606999999999997E-5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</f>
        <v>-1.8601850736144065E-4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IF(BD2="NA",BA2-BC2,BA2-BC2-BD2)</f>
        <v>8.6411507361440658E-5</v>
      </c>
      <c r="BF2">
        <v>8.8852266709999999</v>
      </c>
      <c r="BG2" s="1">
        <v>4.6125000000000003E-5</v>
      </c>
      <c r="BH2">
        <v>240</v>
      </c>
      <c r="BI2" s="10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</f>
        <v>-5.7159067811701769E-5</v>
      </c>
      <c r="BJ2" s="10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IF(BJ2="NA",BG2-BI2,BG2-BI2-BJ2)</f>
        <v>1.0328406781170177E-4</v>
      </c>
      <c r="BL2">
        <v>8.2551070870000007</v>
      </c>
      <c r="BM2">
        <v>-1.55140171E-3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</f>
        <v>-8.3551186135955025E-5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IF(BP2="NA",BM2-BO2,BM2-BO2-BP2)</f>
        <v>-1.467850523864045E-3</v>
      </c>
      <c r="BR2">
        <v>9.6356778859999999</v>
      </c>
      <c r="BS2" s="1">
        <v>-6.5041000000000001E-6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</f>
        <v>-1.8601850736144065E-4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IF(BV2="NA",BS2-BU2,BS2-BU2-BV2)</f>
        <v>1.7951440736144064E-4</v>
      </c>
      <c r="BX2">
        <v>8.9918075240000004</v>
      </c>
      <c r="BY2">
        <v>-6.7309585069999999E-4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</f>
        <v>-8.3551186135955025E-5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IF(CB2="NA",BY2-CA2,BY2-CA2-CB2)</f>
        <v>-5.8954466456404497E-4</v>
      </c>
      <c r="CD2">
        <v>9.8955862480000008</v>
      </c>
      <c r="CE2" s="1">
        <v>8.5879999999999998E-5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</f>
        <v>-5.7159067811701769E-5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IF(CH2="NA",CE2-CG2,CE2-CG2-CH2)</f>
        <v>1.4303906781170175E-4</v>
      </c>
      <c r="CJ2">
        <v>9.6382624979999996</v>
      </c>
      <c r="CK2" s="1">
        <v>-1.4864E-5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</f>
        <v>-1.8601850736144065E-4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IF(CN2="NA",CK2-CM2,CK2-CM2-CN2)</f>
        <v>1.7115450736144064E-4</v>
      </c>
      <c r="CP2">
        <v>8.8966354410000008</v>
      </c>
      <c r="CQ2">
        <v>-7.4780696909999996E-4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</f>
        <v>-8.3551186135955025E-5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 t="shared" ref="CU2:CU40" si="0">IF(CQ2="NA","NA",IF(CT2="NA",CQ2-CS2,CQ2-CS2-CT2))</f>
        <v>-6.6425578296404493E-4</v>
      </c>
      <c r="CV2">
        <v>9.5426103990000009</v>
      </c>
      <c r="CW2" s="1">
        <v>-6.0411999999999999E-6</v>
      </c>
      <c r="CX2">
        <v>240</v>
      </c>
      <c r="CY2" s="10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</f>
        <v>-5.7159067811701769E-5</v>
      </c>
      <c r="CZ2" s="10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IF(CZ2="NA",CW2-CY2,CW2-CY2-CZ2)</f>
        <v>5.111786781170177E-5</v>
      </c>
      <c r="DB2" t="s">
        <v>1</v>
      </c>
      <c r="DC2" s="5" t="s">
        <v>6</v>
      </c>
    </row>
    <row r="3" spans="1:107" x14ac:dyDescent="0.45">
      <c r="A3" s="9">
        <f>A2+40/24/60</f>
        <v>45623.89444444445</v>
      </c>
      <c r="B3">
        <v>1</v>
      </c>
      <c r="C3">
        <v>2</v>
      </c>
      <c r="D3" s="7">
        <v>45623</v>
      </c>
      <c r="E3">
        <v>21.28166672</v>
      </c>
      <c r="F3">
        <v>14.008624989999999</v>
      </c>
      <c r="G3">
        <v>13.88844166</v>
      </c>
      <c r="H3">
        <v>13.98633336</v>
      </c>
      <c r="I3">
        <v>14.142320850000001</v>
      </c>
      <c r="J3">
        <v>10.18830833</v>
      </c>
      <c r="K3">
        <v>-1.046656918E-4</v>
      </c>
      <c r="L3">
        <v>240</v>
      </c>
      <c r="M3" s="8">
        <f t="shared" ref="M3:M40" si="1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</f>
        <v>-1.8679294913637179E-4</v>
      </c>
      <c r="N3" s="8" t="str">
        <f t="shared" ref="N3:N40" si="2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0" si="3">IF(N3="NA",K3-M3,K3-M3-N3)</f>
        <v>8.2127257336371784E-5</v>
      </c>
      <c r="P3">
        <v>10.309179139999999</v>
      </c>
      <c r="Q3" s="1">
        <v>3.0913E-5</v>
      </c>
      <c r="R3">
        <v>240</v>
      </c>
      <c r="S3" s="10">
        <f t="shared" ref="S3:S40" si="4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</f>
        <v>-5.7248249756142178E-5</v>
      </c>
      <c r="T3" s="10" t="str">
        <f t="shared" ref="T3:T40" si="5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0" si="6">IF(T3="NA",Q3-S3,Q3-S3-T3)</f>
        <v>8.8161249756142185E-5</v>
      </c>
      <c r="V3">
        <v>10.26079584</v>
      </c>
      <c r="W3" s="1">
        <v>-8.0587000000000006E-5</v>
      </c>
      <c r="X3">
        <v>240</v>
      </c>
      <c r="Y3" s="8">
        <f t="shared" ref="Y3:Y40" si="7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</f>
        <v>-1.8679294913637179E-4</v>
      </c>
      <c r="Z3" s="8" t="str">
        <f t="shared" ref="Z3:Z40" si="8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0" si="9">IF(Z3="NA",W3-Y3,W3-Y3-Z3)</f>
        <v>1.0620594913637178E-4</v>
      </c>
      <c r="AB3">
        <v>9.9028183100000007</v>
      </c>
      <c r="AC3">
        <v>-3.772871599E-4</v>
      </c>
      <c r="AD3">
        <v>240</v>
      </c>
      <c r="AE3" s="8">
        <f t="shared" ref="AE3:AE40" si="10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</f>
        <v>-8.3827056514662601E-5</v>
      </c>
      <c r="AF3" s="8" t="str">
        <f t="shared" ref="AF3:AF40" si="11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0" si="12">IF(AF3="NA",AC3-AE3,AC3-AE3-AF3)</f>
        <v>-2.934601033853374E-4</v>
      </c>
      <c r="AH3">
        <v>10.13488334</v>
      </c>
      <c r="AI3">
        <v>-1.0636264930000001E-4</v>
      </c>
      <c r="AJ3">
        <v>240</v>
      </c>
      <c r="AK3" s="8">
        <f t="shared" ref="AK3:AK40" si="13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</f>
        <v>-8.3827056514662601E-5</v>
      </c>
      <c r="AL3" s="8" t="str">
        <f t="shared" ref="AL3:AL40" si="14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0" si="15">IF(AL3="NA",AI3-AK3,AI3-AK3-AL3)</f>
        <v>-2.2535592785337405E-5</v>
      </c>
      <c r="AN3">
        <v>9.9887983479999995</v>
      </c>
      <c r="AO3">
        <v>-4.3713038639999998E-4</v>
      </c>
      <c r="AP3">
        <v>240</v>
      </c>
      <c r="AQ3" s="8">
        <f t="shared" ref="AQ3:AQ40" si="16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</f>
        <v>-8.3827056514662601E-5</v>
      </c>
      <c r="AR3" s="8" t="str">
        <f t="shared" ref="AR3:AR40" si="17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0" si="18">IF(AR3="NA",AO3-AQ3,AO3-AQ3-AR3)</f>
        <v>-3.5330332988533738E-4</v>
      </c>
      <c r="AT3">
        <v>9.5154612299999997</v>
      </c>
      <c r="AU3">
        <v>-8.1316694599999995E-4</v>
      </c>
      <c r="AV3">
        <v>240</v>
      </c>
      <c r="AW3" s="8">
        <f t="shared" ref="AW3:AW40" si="19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</f>
        <v>-8.3827056514662601E-5</v>
      </c>
      <c r="AX3" s="8" t="str">
        <f t="shared" ref="AX3:AX40" si="20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0" si="21">IF(AX3="NA",AU3-AW3,AU3-AW3-AX3)</f>
        <v>-7.2933988948533735E-4</v>
      </c>
      <c r="AZ3">
        <v>10.159529170000001</v>
      </c>
      <c r="BA3" s="1">
        <v>-7.4493000000000007E-5</v>
      </c>
      <c r="BB3">
        <v>240</v>
      </c>
      <c r="BC3" s="8">
        <f t="shared" ref="BC3:BC40" si="22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</f>
        <v>-1.8679294913637179E-4</v>
      </c>
      <c r="BD3" s="8" t="str">
        <f t="shared" ref="BD3:BD40" si="23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0" si="24">IF(BD3="NA",BA3-BC3,BA3-BC3-BD3)</f>
        <v>1.1229994913637178E-4</v>
      </c>
      <c r="BF3">
        <v>8.7992725010000008</v>
      </c>
      <c r="BG3" s="1">
        <v>-5.7925E-7</v>
      </c>
      <c r="BH3">
        <v>240</v>
      </c>
      <c r="BI3" s="10">
        <f t="shared" ref="BI3:BI40" si="25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</f>
        <v>-5.7248249756142178E-5</v>
      </c>
      <c r="BJ3" s="10" t="str">
        <f t="shared" ref="BJ3:BJ40" si="26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0" si="27">IF(BJ3="NA",BG3-BI3,BG3-BI3-BJ3)</f>
        <v>5.6668999756142178E-5</v>
      </c>
      <c r="BL3">
        <v>8.6770262559999995</v>
      </c>
      <c r="BM3">
        <v>-1.0952254680000001E-3</v>
      </c>
      <c r="BN3">
        <v>240</v>
      </c>
      <c r="BO3" s="8">
        <f t="shared" ref="BO3:BO40" si="28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</f>
        <v>-8.3827056514662601E-5</v>
      </c>
      <c r="BP3" s="8" t="str">
        <f t="shared" ref="BP3:BP40" si="29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0" si="30">IF(BP3="NA",BM3-BO3,BM3-BO3-BP3)</f>
        <v>-1.0113984114853375E-3</v>
      </c>
      <c r="BR3">
        <v>9.8141900100000008</v>
      </c>
      <c r="BS3" s="1">
        <v>-5.3331999999999997E-5</v>
      </c>
      <c r="BT3">
        <v>240</v>
      </c>
      <c r="BU3" s="8">
        <f t="shared" ref="BU3:BU40" si="31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</f>
        <v>-1.8679294913637179E-4</v>
      </c>
      <c r="BV3" s="8" t="str">
        <f t="shared" ref="BV3:BV40" si="32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0" si="33">IF(BV3="NA",BS3-BU3,BS3-BU3-BV3)</f>
        <v>1.3346094913637178E-4</v>
      </c>
      <c r="BX3">
        <v>9.3852487369999995</v>
      </c>
      <c r="BY3">
        <v>-5.4048365079999996E-4</v>
      </c>
      <c r="BZ3">
        <v>240</v>
      </c>
      <c r="CA3" s="8">
        <f t="shared" ref="CA3:CA40" si="34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</f>
        <v>-8.3827056514662601E-5</v>
      </c>
      <c r="CB3" s="8" t="str">
        <f t="shared" ref="CB3:CB40" si="35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0" si="36">IF(CB3="NA",BY3-CA3,BY3-CA3-CB3)</f>
        <v>-4.5665659428533736E-4</v>
      </c>
      <c r="CD3">
        <v>10.04145832</v>
      </c>
      <c r="CE3" s="1">
        <v>3.8534000000000001E-5</v>
      </c>
      <c r="CF3">
        <v>240</v>
      </c>
      <c r="CG3" s="8">
        <f t="shared" ref="CG3:CG40" si="37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</f>
        <v>-5.7248249756142178E-5</v>
      </c>
      <c r="CH3" s="8" t="str">
        <f t="shared" ref="CH3:CH40" si="38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0" si="39">IF(CH3="NA",CE3-CG3,CE3-CG3-CH3)</f>
        <v>9.5782249756142185E-5</v>
      </c>
      <c r="CJ3">
        <v>9.8165233369999996</v>
      </c>
      <c r="CK3" s="1">
        <v>-2.3290999999999999E-6</v>
      </c>
      <c r="CL3">
        <v>240</v>
      </c>
      <c r="CM3" s="8">
        <f t="shared" ref="CM3:CM40" si="40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</f>
        <v>-1.8679294913637179E-4</v>
      </c>
      <c r="CN3" s="8" t="str">
        <f t="shared" ref="CN3:CN40" si="41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0" si="42">IF(CN3="NA",CK3-CM3,CK3-CM3-CN3)</f>
        <v>1.8446384913637178E-4</v>
      </c>
      <c r="CP3">
        <v>9.305037081</v>
      </c>
      <c r="CQ3">
        <v>-4.4590243299999998E-4</v>
      </c>
      <c r="CR3">
        <v>240</v>
      </c>
      <c r="CS3" s="8">
        <f t="shared" ref="CS3:CS40" si="43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</f>
        <v>-8.3827056514662601E-5</v>
      </c>
      <c r="CT3" s="8" t="str">
        <f t="shared" ref="CT3:CT40" si="44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si="0"/>
        <v>-3.6207537648533738E-4</v>
      </c>
      <c r="CV3">
        <v>9.7406091969999995</v>
      </c>
      <c r="CW3" s="1">
        <v>-8.2941999999999993E-6</v>
      </c>
      <c r="CX3">
        <v>240</v>
      </c>
      <c r="CY3" s="10">
        <f t="shared" ref="CY3:CY40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</f>
        <v>-5.7248249756142178E-5</v>
      </c>
      <c r="CZ3" s="10" t="str">
        <f t="shared" ref="CZ3:CZ40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0" si="47">IF(CZ3="NA",CW3-CY3,CW3-CY3-CZ3)</f>
        <v>4.8954049756142178E-5</v>
      </c>
      <c r="DB3" t="s">
        <v>1</v>
      </c>
      <c r="DC3" s="5" t="s">
        <v>6</v>
      </c>
    </row>
    <row r="4" spans="1:107" x14ac:dyDescent="0.45">
      <c r="A4" s="9">
        <f t="shared" ref="A4:A18" si="48">A3+40/24/60</f>
        <v>45623.922222222231</v>
      </c>
      <c r="B4">
        <v>2</v>
      </c>
      <c r="C4">
        <v>3</v>
      </c>
      <c r="D4" s="7">
        <v>45623</v>
      </c>
      <c r="E4">
        <v>22.05500005</v>
      </c>
      <c r="F4">
        <v>14.036045769999999</v>
      </c>
      <c r="G4">
        <v>13.910950039999999</v>
      </c>
      <c r="H4">
        <v>13.97457494</v>
      </c>
      <c r="I4">
        <v>14.12170835</v>
      </c>
      <c r="J4">
        <v>10.19842085</v>
      </c>
      <c r="K4" s="1">
        <v>-5.3029999999999999E-5</v>
      </c>
      <c r="L4">
        <v>240</v>
      </c>
      <c r="M4" s="8">
        <f t="shared" si="1"/>
        <v>-1.8756739091108088E-4</v>
      </c>
      <c r="N4" s="8" t="str">
        <f t="shared" si="2"/>
        <v>NA</v>
      </c>
      <c r="O4" s="8">
        <f t="shared" si="3"/>
        <v>1.3453739091108088E-4</v>
      </c>
      <c r="P4">
        <v>10.315550010000001</v>
      </c>
      <c r="Q4" s="1">
        <v>-1.0387999999999999E-5</v>
      </c>
      <c r="R4">
        <v>240</v>
      </c>
      <c r="S4" s="10">
        <f t="shared" si="4"/>
        <v>-5.7337431700610342E-5</v>
      </c>
      <c r="T4" s="10" t="str">
        <f t="shared" si="5"/>
        <v>NA</v>
      </c>
      <c r="U4" s="8">
        <f t="shared" si="6"/>
        <v>4.6949431700610346E-5</v>
      </c>
      <c r="V4">
        <v>10.26842501</v>
      </c>
      <c r="W4" s="1">
        <v>-4.7666000000000001E-5</v>
      </c>
      <c r="X4">
        <v>240</v>
      </c>
      <c r="Y4" s="8">
        <f t="shared" si="7"/>
        <v>-1.8756739091108088E-4</v>
      </c>
      <c r="Z4" s="8" t="str">
        <f t="shared" si="8"/>
        <v>NA</v>
      </c>
      <c r="AA4" s="8">
        <f t="shared" si="9"/>
        <v>1.3990139091108088E-4</v>
      </c>
      <c r="AB4">
        <v>9.8981637239999998</v>
      </c>
      <c r="AC4">
        <v>-3.6537632490000002E-4</v>
      </c>
      <c r="AD4">
        <v>240</v>
      </c>
      <c r="AE4" s="8">
        <f t="shared" si="10"/>
        <v>-8.4102926893314667E-5</v>
      </c>
      <c r="AF4" s="8" t="str">
        <f t="shared" si="11"/>
        <v>NA</v>
      </c>
      <c r="AG4" s="8">
        <f t="shared" si="12"/>
        <v>-2.8127339800668535E-4</v>
      </c>
      <c r="AH4">
        <v>10.13439166</v>
      </c>
      <c r="AI4" s="1">
        <v>-5.5858E-5</v>
      </c>
      <c r="AJ4">
        <v>240</v>
      </c>
      <c r="AK4" s="8">
        <f t="shared" si="13"/>
        <v>-8.4102926893314667E-5</v>
      </c>
      <c r="AL4" s="8" t="str">
        <f t="shared" si="14"/>
        <v>NA</v>
      </c>
      <c r="AM4" s="8">
        <f t="shared" si="15"/>
        <v>2.8244926893314667E-5</v>
      </c>
      <c r="AN4">
        <v>10.060570439999999</v>
      </c>
      <c r="AO4">
        <v>-3.3526274659999999E-4</v>
      </c>
      <c r="AP4">
        <v>240</v>
      </c>
      <c r="AQ4" s="8">
        <f t="shared" si="16"/>
        <v>-8.4102926893314667E-5</v>
      </c>
      <c r="AR4" s="8" t="str">
        <f t="shared" si="17"/>
        <v>NA</v>
      </c>
      <c r="AS4" s="8">
        <f t="shared" si="18"/>
        <v>-2.5115981970668533E-4</v>
      </c>
      <c r="AT4">
        <v>9.6766575100000001</v>
      </c>
      <c r="AU4">
        <v>-4.9690659269999995E-4</v>
      </c>
      <c r="AV4">
        <v>240</v>
      </c>
      <c r="AW4" s="8">
        <f t="shared" si="19"/>
        <v>-8.4102926893314667E-5</v>
      </c>
      <c r="AX4" s="8" t="str">
        <f t="shared" si="20"/>
        <v>NA</v>
      </c>
      <c r="AY4" s="8">
        <f t="shared" si="21"/>
        <v>-4.1280366580668528E-4</v>
      </c>
      <c r="AZ4">
        <v>10.183154200000001</v>
      </c>
      <c r="BA4" s="1">
        <v>-2.9277000000000001E-5</v>
      </c>
      <c r="BB4">
        <v>240</v>
      </c>
      <c r="BC4" s="8">
        <f t="shared" si="22"/>
        <v>-1.8756739091108088E-4</v>
      </c>
      <c r="BD4" s="8" t="str">
        <f t="shared" si="23"/>
        <v>NA</v>
      </c>
      <c r="BE4" s="8">
        <f t="shared" si="24"/>
        <v>1.5829039091108088E-4</v>
      </c>
      <c r="BF4">
        <v>8.7394799869999993</v>
      </c>
      <c r="BG4" s="1">
        <v>-9.6053999999999995E-6</v>
      </c>
      <c r="BH4">
        <v>240</v>
      </c>
      <c r="BI4" s="10">
        <f t="shared" si="25"/>
        <v>-5.7337431700610342E-5</v>
      </c>
      <c r="BJ4" s="10" t="str">
        <f t="shared" si="26"/>
        <v>NA</v>
      </c>
      <c r="BK4" s="8">
        <f t="shared" si="27"/>
        <v>4.7732031700610341E-5</v>
      </c>
      <c r="BL4">
        <v>9.1009849630000001</v>
      </c>
      <c r="BM4">
        <v>-9.7799037760000007E-4</v>
      </c>
      <c r="BN4">
        <v>240</v>
      </c>
      <c r="BO4" s="8">
        <f t="shared" si="28"/>
        <v>-8.4102926893314667E-5</v>
      </c>
      <c r="BP4" s="8" t="str">
        <f t="shared" si="29"/>
        <v>NA</v>
      </c>
      <c r="BQ4" s="8">
        <f t="shared" si="30"/>
        <v>-8.9388745070668541E-4</v>
      </c>
      <c r="BR4">
        <v>9.8425387299999993</v>
      </c>
      <c r="BS4" s="1">
        <v>-8.7122999999999999E-5</v>
      </c>
      <c r="BT4">
        <v>240</v>
      </c>
      <c r="BU4" s="8">
        <f t="shared" si="31"/>
        <v>-1.8756739091108088E-4</v>
      </c>
      <c r="BV4" s="8" t="str">
        <f t="shared" si="32"/>
        <v>NA</v>
      </c>
      <c r="BW4" s="8">
        <f t="shared" si="33"/>
        <v>1.0044439091108088E-4</v>
      </c>
      <c r="BX4">
        <v>9.5193899870000003</v>
      </c>
      <c r="BY4">
        <v>-4.6438557469999998E-4</v>
      </c>
      <c r="BZ4">
        <v>240</v>
      </c>
      <c r="CA4" s="8">
        <f t="shared" si="34"/>
        <v>-8.4102926893314667E-5</v>
      </c>
      <c r="CB4" s="8" t="str">
        <f t="shared" si="35"/>
        <v>NA</v>
      </c>
      <c r="CC4" s="8">
        <f t="shared" si="36"/>
        <v>-3.8028264780668532E-4</v>
      </c>
      <c r="CD4">
        <v>10.075287489999999</v>
      </c>
      <c r="CE4" s="1">
        <v>2.5962999999999999E-5</v>
      </c>
      <c r="CF4">
        <v>240</v>
      </c>
      <c r="CG4" s="8">
        <f t="shared" si="37"/>
        <v>-5.7337431700610342E-5</v>
      </c>
      <c r="CH4" s="8" t="str">
        <f t="shared" si="38"/>
        <v>NA</v>
      </c>
      <c r="CI4" s="8">
        <f t="shared" si="39"/>
        <v>8.3300431700610337E-5</v>
      </c>
      <c r="CJ4">
        <v>9.8426641579999998</v>
      </c>
      <c r="CK4" s="1">
        <v>-3.8577E-5</v>
      </c>
      <c r="CL4">
        <v>240</v>
      </c>
      <c r="CM4" s="8">
        <f t="shared" si="40"/>
        <v>-1.8756739091108088E-4</v>
      </c>
      <c r="CN4" s="8" t="str">
        <f t="shared" si="41"/>
        <v>NA</v>
      </c>
      <c r="CO4" s="8">
        <f t="shared" si="42"/>
        <v>1.4899039091108087E-4</v>
      </c>
      <c r="CP4">
        <v>9.4007591569999995</v>
      </c>
      <c r="CQ4">
        <v>-4.266588246E-4</v>
      </c>
      <c r="CR4">
        <v>240</v>
      </c>
      <c r="CS4" s="8">
        <f t="shared" si="43"/>
        <v>-8.4102926893314667E-5</v>
      </c>
      <c r="CT4" s="8" t="str">
        <f t="shared" si="44"/>
        <v>NA</v>
      </c>
      <c r="CU4" s="8">
        <f t="shared" si="0"/>
        <v>-3.4255589770668533E-4</v>
      </c>
      <c r="CV4">
        <v>9.7918196159999997</v>
      </c>
      <c r="CW4" s="1">
        <v>-2.4326000000000001E-5</v>
      </c>
      <c r="CX4">
        <v>240</v>
      </c>
      <c r="CY4" s="10">
        <f t="shared" si="45"/>
        <v>-5.7337431700610342E-5</v>
      </c>
      <c r="CZ4" s="10" t="str">
        <f t="shared" si="46"/>
        <v>NA</v>
      </c>
      <c r="DA4" s="8">
        <f t="shared" si="47"/>
        <v>3.3011431700610345E-5</v>
      </c>
      <c r="DB4" t="s">
        <v>1</v>
      </c>
      <c r="DC4" s="5" t="s">
        <v>6</v>
      </c>
    </row>
    <row r="5" spans="1:107" x14ac:dyDescent="0.45">
      <c r="A5" s="9">
        <f t="shared" si="48"/>
        <v>45623.950000000012</v>
      </c>
      <c r="B5">
        <v>3</v>
      </c>
      <c r="C5">
        <v>4</v>
      </c>
      <c r="D5" s="7">
        <v>45623</v>
      </c>
      <c r="E5">
        <v>22.4816666</v>
      </c>
      <c r="F5">
        <v>14.022420820000001</v>
      </c>
      <c r="G5">
        <v>13.897416679999999</v>
      </c>
      <c r="H5">
        <v>13.949033330000001</v>
      </c>
      <c r="I5">
        <v>14.0860542</v>
      </c>
      <c r="J5">
        <v>10.234387529999999</v>
      </c>
      <c r="K5" s="1">
        <v>-3.7490999999999997E-5</v>
      </c>
      <c r="L5">
        <v>240</v>
      </c>
      <c r="M5" s="8">
        <f t="shared" si="1"/>
        <v>-1.8834183268578997E-4</v>
      </c>
      <c r="N5" s="8" t="str">
        <f t="shared" si="2"/>
        <v>NA</v>
      </c>
      <c r="O5" s="8">
        <f t="shared" si="3"/>
        <v>1.5085083268578996E-4</v>
      </c>
      <c r="P5">
        <v>10.32409586</v>
      </c>
      <c r="Q5" s="1">
        <v>-1.2486999999999999E-5</v>
      </c>
      <c r="R5">
        <v>240</v>
      </c>
      <c r="S5" s="10">
        <f t="shared" si="4"/>
        <v>-5.742661364505075E-5</v>
      </c>
      <c r="T5" s="10" t="str">
        <f t="shared" si="5"/>
        <v>NA</v>
      </c>
      <c r="U5" s="8">
        <f t="shared" si="6"/>
        <v>4.4939613645050753E-5</v>
      </c>
      <c r="V5">
        <v>10.29940416</v>
      </c>
      <c r="W5" s="1">
        <v>-3.7015999999999999E-5</v>
      </c>
      <c r="X5">
        <v>240</v>
      </c>
      <c r="Y5" s="8">
        <f t="shared" si="7"/>
        <v>-1.8834183268578997E-4</v>
      </c>
      <c r="Z5" s="8" t="str">
        <f t="shared" si="8"/>
        <v>NA</v>
      </c>
      <c r="AA5" s="8">
        <f t="shared" si="9"/>
        <v>1.5132583268578995E-4</v>
      </c>
      <c r="AB5">
        <v>9.8755633120000006</v>
      </c>
      <c r="AC5">
        <v>-3.9097898269999998E-4</v>
      </c>
      <c r="AD5">
        <v>240</v>
      </c>
      <c r="AE5" s="8">
        <f t="shared" si="10"/>
        <v>-8.4378797271966732E-5</v>
      </c>
      <c r="AF5" s="8" t="str">
        <f t="shared" si="11"/>
        <v>NA</v>
      </c>
      <c r="AG5" s="8">
        <f t="shared" si="12"/>
        <v>-3.0660018542803325E-4</v>
      </c>
      <c r="AH5">
        <v>10.16095831</v>
      </c>
      <c r="AI5" s="1">
        <v>-3.8275000000000002E-5</v>
      </c>
      <c r="AJ5">
        <v>240</v>
      </c>
      <c r="AK5" s="8">
        <f t="shared" si="13"/>
        <v>-8.4378797271966732E-5</v>
      </c>
      <c r="AL5" s="8" t="str">
        <f t="shared" si="14"/>
        <v>NA</v>
      </c>
      <c r="AM5" s="8">
        <f t="shared" si="15"/>
        <v>4.610379727196673E-5</v>
      </c>
      <c r="AN5" s="2">
        <v>9.8014047800000004</v>
      </c>
      <c r="AO5" s="2">
        <v>-1.7982640019999999E-4</v>
      </c>
      <c r="AP5" s="2">
        <v>105</v>
      </c>
      <c r="AQ5" s="8">
        <f t="shared" si="16"/>
        <v>-8.4378797271966732E-5</v>
      </c>
      <c r="AR5" s="8" t="str">
        <f t="shared" si="17"/>
        <v>NA</v>
      </c>
      <c r="AS5" s="8">
        <f t="shared" si="18"/>
        <v>-9.5447602928033261E-5</v>
      </c>
      <c r="AT5">
        <v>9.8136450249999996</v>
      </c>
      <c r="AU5">
        <v>-4.2547302609999998E-4</v>
      </c>
      <c r="AV5">
        <v>240</v>
      </c>
      <c r="AW5" s="8">
        <f t="shared" si="19"/>
        <v>-8.4378797271966732E-5</v>
      </c>
      <c r="AX5" s="8" t="str">
        <f t="shared" si="20"/>
        <v>NA</v>
      </c>
      <c r="AY5" s="8">
        <f t="shared" si="21"/>
        <v>-3.4109422882803325E-4</v>
      </c>
      <c r="AZ5">
        <v>10.21754585</v>
      </c>
      <c r="BA5" s="1">
        <v>-3.2224000000000002E-5</v>
      </c>
      <c r="BB5">
        <v>240</v>
      </c>
      <c r="BC5" s="8">
        <f t="shared" si="22"/>
        <v>-1.8834183268578997E-4</v>
      </c>
      <c r="BD5" s="8" t="str">
        <f t="shared" si="23"/>
        <v>NA</v>
      </c>
      <c r="BE5" s="8">
        <f t="shared" si="24"/>
        <v>1.5611783268578997E-4</v>
      </c>
      <c r="BF5">
        <v>8.7174695690000004</v>
      </c>
      <c r="BG5" s="1">
        <v>-2.7359E-5</v>
      </c>
      <c r="BH5">
        <v>240</v>
      </c>
      <c r="BI5" s="10">
        <f t="shared" si="25"/>
        <v>-5.742661364505075E-5</v>
      </c>
      <c r="BJ5" s="10" t="str">
        <f t="shared" si="26"/>
        <v>NA</v>
      </c>
      <c r="BK5" s="8">
        <f t="shared" si="27"/>
        <v>3.006761364505075E-5</v>
      </c>
      <c r="BL5">
        <v>9.4002662340000001</v>
      </c>
      <c r="BM5">
        <v>-5.3864809310000001E-4</v>
      </c>
      <c r="BN5">
        <v>240</v>
      </c>
      <c r="BO5" s="8">
        <f t="shared" si="28"/>
        <v>-8.4378797271966732E-5</v>
      </c>
      <c r="BP5" s="8" t="str">
        <f t="shared" si="29"/>
        <v>NA</v>
      </c>
      <c r="BQ5" s="8">
        <f t="shared" si="30"/>
        <v>-4.5426929582803328E-4</v>
      </c>
      <c r="BR5">
        <v>9.8516916909999992</v>
      </c>
      <c r="BS5" s="1">
        <v>-8.4029000000000005E-5</v>
      </c>
      <c r="BT5">
        <v>240</v>
      </c>
      <c r="BU5" s="8">
        <f t="shared" si="31"/>
        <v>-1.8834183268578997E-4</v>
      </c>
      <c r="BV5" s="8" t="str">
        <f t="shared" si="32"/>
        <v>NA</v>
      </c>
      <c r="BW5" s="8">
        <f t="shared" si="33"/>
        <v>1.0431283268578996E-4</v>
      </c>
      <c r="BX5">
        <v>9.5893004099999999</v>
      </c>
      <c r="BY5">
        <v>-4.5660505130000001E-4</v>
      </c>
      <c r="BZ5">
        <v>240</v>
      </c>
      <c r="CA5" s="8">
        <f t="shared" si="34"/>
        <v>-8.4378797271966732E-5</v>
      </c>
      <c r="CB5" s="8" t="str">
        <f t="shared" si="35"/>
        <v>NA</v>
      </c>
      <c r="CC5" s="8">
        <f t="shared" si="36"/>
        <v>-3.7222625402803328E-4</v>
      </c>
      <c r="CD5">
        <v>10.08534584</v>
      </c>
      <c r="CE5" s="1">
        <v>3.1634000000000002E-5</v>
      </c>
      <c r="CF5">
        <v>240</v>
      </c>
      <c r="CG5" s="8">
        <f t="shared" si="37"/>
        <v>-5.742661364505075E-5</v>
      </c>
      <c r="CH5" s="8" t="str">
        <f t="shared" si="38"/>
        <v>NA</v>
      </c>
      <c r="CI5" s="8">
        <f t="shared" si="39"/>
        <v>8.9060613645050753E-5</v>
      </c>
      <c r="CJ5">
        <v>9.8536971169999994</v>
      </c>
      <c r="CK5" s="1">
        <v>-4.3337999999999997E-5</v>
      </c>
      <c r="CL5">
        <v>240</v>
      </c>
      <c r="CM5" s="8">
        <f t="shared" si="40"/>
        <v>-1.8834183268578997E-4</v>
      </c>
      <c r="CN5" s="8" t="str">
        <f t="shared" si="41"/>
        <v>NA</v>
      </c>
      <c r="CO5" s="8">
        <f t="shared" si="42"/>
        <v>1.4500383268578997E-4</v>
      </c>
      <c r="CP5" s="2">
        <v>9.2210346600000008</v>
      </c>
      <c r="CQ5" s="2">
        <v>-4.27950087E-4</v>
      </c>
      <c r="CR5" s="2">
        <v>75</v>
      </c>
      <c r="CS5" s="8">
        <f t="shared" si="43"/>
        <v>-8.4378797271966732E-5</v>
      </c>
      <c r="CT5" s="8" t="str">
        <f t="shared" si="44"/>
        <v>NA</v>
      </c>
      <c r="CU5" s="8">
        <f t="shared" si="0"/>
        <v>-3.4357128972803327E-4</v>
      </c>
      <c r="CV5">
        <v>9.8001904290000006</v>
      </c>
      <c r="CW5" s="1">
        <v>-9.7581999999999992E-6</v>
      </c>
      <c r="CX5">
        <v>240</v>
      </c>
      <c r="CY5" s="10">
        <f t="shared" si="45"/>
        <v>-5.742661364505075E-5</v>
      </c>
      <c r="CZ5" s="10" t="str">
        <f t="shared" si="46"/>
        <v>NA</v>
      </c>
      <c r="DA5" s="8">
        <f t="shared" si="47"/>
        <v>4.7668413645050753E-5</v>
      </c>
      <c r="DB5" t="s">
        <v>1</v>
      </c>
      <c r="DC5" s="5" t="s">
        <v>6</v>
      </c>
    </row>
    <row r="6" spans="1:107" x14ac:dyDescent="0.45">
      <c r="A6" s="9">
        <f t="shared" si="48"/>
        <v>45623.977777777793</v>
      </c>
      <c r="B6">
        <v>4</v>
      </c>
      <c r="C6">
        <v>5</v>
      </c>
      <c r="D6" s="7">
        <v>45623</v>
      </c>
      <c r="E6">
        <v>23.28166672</v>
      </c>
      <c r="F6">
        <v>13.997170779999999</v>
      </c>
      <c r="G6">
        <v>13.873304040000001</v>
      </c>
      <c r="H6">
        <v>13.94539587</v>
      </c>
      <c r="I6">
        <v>14.086654129999999</v>
      </c>
      <c r="J6">
        <v>10.255066640000001</v>
      </c>
      <c r="K6" s="1">
        <v>-5.2385000000000001E-5</v>
      </c>
      <c r="L6">
        <v>240</v>
      </c>
      <c r="M6" s="8">
        <f t="shared" si="1"/>
        <v>-1.891162744607211E-4</v>
      </c>
      <c r="N6" s="8" t="str">
        <f t="shared" si="2"/>
        <v>NA</v>
      </c>
      <c r="O6" s="8">
        <f t="shared" si="3"/>
        <v>1.3673127446072109E-4</v>
      </c>
      <c r="P6">
        <v>10.33089586</v>
      </c>
      <c r="Q6" s="1">
        <v>4.8211000000000003E-6</v>
      </c>
      <c r="R6">
        <v>240</v>
      </c>
      <c r="S6" s="10">
        <f t="shared" si="4"/>
        <v>-5.7515795589518914E-5</v>
      </c>
      <c r="T6" s="10" t="str">
        <f t="shared" si="5"/>
        <v>NA</v>
      </c>
      <c r="U6" s="8">
        <f t="shared" si="6"/>
        <v>6.2336895589518908E-5</v>
      </c>
      <c r="V6">
        <v>10.313166669999999</v>
      </c>
      <c r="W6" s="1">
        <v>-5.2933999999999998E-5</v>
      </c>
      <c r="X6">
        <v>240</v>
      </c>
      <c r="Y6" s="8">
        <f t="shared" si="7"/>
        <v>-1.891162744607211E-4</v>
      </c>
      <c r="Z6" s="8" t="str">
        <f t="shared" si="8"/>
        <v>NA</v>
      </c>
      <c r="AA6" s="8">
        <f t="shared" si="9"/>
        <v>1.361822744607211E-4</v>
      </c>
      <c r="AB6">
        <v>9.8945995890000003</v>
      </c>
      <c r="AC6">
        <v>-3.4299338530000001E-4</v>
      </c>
      <c r="AD6">
        <v>240</v>
      </c>
      <c r="AE6" s="8">
        <f t="shared" si="10"/>
        <v>-8.4654667650674309E-5</v>
      </c>
      <c r="AF6" s="8" t="str">
        <f t="shared" si="11"/>
        <v>NA</v>
      </c>
      <c r="AG6" s="8">
        <f t="shared" si="12"/>
        <v>-2.583387176493257E-4</v>
      </c>
      <c r="AH6">
        <v>10.17617079</v>
      </c>
      <c r="AI6" s="1">
        <v>-6.1317999999999998E-5</v>
      </c>
      <c r="AJ6">
        <v>240</v>
      </c>
      <c r="AK6" s="8">
        <f t="shared" si="13"/>
        <v>-8.4654667650674309E-5</v>
      </c>
      <c r="AL6" s="8" t="str">
        <f t="shared" si="14"/>
        <v>NA</v>
      </c>
      <c r="AM6" s="8">
        <f t="shared" si="15"/>
        <v>2.3336667650674311E-5</v>
      </c>
      <c r="AN6">
        <v>10.084600419999999</v>
      </c>
      <c r="AO6">
        <v>-3.0145580360000003E-4</v>
      </c>
      <c r="AP6">
        <v>240</v>
      </c>
      <c r="AQ6" s="8">
        <f t="shared" si="16"/>
        <v>-8.4654667650674309E-5</v>
      </c>
      <c r="AR6" s="8" t="str">
        <f t="shared" si="17"/>
        <v>NA</v>
      </c>
      <c r="AS6" s="8">
        <f t="shared" si="18"/>
        <v>-2.1680113594932572E-4</v>
      </c>
      <c r="AT6">
        <v>9.9321962480000003</v>
      </c>
      <c r="AU6">
        <v>-3.1854238869999998E-4</v>
      </c>
      <c r="AV6">
        <v>240</v>
      </c>
      <c r="AW6" s="8">
        <f t="shared" si="19"/>
        <v>-8.4654667650674309E-5</v>
      </c>
      <c r="AX6" s="8" t="str">
        <f t="shared" si="20"/>
        <v>NA</v>
      </c>
      <c r="AY6" s="8">
        <f t="shared" si="21"/>
        <v>-2.3388772104932567E-4</v>
      </c>
      <c r="AZ6">
        <v>10.23565415</v>
      </c>
      <c r="BA6" s="1">
        <v>-6.9142999999999999E-5</v>
      </c>
      <c r="BB6">
        <v>240</v>
      </c>
      <c r="BC6" s="8">
        <f t="shared" si="22"/>
        <v>-1.891162744607211E-4</v>
      </c>
      <c r="BD6" s="8" t="str">
        <f t="shared" si="23"/>
        <v>NA</v>
      </c>
      <c r="BE6" s="8">
        <f t="shared" si="24"/>
        <v>1.199732744607211E-4</v>
      </c>
      <c r="BF6">
        <v>8.6972604239999995</v>
      </c>
      <c r="BG6" s="1">
        <v>-2.2708999999999999E-5</v>
      </c>
      <c r="BH6">
        <v>240</v>
      </c>
      <c r="BI6" s="10">
        <f t="shared" si="25"/>
        <v>-5.7515795589518914E-5</v>
      </c>
      <c r="BJ6" s="10" t="str">
        <f t="shared" si="26"/>
        <v>NA</v>
      </c>
      <c r="BK6" s="8">
        <f t="shared" si="27"/>
        <v>3.4806795589518912E-5</v>
      </c>
      <c r="BL6">
        <v>9.4624025340000006</v>
      </c>
      <c r="BM6">
        <v>-4.783469028E-4</v>
      </c>
      <c r="BN6">
        <v>240</v>
      </c>
      <c r="BO6" s="8">
        <f t="shared" si="28"/>
        <v>-8.4654667650674309E-5</v>
      </c>
      <c r="BP6" s="8" t="str">
        <f t="shared" si="29"/>
        <v>NA</v>
      </c>
      <c r="BQ6" s="8">
        <f t="shared" si="30"/>
        <v>-3.936922351493257E-4</v>
      </c>
      <c r="BR6">
        <v>9.8556558649999992</v>
      </c>
      <c r="BS6" s="1">
        <v>-7.4851000000000006E-5</v>
      </c>
      <c r="BT6">
        <v>240</v>
      </c>
      <c r="BU6" s="8">
        <f t="shared" si="31"/>
        <v>-1.891162744607211E-4</v>
      </c>
      <c r="BV6" s="8" t="str">
        <f t="shared" si="32"/>
        <v>NA</v>
      </c>
      <c r="BW6" s="8">
        <f t="shared" si="33"/>
        <v>1.142652744607211E-4</v>
      </c>
      <c r="BX6">
        <v>9.5683816789999998</v>
      </c>
      <c r="BY6">
        <v>-3.9655120850000001E-4</v>
      </c>
      <c r="BZ6">
        <v>240</v>
      </c>
      <c r="CA6" s="8">
        <f t="shared" si="34"/>
        <v>-8.4654667650674309E-5</v>
      </c>
      <c r="CB6" s="8" t="str">
        <f t="shared" si="35"/>
        <v>NA</v>
      </c>
      <c r="CC6" s="8">
        <f t="shared" si="36"/>
        <v>-3.118965408493257E-4</v>
      </c>
      <c r="CD6">
        <v>10.088062539999999</v>
      </c>
      <c r="CE6" s="1">
        <v>3.6140000000000003E-5</v>
      </c>
      <c r="CF6">
        <v>240</v>
      </c>
      <c r="CG6" s="8">
        <f t="shared" si="37"/>
        <v>-5.7515795589518914E-5</v>
      </c>
      <c r="CH6" s="8" t="str">
        <f t="shared" si="38"/>
        <v>NA</v>
      </c>
      <c r="CI6" s="8">
        <f t="shared" si="39"/>
        <v>9.3655795589518917E-5</v>
      </c>
      <c r="CJ6">
        <v>9.8512683150000004</v>
      </c>
      <c r="CK6" s="1">
        <v>-4.0070000000000001E-5</v>
      </c>
      <c r="CL6">
        <v>240</v>
      </c>
      <c r="CM6" s="8">
        <f t="shared" si="40"/>
        <v>-1.891162744607211E-4</v>
      </c>
      <c r="CN6" s="8" t="str">
        <f t="shared" si="41"/>
        <v>NA</v>
      </c>
      <c r="CO6" s="8">
        <f t="shared" si="42"/>
        <v>1.4904627446072109E-4</v>
      </c>
      <c r="CP6">
        <v>9.5063420569999995</v>
      </c>
      <c r="CQ6">
        <v>-3.5116566659999999E-4</v>
      </c>
      <c r="CR6">
        <v>240</v>
      </c>
      <c r="CS6" s="8">
        <f t="shared" si="43"/>
        <v>-8.4654667650674309E-5</v>
      </c>
      <c r="CT6" s="8" t="str">
        <f t="shared" si="44"/>
        <v>NA</v>
      </c>
      <c r="CU6" s="8">
        <f t="shared" si="0"/>
        <v>-2.6651099894932568E-4</v>
      </c>
      <c r="CV6">
        <v>9.7831195990000008</v>
      </c>
      <c r="CW6" s="1">
        <v>-3.8546999999999997E-6</v>
      </c>
      <c r="CX6">
        <v>240</v>
      </c>
      <c r="CY6" s="10">
        <f t="shared" si="45"/>
        <v>-5.7515795589518914E-5</v>
      </c>
      <c r="CZ6" s="10" t="str">
        <f t="shared" si="46"/>
        <v>NA</v>
      </c>
      <c r="DA6" s="8">
        <f t="shared" si="47"/>
        <v>5.3661095589518912E-5</v>
      </c>
      <c r="DB6" t="s">
        <v>1</v>
      </c>
      <c r="DC6" s="5" t="s">
        <v>6</v>
      </c>
    </row>
    <row r="7" spans="1:107" x14ac:dyDescent="0.45">
      <c r="A7" s="9">
        <f t="shared" si="48"/>
        <v>45624.005555555574</v>
      </c>
      <c r="B7">
        <v>5</v>
      </c>
      <c r="C7">
        <v>6</v>
      </c>
      <c r="D7" s="7">
        <v>45623</v>
      </c>
      <c r="E7">
        <v>1.6557500060000001</v>
      </c>
      <c r="F7">
        <v>13.97302082</v>
      </c>
      <c r="G7">
        <v>13.85648321</v>
      </c>
      <c r="H7">
        <v>13.92356667</v>
      </c>
      <c r="I7">
        <v>14.064312490000001</v>
      </c>
      <c r="J7">
        <v>10.26700834</v>
      </c>
      <c r="K7" s="1">
        <v>-8.5050999999999996E-5</v>
      </c>
      <c r="L7">
        <v>240</v>
      </c>
      <c r="M7" s="8">
        <f t="shared" si="1"/>
        <v>-1.8989071623543019E-4</v>
      </c>
      <c r="N7" s="8" t="str">
        <f t="shared" si="2"/>
        <v>NA</v>
      </c>
      <c r="O7" s="8">
        <f t="shared" si="3"/>
        <v>1.0483971623543019E-4</v>
      </c>
      <c r="P7">
        <v>10.338933369999999</v>
      </c>
      <c r="Q7" s="1">
        <v>7.9910000000000002E-6</v>
      </c>
      <c r="R7">
        <v>240</v>
      </c>
      <c r="S7" s="10">
        <f t="shared" si="4"/>
        <v>-5.7604977533959323E-5</v>
      </c>
      <c r="T7" s="10" t="str">
        <f t="shared" si="5"/>
        <v>NA</v>
      </c>
      <c r="U7" s="8">
        <f t="shared" si="6"/>
        <v>6.5595977533959321E-5</v>
      </c>
      <c r="V7">
        <v>10.320304180000001</v>
      </c>
      <c r="W7" s="1">
        <v>-7.0096000000000001E-5</v>
      </c>
      <c r="X7">
        <v>240</v>
      </c>
      <c r="Y7" s="8">
        <f t="shared" si="7"/>
        <v>-1.8989071623543019E-4</v>
      </c>
      <c r="Z7" s="8" t="str">
        <f t="shared" si="8"/>
        <v>NA</v>
      </c>
      <c r="AA7" s="8">
        <f t="shared" si="9"/>
        <v>1.1979471623543019E-4</v>
      </c>
      <c r="AB7">
        <v>9.9646695609999991</v>
      </c>
      <c r="AC7">
        <v>-2.9681664230000001E-4</v>
      </c>
      <c r="AD7">
        <v>240</v>
      </c>
      <c r="AE7" s="8">
        <f t="shared" si="10"/>
        <v>-8.4930538029326375E-5</v>
      </c>
      <c r="AF7" s="8" t="str">
        <f t="shared" si="11"/>
        <v>NA</v>
      </c>
      <c r="AG7" s="8">
        <f t="shared" si="12"/>
        <v>-2.1188610427067364E-4</v>
      </c>
      <c r="AH7">
        <v>10.187687479999999</v>
      </c>
      <c r="AI7" s="1">
        <v>-8.4610999999999993E-5</v>
      </c>
      <c r="AJ7">
        <v>240</v>
      </c>
      <c r="AK7" s="8">
        <f t="shared" si="13"/>
        <v>-8.4930538029326375E-5</v>
      </c>
      <c r="AL7" s="8" t="str">
        <f t="shared" si="14"/>
        <v>NA</v>
      </c>
      <c r="AM7" s="8">
        <f t="shared" si="15"/>
        <v>3.1953802932638113E-7</v>
      </c>
      <c r="AN7">
        <v>10.12203875</v>
      </c>
      <c r="AO7">
        <v>-3.6375216030000001E-4</v>
      </c>
      <c r="AP7">
        <v>240</v>
      </c>
      <c r="AQ7" s="8">
        <f t="shared" si="16"/>
        <v>-8.4930538029326375E-5</v>
      </c>
      <c r="AR7" s="8" t="str">
        <f t="shared" si="17"/>
        <v>NA</v>
      </c>
      <c r="AS7" s="8">
        <f t="shared" si="18"/>
        <v>-2.7882162227067363E-4</v>
      </c>
      <c r="AT7">
        <v>9.9811995899999992</v>
      </c>
      <c r="AU7">
        <v>-5.0718095760000003E-4</v>
      </c>
      <c r="AV7">
        <v>240</v>
      </c>
      <c r="AW7" s="8">
        <f t="shared" si="19"/>
        <v>-8.4930538029326375E-5</v>
      </c>
      <c r="AX7" s="8" t="str">
        <f t="shared" si="20"/>
        <v>NA</v>
      </c>
      <c r="AY7" s="8">
        <f t="shared" si="21"/>
        <v>-4.2225041957067366E-4</v>
      </c>
      <c r="AZ7">
        <v>10.25585001</v>
      </c>
      <c r="BA7" s="1">
        <v>-9.1129000000000001E-5</v>
      </c>
      <c r="BB7">
        <v>240</v>
      </c>
      <c r="BC7" s="8">
        <f t="shared" si="22"/>
        <v>-1.8989071623543019E-4</v>
      </c>
      <c r="BD7" s="8" t="str">
        <f t="shared" si="23"/>
        <v>NA</v>
      </c>
      <c r="BE7" s="8">
        <f t="shared" si="24"/>
        <v>9.8761716235430189E-5</v>
      </c>
      <c r="BF7">
        <v>8.68568666</v>
      </c>
      <c r="BG7" s="1">
        <v>-2.2650000000000002E-5</v>
      </c>
      <c r="BH7">
        <v>240</v>
      </c>
      <c r="BI7" s="10">
        <f t="shared" si="25"/>
        <v>-5.7604977533959323E-5</v>
      </c>
      <c r="BJ7" s="10" t="str">
        <f t="shared" si="26"/>
        <v>NA</v>
      </c>
      <c r="BK7" s="8">
        <f t="shared" si="27"/>
        <v>3.4954977533959321E-5</v>
      </c>
      <c r="BL7">
        <v>9.2854220909999992</v>
      </c>
      <c r="BM7">
        <v>-7.8324070070000002E-4</v>
      </c>
      <c r="BN7">
        <v>240</v>
      </c>
      <c r="BO7" s="8">
        <f t="shared" si="28"/>
        <v>-8.4930538029326375E-5</v>
      </c>
      <c r="BP7" s="8" t="str">
        <f t="shared" si="29"/>
        <v>NA</v>
      </c>
      <c r="BQ7" s="8">
        <f t="shared" si="30"/>
        <v>-6.9831016267067364E-4</v>
      </c>
      <c r="BR7">
        <v>9.8717837609999997</v>
      </c>
      <c r="BS7" s="1">
        <v>-7.8615999999999994E-5</v>
      </c>
      <c r="BT7">
        <v>240</v>
      </c>
      <c r="BU7" s="8">
        <f t="shared" si="31"/>
        <v>-1.8989071623543019E-4</v>
      </c>
      <c r="BV7" s="8" t="str">
        <f t="shared" si="32"/>
        <v>NA</v>
      </c>
      <c r="BW7" s="8">
        <f t="shared" si="33"/>
        <v>1.112747162354302E-4</v>
      </c>
      <c r="BX7">
        <v>9.5953241859999991</v>
      </c>
      <c r="BY7">
        <v>-4.0164978169999999E-4</v>
      </c>
      <c r="BZ7">
        <v>240</v>
      </c>
      <c r="CA7" s="8">
        <f t="shared" si="34"/>
        <v>-8.4930538029326375E-5</v>
      </c>
      <c r="CB7" s="8" t="str">
        <f t="shared" si="35"/>
        <v>NA</v>
      </c>
      <c r="CC7" s="8">
        <f t="shared" si="36"/>
        <v>-3.1671924367067362E-4</v>
      </c>
      <c r="CD7">
        <v>10.103608339999999</v>
      </c>
      <c r="CE7" s="1">
        <v>3.2540999999999999E-5</v>
      </c>
      <c r="CF7">
        <v>240</v>
      </c>
      <c r="CG7" s="8">
        <f t="shared" si="37"/>
        <v>-5.7604977533959323E-5</v>
      </c>
      <c r="CH7" s="8" t="str">
        <f t="shared" si="38"/>
        <v>NA</v>
      </c>
      <c r="CI7" s="8">
        <f t="shared" si="39"/>
        <v>9.0145977533959322E-5</v>
      </c>
      <c r="CJ7">
        <v>9.8743808229999992</v>
      </c>
      <c r="CK7" s="1">
        <v>-4.0954999999999997E-5</v>
      </c>
      <c r="CL7">
        <v>240</v>
      </c>
      <c r="CM7" s="8">
        <f t="shared" si="40"/>
        <v>-1.8989071623543019E-4</v>
      </c>
      <c r="CN7" s="8" t="str">
        <f t="shared" si="41"/>
        <v>NA</v>
      </c>
      <c r="CO7" s="8">
        <f t="shared" si="42"/>
        <v>1.489357162354302E-4</v>
      </c>
      <c r="CP7">
        <v>9.5370621010000001</v>
      </c>
      <c r="CQ7">
        <v>-3.2950685539999999E-4</v>
      </c>
      <c r="CR7">
        <v>240</v>
      </c>
      <c r="CS7" s="8">
        <f t="shared" si="43"/>
        <v>-8.4930538029326375E-5</v>
      </c>
      <c r="CT7" s="8" t="str">
        <f t="shared" si="44"/>
        <v>NA</v>
      </c>
      <c r="CU7" s="8">
        <f t="shared" si="0"/>
        <v>-2.4457631737067362E-4</v>
      </c>
      <c r="CV7">
        <v>9.7620620850000002</v>
      </c>
      <c r="CW7" s="1">
        <v>-5.7154000000000002E-5</v>
      </c>
      <c r="CX7">
        <v>240</v>
      </c>
      <c r="CY7" s="10">
        <f t="shared" si="45"/>
        <v>-5.7604977533959323E-5</v>
      </c>
      <c r="CZ7" s="10" t="str">
        <f t="shared" si="46"/>
        <v>NA</v>
      </c>
      <c r="DA7" s="8">
        <f t="shared" si="47"/>
        <v>4.5097753395932085E-7</v>
      </c>
      <c r="DB7" t="s">
        <v>1</v>
      </c>
      <c r="DC7" s="5" t="s">
        <v>6</v>
      </c>
    </row>
    <row r="8" spans="1:107" x14ac:dyDescent="0.45">
      <c r="A8" s="9">
        <f t="shared" si="48"/>
        <v>45624.033333333355</v>
      </c>
      <c r="B8">
        <v>6</v>
      </c>
      <c r="C8">
        <v>7</v>
      </c>
      <c r="D8" s="7">
        <v>45624</v>
      </c>
      <c r="E8">
        <v>0.4824999921</v>
      </c>
      <c r="F8">
        <v>13.9517042</v>
      </c>
      <c r="G8">
        <v>13.84100409</v>
      </c>
      <c r="H8">
        <v>13.922879200000001</v>
      </c>
      <c r="I8">
        <v>14.07684169</v>
      </c>
      <c r="J8">
        <v>10.27209165</v>
      </c>
      <c r="K8" s="1">
        <v>-9.0971999999999996E-5</v>
      </c>
      <c r="L8">
        <v>240</v>
      </c>
      <c r="M8" s="8">
        <f t="shared" si="1"/>
        <v>-1.9066515801036132E-4</v>
      </c>
      <c r="N8" s="8" t="str">
        <f t="shared" si="2"/>
        <v>NA</v>
      </c>
      <c r="O8" s="8">
        <f t="shared" si="3"/>
        <v>9.9693158010361328E-5</v>
      </c>
      <c r="P8">
        <v>10.357324999999999</v>
      </c>
      <c r="Q8" s="1">
        <v>2.5491E-5</v>
      </c>
      <c r="R8">
        <v>240</v>
      </c>
      <c r="S8" s="10">
        <f t="shared" si="4"/>
        <v>-5.7694159478427487E-5</v>
      </c>
      <c r="T8" s="10" t="str">
        <f t="shared" si="5"/>
        <v>NA</v>
      </c>
      <c r="U8" s="8">
        <f t="shared" si="6"/>
        <v>8.3185159478427491E-5</v>
      </c>
      <c r="V8">
        <v>10.32720831</v>
      </c>
      <c r="W8" s="1">
        <v>-6.6402999999999994E-5</v>
      </c>
      <c r="X8">
        <v>240</v>
      </c>
      <c r="Y8" s="8">
        <f t="shared" si="7"/>
        <v>-1.9066515801036132E-4</v>
      </c>
      <c r="Z8" s="8" t="str">
        <f t="shared" si="8"/>
        <v>NA</v>
      </c>
      <c r="AA8" s="8">
        <f t="shared" si="9"/>
        <v>1.2426215801036134E-4</v>
      </c>
      <c r="AB8">
        <v>9.9371454200000002</v>
      </c>
      <c r="AC8">
        <v>-2.7011597310000002E-4</v>
      </c>
      <c r="AD8">
        <v>240</v>
      </c>
      <c r="AE8" s="8">
        <f t="shared" si="10"/>
        <v>-8.520640840797844E-5</v>
      </c>
      <c r="AF8" s="8" t="str">
        <f t="shared" si="11"/>
        <v>NA</v>
      </c>
      <c r="AG8" s="8">
        <f t="shared" si="12"/>
        <v>-1.8490956469202158E-4</v>
      </c>
      <c r="AH8">
        <v>10.194845839999999</v>
      </c>
      <c r="AI8" s="1">
        <v>-8.3170999999999994E-5</v>
      </c>
      <c r="AJ8">
        <v>240</v>
      </c>
      <c r="AK8" s="8">
        <f t="shared" si="13"/>
        <v>-8.520640840797844E-5</v>
      </c>
      <c r="AL8" s="8" t="str">
        <f t="shared" si="14"/>
        <v>NA</v>
      </c>
      <c r="AM8" s="8">
        <f t="shared" si="15"/>
        <v>2.0354084079784464E-6</v>
      </c>
      <c r="AN8">
        <v>10.131341669999999</v>
      </c>
      <c r="AO8">
        <v>-3.4211222709999999E-4</v>
      </c>
      <c r="AP8">
        <v>240</v>
      </c>
      <c r="AQ8" s="8">
        <f t="shared" si="16"/>
        <v>-8.520640840797844E-5</v>
      </c>
      <c r="AR8" s="8" t="str">
        <f t="shared" si="17"/>
        <v>NA</v>
      </c>
      <c r="AS8" s="8">
        <f t="shared" si="18"/>
        <v>-2.5690581869202155E-4</v>
      </c>
      <c r="AT8">
        <v>10.02752252</v>
      </c>
      <c r="AU8">
        <v>-4.5060760500000003E-4</v>
      </c>
      <c r="AV8">
        <v>240</v>
      </c>
      <c r="AW8" s="8">
        <f t="shared" si="19"/>
        <v>-8.520640840797844E-5</v>
      </c>
      <c r="AX8" s="8" t="str">
        <f t="shared" si="20"/>
        <v>NA</v>
      </c>
      <c r="AY8" s="8">
        <f t="shared" si="21"/>
        <v>-3.6540119659202159E-4</v>
      </c>
      <c r="AZ8">
        <v>10.25832084</v>
      </c>
      <c r="BA8" s="1">
        <v>-7.7987999999999999E-5</v>
      </c>
      <c r="BB8">
        <v>240</v>
      </c>
      <c r="BC8" s="8">
        <f t="shared" si="22"/>
        <v>-1.9066515801036132E-4</v>
      </c>
      <c r="BD8" s="8" t="str">
        <f t="shared" si="23"/>
        <v>NA</v>
      </c>
      <c r="BE8" s="8">
        <f t="shared" si="24"/>
        <v>1.1267715801036132E-4</v>
      </c>
      <c r="BF8">
        <v>8.6675842089999993</v>
      </c>
      <c r="BG8" s="1">
        <v>-1.3292000000000001E-5</v>
      </c>
      <c r="BH8">
        <v>240</v>
      </c>
      <c r="BI8" s="10">
        <f t="shared" si="25"/>
        <v>-5.7694159478427487E-5</v>
      </c>
      <c r="BJ8" s="10" t="str">
        <f t="shared" si="26"/>
        <v>NA</v>
      </c>
      <c r="BK8" s="8">
        <f t="shared" si="27"/>
        <v>4.4402159478427486E-5</v>
      </c>
      <c r="BL8">
        <v>9.5055795790000008</v>
      </c>
      <c r="BM8">
        <v>-4.3672652199999999E-4</v>
      </c>
      <c r="BN8">
        <v>240</v>
      </c>
      <c r="BO8" s="8">
        <f t="shared" si="28"/>
        <v>-8.520640840797844E-5</v>
      </c>
      <c r="BP8" s="8" t="str">
        <f t="shared" si="29"/>
        <v>NA</v>
      </c>
      <c r="BQ8" s="8">
        <f t="shared" si="30"/>
        <v>-3.5152011359202155E-4</v>
      </c>
      <c r="BR8">
        <v>9.88142794</v>
      </c>
      <c r="BS8" s="1">
        <v>-7.6261999999999996E-5</v>
      </c>
      <c r="BT8">
        <v>240</v>
      </c>
      <c r="BU8" s="8">
        <f t="shared" si="31"/>
        <v>-1.9066515801036132E-4</v>
      </c>
      <c r="BV8" s="8" t="str">
        <f t="shared" si="32"/>
        <v>NA</v>
      </c>
      <c r="BW8" s="8">
        <f t="shared" si="33"/>
        <v>1.1440315801036133E-4</v>
      </c>
      <c r="BX8">
        <v>9.6258704230000003</v>
      </c>
      <c r="BY8">
        <v>-3.646278617E-4</v>
      </c>
      <c r="BZ8">
        <v>240</v>
      </c>
      <c r="CA8" s="8">
        <f t="shared" si="34"/>
        <v>-8.520640840797844E-5</v>
      </c>
      <c r="CB8" s="8" t="str">
        <f t="shared" si="35"/>
        <v>NA</v>
      </c>
      <c r="CC8" s="8">
        <f t="shared" si="36"/>
        <v>-2.7942145329202156E-4</v>
      </c>
      <c r="CD8">
        <v>10.10416667</v>
      </c>
      <c r="CE8" s="1">
        <v>3.6662000000000002E-5</v>
      </c>
      <c r="CF8">
        <v>240</v>
      </c>
      <c r="CG8" s="8">
        <f t="shared" si="37"/>
        <v>-5.7694159478427487E-5</v>
      </c>
      <c r="CH8" s="8" t="str">
        <f t="shared" si="38"/>
        <v>NA</v>
      </c>
      <c r="CI8" s="8">
        <f t="shared" si="39"/>
        <v>9.4356159478427483E-5</v>
      </c>
      <c r="CJ8">
        <v>9.8849683049999992</v>
      </c>
      <c r="CK8" s="1">
        <v>-2.5168E-5</v>
      </c>
      <c r="CL8">
        <v>240</v>
      </c>
      <c r="CM8" s="8">
        <f t="shared" si="40"/>
        <v>-1.9066515801036132E-4</v>
      </c>
      <c r="CN8" s="8" t="str">
        <f t="shared" si="41"/>
        <v>NA</v>
      </c>
      <c r="CO8" s="8">
        <f t="shared" si="42"/>
        <v>1.6549715801036132E-4</v>
      </c>
      <c r="CP8" s="2">
        <v>9.5255744789999994</v>
      </c>
      <c r="CQ8" s="2">
        <v>-3.8176397340000001E-4</v>
      </c>
      <c r="CR8" s="2">
        <v>149</v>
      </c>
      <c r="CS8" s="8">
        <f t="shared" si="43"/>
        <v>-8.520640840797844E-5</v>
      </c>
      <c r="CT8" s="8" t="str">
        <f t="shared" si="44"/>
        <v>NA</v>
      </c>
      <c r="CU8" s="8">
        <f t="shared" si="0"/>
        <v>-2.9655756499202157E-4</v>
      </c>
      <c r="CV8">
        <v>9.814350847</v>
      </c>
      <c r="CW8" s="1">
        <v>-3.2401999999999999E-5</v>
      </c>
      <c r="CX8">
        <v>240</v>
      </c>
      <c r="CY8" s="10">
        <f t="shared" si="45"/>
        <v>-5.7694159478427487E-5</v>
      </c>
      <c r="CZ8" s="10" t="str">
        <f t="shared" si="46"/>
        <v>NA</v>
      </c>
      <c r="DA8" s="8">
        <f t="shared" si="47"/>
        <v>2.5292159478427488E-5</v>
      </c>
      <c r="DB8" t="s">
        <v>1</v>
      </c>
      <c r="DC8" s="5" t="s">
        <v>6</v>
      </c>
    </row>
    <row r="9" spans="1:107" x14ac:dyDescent="0.45">
      <c r="A9" s="9">
        <f t="shared" si="48"/>
        <v>45624.061111111136</v>
      </c>
      <c r="B9">
        <v>7</v>
      </c>
      <c r="C9">
        <v>8</v>
      </c>
      <c r="D9" s="7">
        <v>45624</v>
      </c>
      <c r="E9">
        <v>1.282500008</v>
      </c>
      <c r="F9">
        <v>13.979566569999999</v>
      </c>
      <c r="G9">
        <v>13.87174164</v>
      </c>
      <c r="H9">
        <v>13.92942919</v>
      </c>
      <c r="I9">
        <v>14.0952167</v>
      </c>
      <c r="J9">
        <v>10.26207499</v>
      </c>
      <c r="K9" s="1">
        <v>-7.2486999999999999E-5</v>
      </c>
      <c r="L9">
        <v>240</v>
      </c>
      <c r="M9" s="8">
        <f t="shared" si="1"/>
        <v>-1.9143959978507041E-4</v>
      </c>
      <c r="N9" s="8" t="str">
        <f t="shared" si="2"/>
        <v>NA</v>
      </c>
      <c r="O9" s="8">
        <f t="shared" si="3"/>
        <v>1.1895259978507041E-4</v>
      </c>
      <c r="P9">
        <v>10.36958336</v>
      </c>
      <c r="Q9" s="1">
        <v>-1.6419E-5</v>
      </c>
      <c r="R9">
        <v>240</v>
      </c>
      <c r="S9" s="10">
        <f t="shared" si="4"/>
        <v>-5.7783341422867895E-5</v>
      </c>
      <c r="T9" s="10" t="str">
        <f t="shared" si="5"/>
        <v>NA</v>
      </c>
      <c r="U9" s="8">
        <f t="shared" si="6"/>
        <v>4.1364341422867896E-5</v>
      </c>
      <c r="V9">
        <v>10.32637081</v>
      </c>
      <c r="W9" s="1">
        <v>-5.0726999999999997E-5</v>
      </c>
      <c r="X9">
        <v>240</v>
      </c>
      <c r="Y9" s="8">
        <f t="shared" si="7"/>
        <v>-1.9143959978507041E-4</v>
      </c>
      <c r="Z9" s="8" t="str">
        <f t="shared" si="8"/>
        <v>NA</v>
      </c>
      <c r="AA9" s="8">
        <f t="shared" si="9"/>
        <v>1.4071259978507041E-4</v>
      </c>
      <c r="AB9">
        <v>9.9030820649999995</v>
      </c>
      <c r="AC9">
        <v>-3.3339961449999999E-4</v>
      </c>
      <c r="AD9">
        <v>240</v>
      </c>
      <c r="AE9" s="8">
        <f t="shared" si="10"/>
        <v>-8.5482278786686017E-5</v>
      </c>
      <c r="AF9" s="8" t="str">
        <f t="shared" si="11"/>
        <v>NA</v>
      </c>
      <c r="AG9" s="8">
        <f t="shared" si="12"/>
        <v>-2.4791733571331398E-4</v>
      </c>
      <c r="AH9">
        <v>10.18522922</v>
      </c>
      <c r="AI9" s="1">
        <v>-6.8248000000000001E-5</v>
      </c>
      <c r="AJ9">
        <v>240</v>
      </c>
      <c r="AK9" s="8">
        <f t="shared" si="13"/>
        <v>-8.5482278786686017E-5</v>
      </c>
      <c r="AL9" s="8" t="str">
        <f t="shared" si="14"/>
        <v>NA</v>
      </c>
      <c r="AM9" s="8">
        <f t="shared" si="15"/>
        <v>1.7234278786686016E-5</v>
      </c>
      <c r="AN9">
        <v>10.162948739999999</v>
      </c>
      <c r="AO9">
        <v>-3.3053506819999997E-4</v>
      </c>
      <c r="AP9">
        <v>240</v>
      </c>
      <c r="AQ9" s="8">
        <f t="shared" si="16"/>
        <v>-8.5482278786686017E-5</v>
      </c>
      <c r="AR9" s="8" t="str">
        <f t="shared" si="17"/>
        <v>NA</v>
      </c>
      <c r="AS9" s="8">
        <f t="shared" si="18"/>
        <v>-2.4505278941331396E-4</v>
      </c>
      <c r="AT9">
        <v>10.06334833</v>
      </c>
      <c r="AU9">
        <v>-3.2908096469999999E-4</v>
      </c>
      <c r="AV9">
        <v>240</v>
      </c>
      <c r="AW9" s="8">
        <f t="shared" si="19"/>
        <v>-8.5482278786686017E-5</v>
      </c>
      <c r="AX9" s="8" t="str">
        <f t="shared" si="20"/>
        <v>NA</v>
      </c>
      <c r="AY9" s="8">
        <f t="shared" si="21"/>
        <v>-2.4359868591331397E-4</v>
      </c>
      <c r="AZ9">
        <v>10.259258300000001</v>
      </c>
      <c r="BA9" s="1">
        <v>-6.3632000000000003E-5</v>
      </c>
      <c r="BB9">
        <v>240</v>
      </c>
      <c r="BC9" s="8">
        <f t="shared" si="22"/>
        <v>-1.9143959978507041E-4</v>
      </c>
      <c r="BD9" s="8" t="str">
        <f t="shared" si="23"/>
        <v>NA</v>
      </c>
      <c r="BE9" s="8">
        <f t="shared" si="24"/>
        <v>1.2780759978507042E-4</v>
      </c>
      <c r="BF9">
        <v>8.6472391799999997</v>
      </c>
      <c r="BG9" s="1">
        <v>-6.5714000000000002E-8</v>
      </c>
      <c r="BH9">
        <v>240</v>
      </c>
      <c r="BI9" s="10">
        <f t="shared" si="25"/>
        <v>-5.7783341422867895E-5</v>
      </c>
      <c r="BJ9" s="10" t="str">
        <f t="shared" si="26"/>
        <v>NA</v>
      </c>
      <c r="BK9" s="8">
        <f t="shared" si="27"/>
        <v>5.7717627422867895E-5</v>
      </c>
      <c r="BL9">
        <v>9.5687200069999996</v>
      </c>
      <c r="BM9">
        <v>-4.2808489990000002E-4</v>
      </c>
      <c r="BN9">
        <v>240</v>
      </c>
      <c r="BO9" s="8">
        <f t="shared" si="28"/>
        <v>-8.5482278786686017E-5</v>
      </c>
      <c r="BP9" s="8" t="str">
        <f t="shared" si="29"/>
        <v>NA</v>
      </c>
      <c r="BQ9" s="8">
        <f t="shared" si="30"/>
        <v>-3.42602621113314E-4</v>
      </c>
      <c r="BR9">
        <v>9.8947187260000007</v>
      </c>
      <c r="BS9" s="1">
        <v>-7.2316000000000004E-5</v>
      </c>
      <c r="BT9">
        <v>240</v>
      </c>
      <c r="BU9" s="8">
        <f t="shared" si="31"/>
        <v>-1.9143959978507041E-4</v>
      </c>
      <c r="BV9" s="8" t="str">
        <f t="shared" si="32"/>
        <v>NA</v>
      </c>
      <c r="BW9" s="8">
        <f t="shared" si="33"/>
        <v>1.1912359978507041E-4</v>
      </c>
      <c r="BX9">
        <v>9.6288620829999996</v>
      </c>
      <c r="BY9">
        <v>-3.926596395E-4</v>
      </c>
      <c r="BZ9">
        <v>240</v>
      </c>
      <c r="CA9" s="8">
        <f t="shared" si="34"/>
        <v>-8.5482278786686017E-5</v>
      </c>
      <c r="CB9" s="8" t="str">
        <f t="shared" si="35"/>
        <v>NA</v>
      </c>
      <c r="CC9" s="8">
        <f t="shared" si="36"/>
        <v>-3.0717736071331399E-4</v>
      </c>
      <c r="CD9">
        <v>10.10567503</v>
      </c>
      <c r="CE9" s="1">
        <v>3.4347000000000002E-5</v>
      </c>
      <c r="CF9">
        <v>240</v>
      </c>
      <c r="CG9" s="8">
        <f t="shared" si="37"/>
        <v>-5.7783341422867895E-5</v>
      </c>
      <c r="CH9" s="8" t="str">
        <f t="shared" si="38"/>
        <v>NA</v>
      </c>
      <c r="CI9" s="8">
        <f t="shared" si="39"/>
        <v>9.2130341422867897E-5</v>
      </c>
      <c r="CJ9">
        <v>9.8978087430000006</v>
      </c>
      <c r="CK9" s="1">
        <v>-1.7136999999999999E-5</v>
      </c>
      <c r="CL9">
        <v>240</v>
      </c>
      <c r="CM9" s="8">
        <f t="shared" si="40"/>
        <v>-1.9143959978507041E-4</v>
      </c>
      <c r="CN9" s="8" t="str">
        <f t="shared" si="41"/>
        <v>NA</v>
      </c>
      <c r="CO9" s="8">
        <f t="shared" si="42"/>
        <v>1.7430259978507042E-4</v>
      </c>
      <c r="CP9">
        <v>9.5925012269999996</v>
      </c>
      <c r="CQ9">
        <v>-3.3399243419999998E-4</v>
      </c>
      <c r="CR9">
        <v>240</v>
      </c>
      <c r="CS9" s="8">
        <f t="shared" si="43"/>
        <v>-8.5482278786686017E-5</v>
      </c>
      <c r="CT9" s="8" t="str">
        <f t="shared" si="44"/>
        <v>NA</v>
      </c>
      <c r="CU9" s="8">
        <f t="shared" si="0"/>
        <v>-2.4851015541331396E-4</v>
      </c>
      <c r="CV9">
        <v>9.8094662390000007</v>
      </c>
      <c r="CW9" s="1">
        <v>3.5089000000000002E-5</v>
      </c>
      <c r="CX9">
        <v>240</v>
      </c>
      <c r="CY9" s="10">
        <f t="shared" si="45"/>
        <v>-5.7783341422867895E-5</v>
      </c>
      <c r="CZ9" s="10" t="str">
        <f t="shared" si="46"/>
        <v>NA</v>
      </c>
      <c r="DA9" s="8">
        <f t="shared" si="47"/>
        <v>9.2872341422867898E-5</v>
      </c>
      <c r="DB9" t="s">
        <v>1</v>
      </c>
      <c r="DC9" s="5" t="s">
        <v>6</v>
      </c>
    </row>
    <row r="10" spans="1:107" x14ac:dyDescent="0.45">
      <c r="A10" s="9">
        <f t="shared" si="48"/>
        <v>45624.088888888917</v>
      </c>
      <c r="B10">
        <v>8</v>
      </c>
      <c r="C10">
        <v>9</v>
      </c>
      <c r="D10" s="7">
        <v>45624</v>
      </c>
      <c r="E10">
        <v>2.0574999909999998</v>
      </c>
      <c r="F10">
        <v>13.99427917</v>
      </c>
      <c r="G10">
        <v>13.88879989</v>
      </c>
      <c r="H10">
        <v>13.92469172</v>
      </c>
      <c r="I10">
        <v>14.081829170000001</v>
      </c>
      <c r="J10">
        <v>10.261920809999999</v>
      </c>
      <c r="K10" s="1">
        <v>-7.8786000000000001E-5</v>
      </c>
      <c r="L10">
        <v>240</v>
      </c>
      <c r="M10" s="8">
        <f t="shared" si="1"/>
        <v>-1.9221404156000155E-4</v>
      </c>
      <c r="N10" s="8" t="str">
        <f t="shared" si="2"/>
        <v>NA</v>
      </c>
      <c r="O10" s="8">
        <f t="shared" si="3"/>
        <v>1.1342804156000155E-4</v>
      </c>
      <c r="P10">
        <v>10.36086669</v>
      </c>
      <c r="Q10" s="1">
        <v>-2.0027999999999999E-5</v>
      </c>
      <c r="R10">
        <v>240</v>
      </c>
      <c r="S10" s="10">
        <f t="shared" si="4"/>
        <v>-5.787252336733606E-5</v>
      </c>
      <c r="T10" s="10" t="str">
        <f t="shared" si="5"/>
        <v>NA</v>
      </c>
      <c r="U10" s="8">
        <f t="shared" si="6"/>
        <v>3.7844523367336061E-5</v>
      </c>
      <c r="V10">
        <v>10.32836665</v>
      </c>
      <c r="W10" s="1">
        <v>-5.0673000000000001E-5</v>
      </c>
      <c r="X10">
        <v>240</v>
      </c>
      <c r="Y10" s="8">
        <f t="shared" si="7"/>
        <v>-1.9221404156000155E-4</v>
      </c>
      <c r="Z10" s="8" t="str">
        <f t="shared" si="8"/>
        <v>NA</v>
      </c>
      <c r="AA10" s="8">
        <f t="shared" si="9"/>
        <v>1.4154104156000155E-4</v>
      </c>
      <c r="AB10">
        <v>9.9973445810000001</v>
      </c>
      <c r="AC10">
        <v>-2.7318920300000002E-4</v>
      </c>
      <c r="AD10">
        <v>240</v>
      </c>
      <c r="AE10" s="8">
        <f t="shared" si="10"/>
        <v>-8.5758149165338082E-5</v>
      </c>
      <c r="AF10" s="8" t="str">
        <f t="shared" si="11"/>
        <v>NA</v>
      </c>
      <c r="AG10" s="8">
        <f t="shared" si="12"/>
        <v>-1.8743105383466194E-4</v>
      </c>
      <c r="AH10">
        <v>10.185087490000001</v>
      </c>
      <c r="AI10" s="1">
        <v>-6.4912000000000005E-5</v>
      </c>
      <c r="AJ10">
        <v>240</v>
      </c>
      <c r="AK10" s="8">
        <f t="shared" si="13"/>
        <v>-8.5758149165338082E-5</v>
      </c>
      <c r="AL10" s="8" t="str">
        <f t="shared" si="14"/>
        <v>NA</v>
      </c>
      <c r="AM10" s="8">
        <f t="shared" si="15"/>
        <v>2.0846149165338078E-5</v>
      </c>
      <c r="AN10">
        <v>10.160474990000001</v>
      </c>
      <c r="AO10">
        <v>-3.3840191229999998E-4</v>
      </c>
      <c r="AP10">
        <v>240</v>
      </c>
      <c r="AQ10" s="8">
        <f t="shared" si="16"/>
        <v>-8.5758149165338082E-5</v>
      </c>
      <c r="AR10" s="8" t="str">
        <f t="shared" si="17"/>
        <v>NA</v>
      </c>
      <c r="AS10" s="8">
        <f t="shared" si="18"/>
        <v>-2.5264376313466189E-4</v>
      </c>
      <c r="AT10">
        <v>10.004054999999999</v>
      </c>
      <c r="AU10">
        <v>-4.1653294990000002E-4</v>
      </c>
      <c r="AV10">
        <v>240</v>
      </c>
      <c r="AW10" s="8">
        <f t="shared" si="19"/>
        <v>-8.5758149165338082E-5</v>
      </c>
      <c r="AX10" s="8" t="str">
        <f t="shared" si="20"/>
        <v>NA</v>
      </c>
      <c r="AY10" s="8">
        <f t="shared" si="21"/>
        <v>-3.3077480073466194E-4</v>
      </c>
      <c r="AZ10">
        <v>10.26372916</v>
      </c>
      <c r="BA10" s="1">
        <v>-6.0794000000000001E-5</v>
      </c>
      <c r="BB10">
        <v>240</v>
      </c>
      <c r="BC10" s="8">
        <f t="shared" si="22"/>
        <v>-1.9221404156000155E-4</v>
      </c>
      <c r="BD10" s="8" t="str">
        <f t="shared" si="23"/>
        <v>NA</v>
      </c>
      <c r="BE10" s="8">
        <f t="shared" si="24"/>
        <v>1.3142004156000155E-4</v>
      </c>
      <c r="BF10">
        <v>8.6269520839999991</v>
      </c>
      <c r="BG10" s="1">
        <v>1.6246999999999999E-5</v>
      </c>
      <c r="BH10">
        <v>240</v>
      </c>
      <c r="BI10" s="10">
        <f t="shared" si="25"/>
        <v>-5.787252336733606E-5</v>
      </c>
      <c r="BJ10" s="10" t="str">
        <f t="shared" si="26"/>
        <v>NA</v>
      </c>
      <c r="BK10" s="8">
        <f t="shared" si="27"/>
        <v>7.4119523367336055E-5</v>
      </c>
      <c r="BL10">
        <v>9.5136262810000005</v>
      </c>
      <c r="BM10">
        <v>-4.4216862120000002E-4</v>
      </c>
      <c r="BN10">
        <v>240</v>
      </c>
      <c r="BO10" s="8">
        <f t="shared" si="28"/>
        <v>-8.5758149165338082E-5</v>
      </c>
      <c r="BP10" s="8" t="str">
        <f t="shared" si="29"/>
        <v>NA</v>
      </c>
      <c r="BQ10" s="8">
        <f t="shared" si="30"/>
        <v>-3.5641047203466194E-4</v>
      </c>
      <c r="BR10">
        <v>9.8938816749999994</v>
      </c>
      <c r="BS10" s="1">
        <v>-4.8662000000000003E-5</v>
      </c>
      <c r="BT10">
        <v>240</v>
      </c>
      <c r="BU10" s="8">
        <f t="shared" si="31"/>
        <v>-1.9221404156000155E-4</v>
      </c>
      <c r="BV10" s="8" t="str">
        <f t="shared" si="32"/>
        <v>NA</v>
      </c>
      <c r="BW10" s="8">
        <f t="shared" si="33"/>
        <v>1.4355204156000156E-4</v>
      </c>
      <c r="BX10">
        <v>9.6181116899999992</v>
      </c>
      <c r="BY10">
        <v>-3.5795138100000001E-4</v>
      </c>
      <c r="BZ10">
        <v>240</v>
      </c>
      <c r="CA10" s="8">
        <f t="shared" si="34"/>
        <v>-8.5758149165338082E-5</v>
      </c>
      <c r="CB10" s="8" t="str">
        <f t="shared" si="35"/>
        <v>NA</v>
      </c>
      <c r="CC10" s="8">
        <f t="shared" si="36"/>
        <v>-2.7219323183466193E-4</v>
      </c>
      <c r="CD10">
        <v>10.10524582</v>
      </c>
      <c r="CE10" s="1">
        <v>1.6473E-5</v>
      </c>
      <c r="CF10">
        <v>240</v>
      </c>
      <c r="CG10" s="8">
        <f t="shared" si="37"/>
        <v>-5.787252336733606E-5</v>
      </c>
      <c r="CH10" s="8" t="str">
        <f t="shared" si="38"/>
        <v>NA</v>
      </c>
      <c r="CI10" s="8">
        <f t="shared" si="39"/>
        <v>7.4345523367336063E-5</v>
      </c>
      <c r="CJ10">
        <v>9.8963799869999995</v>
      </c>
      <c r="CK10" s="1">
        <v>-3.4189999999999998E-6</v>
      </c>
      <c r="CL10">
        <v>240</v>
      </c>
      <c r="CM10" s="8">
        <f t="shared" si="40"/>
        <v>-1.9221404156000155E-4</v>
      </c>
      <c r="CN10" s="8" t="str">
        <f t="shared" si="41"/>
        <v>NA</v>
      </c>
      <c r="CO10" s="8">
        <f t="shared" si="42"/>
        <v>1.8879504156000154E-4</v>
      </c>
      <c r="CP10">
        <v>9.5718562479999996</v>
      </c>
      <c r="CQ10">
        <v>-2.7016458149999999E-4</v>
      </c>
      <c r="CR10">
        <v>240</v>
      </c>
      <c r="CS10" s="8">
        <f t="shared" si="43"/>
        <v>-8.5758149165338082E-5</v>
      </c>
      <c r="CT10" s="8" t="str">
        <f t="shared" si="44"/>
        <v>NA</v>
      </c>
      <c r="CU10" s="8">
        <f t="shared" si="0"/>
        <v>-1.8440643233466191E-4</v>
      </c>
      <c r="CV10">
        <v>9.8040920620000005</v>
      </c>
      <c r="CW10" s="1">
        <v>-1.9167000000000001E-5</v>
      </c>
      <c r="CX10">
        <v>240</v>
      </c>
      <c r="CY10" s="10">
        <f t="shared" si="45"/>
        <v>-5.787252336733606E-5</v>
      </c>
      <c r="CZ10" s="10" t="str">
        <f t="shared" si="46"/>
        <v>NA</v>
      </c>
      <c r="DA10" s="8">
        <f t="shared" si="47"/>
        <v>3.8705523367336058E-5</v>
      </c>
      <c r="DB10" t="s">
        <v>1</v>
      </c>
      <c r="DC10" s="5" t="s">
        <v>6</v>
      </c>
    </row>
    <row r="11" spans="1:107" x14ac:dyDescent="0.45">
      <c r="A11" s="9">
        <f t="shared" si="48"/>
        <v>45624.116666666698</v>
      </c>
      <c r="B11">
        <v>9</v>
      </c>
      <c r="C11">
        <v>10</v>
      </c>
      <c r="D11" s="7">
        <v>45624</v>
      </c>
      <c r="E11">
        <v>2.482500017</v>
      </c>
      <c r="F11">
        <v>13.986533319999999</v>
      </c>
      <c r="G11">
        <v>13.874641649999999</v>
      </c>
      <c r="H11">
        <v>13.97279163</v>
      </c>
      <c r="I11">
        <v>14.13132495</v>
      </c>
      <c r="J11">
        <v>10.262474989999999</v>
      </c>
      <c r="K11" s="1">
        <v>-7.4323E-5</v>
      </c>
      <c r="L11">
        <v>240</v>
      </c>
      <c r="M11" s="8">
        <f t="shared" si="1"/>
        <v>-1.9298848333471064E-4</v>
      </c>
      <c r="N11" s="8" t="str">
        <f t="shared" si="2"/>
        <v>NA</v>
      </c>
      <c r="O11" s="8">
        <f t="shared" si="3"/>
        <v>1.1866548333471064E-4</v>
      </c>
      <c r="P11">
        <v>10.365208320000001</v>
      </c>
      <c r="Q11" s="1">
        <v>-1.6803000000000002E-5</v>
      </c>
      <c r="R11">
        <v>240</v>
      </c>
      <c r="S11" s="10">
        <f t="shared" si="4"/>
        <v>-5.7961705311776468E-5</v>
      </c>
      <c r="T11" s="10" t="str">
        <f t="shared" si="5"/>
        <v>NA</v>
      </c>
      <c r="U11" s="8">
        <f t="shared" si="6"/>
        <v>4.1158705311776466E-5</v>
      </c>
      <c r="V11">
        <v>10.33492085</v>
      </c>
      <c r="W11" s="1">
        <v>-5.5275999999999997E-5</v>
      </c>
      <c r="X11">
        <v>240</v>
      </c>
      <c r="Y11" s="8">
        <f t="shared" si="7"/>
        <v>-1.9298848333471064E-4</v>
      </c>
      <c r="Z11" s="8" t="str">
        <f t="shared" si="8"/>
        <v>NA</v>
      </c>
      <c r="AA11" s="8">
        <f t="shared" si="9"/>
        <v>1.3771248333471065E-4</v>
      </c>
      <c r="AB11">
        <v>9.9196962630000005</v>
      </c>
      <c r="AC11">
        <v>-2.9561479509999998E-4</v>
      </c>
      <c r="AD11">
        <v>240</v>
      </c>
      <c r="AE11" s="8">
        <f t="shared" si="10"/>
        <v>-8.6034019543990148E-5</v>
      </c>
      <c r="AF11" s="8" t="str">
        <f t="shared" si="11"/>
        <v>NA</v>
      </c>
      <c r="AG11" s="8">
        <f t="shared" si="12"/>
        <v>-2.0958077555600983E-4</v>
      </c>
      <c r="AH11">
        <v>10.191037440000001</v>
      </c>
      <c r="AI11" s="1">
        <v>-5.1819E-5</v>
      </c>
      <c r="AJ11">
        <v>240</v>
      </c>
      <c r="AK11" s="8">
        <f t="shared" si="13"/>
        <v>-8.6034019543990148E-5</v>
      </c>
      <c r="AL11" s="8" t="str">
        <f t="shared" si="14"/>
        <v>NA</v>
      </c>
      <c r="AM11" s="8">
        <f t="shared" si="15"/>
        <v>3.4215019543990148E-5</v>
      </c>
      <c r="AN11">
        <v>10.14663333</v>
      </c>
      <c r="AO11">
        <v>-2.1844116249999999E-4</v>
      </c>
      <c r="AP11">
        <v>240</v>
      </c>
      <c r="AQ11" s="8">
        <f t="shared" si="16"/>
        <v>-8.6034019543990148E-5</v>
      </c>
      <c r="AR11" s="8" t="str">
        <f t="shared" si="17"/>
        <v>NA</v>
      </c>
      <c r="AS11" s="8">
        <f t="shared" si="18"/>
        <v>-1.3240714295600984E-4</v>
      </c>
      <c r="AT11">
        <v>10.03905795</v>
      </c>
      <c r="AU11">
        <v>-3.4318955900000003E-4</v>
      </c>
      <c r="AV11">
        <v>240</v>
      </c>
      <c r="AW11" s="8">
        <f t="shared" si="19"/>
        <v>-8.6034019543990148E-5</v>
      </c>
      <c r="AX11" s="8" t="str">
        <f t="shared" si="20"/>
        <v>NA</v>
      </c>
      <c r="AY11" s="8">
        <f t="shared" si="21"/>
        <v>-2.5715553945600988E-4</v>
      </c>
      <c r="AZ11">
        <v>10.27309161</v>
      </c>
      <c r="BA11" s="1">
        <v>-4.9852000000000003E-5</v>
      </c>
      <c r="BB11">
        <v>240</v>
      </c>
      <c r="BC11" s="8">
        <f t="shared" si="22"/>
        <v>-1.9298848333471064E-4</v>
      </c>
      <c r="BD11" s="8" t="str">
        <f t="shared" si="23"/>
        <v>NA</v>
      </c>
      <c r="BE11" s="8">
        <f t="shared" si="24"/>
        <v>1.4313648333471064E-4</v>
      </c>
      <c r="BF11">
        <v>8.5941824629999992</v>
      </c>
      <c r="BG11" s="1">
        <v>3.4761000000000001E-5</v>
      </c>
      <c r="BH11">
        <v>240</v>
      </c>
      <c r="BI11" s="10">
        <f t="shared" si="25"/>
        <v>-5.7961705311776468E-5</v>
      </c>
      <c r="BJ11" s="10" t="str">
        <f t="shared" si="26"/>
        <v>NA</v>
      </c>
      <c r="BK11" s="8">
        <f t="shared" si="27"/>
        <v>9.2722705311776469E-5</v>
      </c>
      <c r="BL11">
        <v>9.5188100020000004</v>
      </c>
      <c r="BM11">
        <v>-4.0396719319999997E-4</v>
      </c>
      <c r="BN11">
        <v>240</v>
      </c>
      <c r="BO11" s="8">
        <f t="shared" si="28"/>
        <v>-8.6034019543990148E-5</v>
      </c>
      <c r="BP11" s="8" t="str">
        <f t="shared" si="29"/>
        <v>NA</v>
      </c>
      <c r="BQ11" s="8">
        <f t="shared" si="30"/>
        <v>-3.1793317365600983E-4</v>
      </c>
      <c r="BR11">
        <v>9.8910483560000007</v>
      </c>
      <c r="BS11" s="1">
        <v>-1.7618999999999999E-5</v>
      </c>
      <c r="BT11">
        <v>240</v>
      </c>
      <c r="BU11" s="8">
        <f t="shared" si="31"/>
        <v>-1.9298848333471064E-4</v>
      </c>
      <c r="BV11" s="8" t="str">
        <f t="shared" si="32"/>
        <v>NA</v>
      </c>
      <c r="BW11" s="8">
        <f t="shared" si="33"/>
        <v>1.7536948333471064E-4</v>
      </c>
      <c r="BX11">
        <v>9.6172412470000008</v>
      </c>
      <c r="BY11">
        <v>-3.1001807479999997E-4</v>
      </c>
      <c r="BZ11">
        <v>240</v>
      </c>
      <c r="CA11" s="8">
        <f t="shared" si="34"/>
        <v>-8.6034019543990148E-5</v>
      </c>
      <c r="CB11" s="8" t="str">
        <f t="shared" si="35"/>
        <v>NA</v>
      </c>
      <c r="CC11" s="8">
        <f t="shared" si="36"/>
        <v>-2.2398405525600983E-4</v>
      </c>
      <c r="CD11">
        <v>10.10574166</v>
      </c>
      <c r="CE11" s="1">
        <v>6.8464999999999996E-6</v>
      </c>
      <c r="CF11">
        <v>240</v>
      </c>
      <c r="CG11" s="8">
        <f t="shared" si="37"/>
        <v>-5.7961705311776468E-5</v>
      </c>
      <c r="CH11" s="8" t="str">
        <f t="shared" si="38"/>
        <v>NA</v>
      </c>
      <c r="CI11" s="8">
        <f t="shared" si="39"/>
        <v>6.4808205311776471E-5</v>
      </c>
      <c r="CJ11">
        <v>9.8856983110000005</v>
      </c>
      <c r="CK11" s="1">
        <v>8.4593000000000005E-6</v>
      </c>
      <c r="CL11">
        <v>240</v>
      </c>
      <c r="CM11" s="8">
        <f t="shared" si="40"/>
        <v>-1.9298848333471064E-4</v>
      </c>
      <c r="CN11" s="8" t="str">
        <f t="shared" si="41"/>
        <v>NA</v>
      </c>
      <c r="CO11" s="8">
        <f t="shared" si="42"/>
        <v>2.0144778333471063E-4</v>
      </c>
      <c r="CP11">
        <v>9.5362212540000009</v>
      </c>
      <c r="CQ11">
        <v>-2.7880199120000002E-4</v>
      </c>
      <c r="CR11">
        <v>240</v>
      </c>
      <c r="CS11" s="8">
        <f t="shared" si="43"/>
        <v>-8.6034019543990148E-5</v>
      </c>
      <c r="CT11" s="8" t="str">
        <f t="shared" si="44"/>
        <v>NA</v>
      </c>
      <c r="CU11" s="8">
        <f t="shared" si="0"/>
        <v>-1.9276797165600988E-4</v>
      </c>
      <c r="CV11">
        <v>9.7874658189999995</v>
      </c>
      <c r="CW11" s="1">
        <v>-3.9502999999999998E-5</v>
      </c>
      <c r="CX11">
        <v>240</v>
      </c>
      <c r="CY11" s="10">
        <f t="shared" si="45"/>
        <v>-5.7961705311776468E-5</v>
      </c>
      <c r="CZ11" s="10" t="str">
        <f t="shared" si="46"/>
        <v>NA</v>
      </c>
      <c r="DA11" s="8">
        <f t="shared" si="47"/>
        <v>1.845870531177647E-5</v>
      </c>
      <c r="DB11" t="s">
        <v>1</v>
      </c>
      <c r="DC11" s="5" t="s">
        <v>6</v>
      </c>
    </row>
    <row r="12" spans="1:107" x14ac:dyDescent="0.45">
      <c r="A12" s="9">
        <f t="shared" si="48"/>
        <v>45624.144444444479</v>
      </c>
      <c r="B12">
        <v>10</v>
      </c>
      <c r="C12">
        <v>11</v>
      </c>
      <c r="D12" s="7">
        <v>45624</v>
      </c>
      <c r="E12">
        <v>3.2824999749999999</v>
      </c>
      <c r="F12">
        <v>13.99042914</v>
      </c>
      <c r="G12">
        <v>13.88765001</v>
      </c>
      <c r="H12">
        <v>13.979779199999999</v>
      </c>
      <c r="I12">
        <v>14.13302082</v>
      </c>
      <c r="J12">
        <v>10.27932919</v>
      </c>
      <c r="K12" s="1">
        <v>-5.3406999999999999E-5</v>
      </c>
      <c r="L12">
        <v>240</v>
      </c>
      <c r="M12" s="8">
        <f t="shared" si="1"/>
        <v>-1.9376292510964177E-4</v>
      </c>
      <c r="N12" s="8" t="str">
        <f t="shared" si="2"/>
        <v>NA</v>
      </c>
      <c r="O12" s="8">
        <f t="shared" si="3"/>
        <v>1.4035592510964177E-4</v>
      </c>
      <c r="P12">
        <v>10.376612509999999</v>
      </c>
      <c r="Q12" s="1">
        <v>-2.6852999999999999E-5</v>
      </c>
      <c r="R12">
        <v>240</v>
      </c>
      <c r="S12" s="10">
        <f t="shared" si="4"/>
        <v>-5.8050887256244632E-5</v>
      </c>
      <c r="T12" s="10" t="str">
        <f t="shared" si="5"/>
        <v>NA</v>
      </c>
      <c r="U12" s="8">
        <f t="shared" si="6"/>
        <v>3.1197887256244637E-5</v>
      </c>
      <c r="V12">
        <v>10.3520375</v>
      </c>
      <c r="W12" s="1">
        <v>-3.4479E-5</v>
      </c>
      <c r="X12">
        <v>240</v>
      </c>
      <c r="Y12" s="8">
        <f t="shared" si="7"/>
        <v>-1.9376292510964177E-4</v>
      </c>
      <c r="Z12" s="8" t="str">
        <f t="shared" si="8"/>
        <v>NA</v>
      </c>
      <c r="AA12" s="8">
        <f t="shared" si="9"/>
        <v>1.5928392510964178E-4</v>
      </c>
      <c r="AB12">
        <v>9.9392674880000005</v>
      </c>
      <c r="AC12">
        <v>-2.8432571690000002E-4</v>
      </c>
      <c r="AD12">
        <v>240</v>
      </c>
      <c r="AE12" s="8">
        <f t="shared" si="10"/>
        <v>-8.6309889922697725E-5</v>
      </c>
      <c r="AF12" s="8" t="str">
        <f t="shared" si="11"/>
        <v>NA</v>
      </c>
      <c r="AG12" s="8">
        <f t="shared" si="12"/>
        <v>-1.9801582697730229E-4</v>
      </c>
      <c r="AH12">
        <v>10.207187469999999</v>
      </c>
      <c r="AI12" s="1">
        <v>-3.0158000000000002E-5</v>
      </c>
      <c r="AJ12">
        <v>240</v>
      </c>
      <c r="AK12" s="8">
        <f t="shared" si="13"/>
        <v>-8.6309889922697725E-5</v>
      </c>
      <c r="AL12" s="8" t="str">
        <f t="shared" si="14"/>
        <v>NA</v>
      </c>
      <c r="AM12" s="8">
        <f t="shared" si="15"/>
        <v>5.615188992269772E-5</v>
      </c>
      <c r="AN12">
        <v>10.14480331</v>
      </c>
      <c r="AO12">
        <v>-3.1758195060000002E-4</v>
      </c>
      <c r="AP12">
        <v>240</v>
      </c>
      <c r="AQ12" s="8">
        <f t="shared" si="16"/>
        <v>-8.6309889922697725E-5</v>
      </c>
      <c r="AR12" s="8" t="str">
        <f t="shared" si="17"/>
        <v>NA</v>
      </c>
      <c r="AS12" s="8">
        <f t="shared" si="18"/>
        <v>-2.312720606773023E-4</v>
      </c>
      <c r="AT12">
        <v>10.04928043</v>
      </c>
      <c r="AU12">
        <v>-2.6741848319999998E-4</v>
      </c>
      <c r="AV12">
        <v>240</v>
      </c>
      <c r="AW12" s="8">
        <f t="shared" si="19"/>
        <v>-8.6309889922697725E-5</v>
      </c>
      <c r="AX12" s="8" t="str">
        <f t="shared" si="20"/>
        <v>NA</v>
      </c>
      <c r="AY12" s="8">
        <f t="shared" si="21"/>
        <v>-1.8110859327730226E-4</v>
      </c>
      <c r="AZ12">
        <v>10.288154179999999</v>
      </c>
      <c r="BA12" s="1">
        <v>-3.8991E-5</v>
      </c>
      <c r="BB12">
        <v>240</v>
      </c>
      <c r="BC12" s="8">
        <f t="shared" si="22"/>
        <v>-1.9376292510964177E-4</v>
      </c>
      <c r="BD12" s="8" t="str">
        <f t="shared" si="23"/>
        <v>NA</v>
      </c>
      <c r="BE12" s="8">
        <f t="shared" si="24"/>
        <v>1.5477192510964178E-4</v>
      </c>
      <c r="BF12">
        <v>8.5740795609999996</v>
      </c>
      <c r="BG12" s="1">
        <v>4.1724999999999998E-5</v>
      </c>
      <c r="BH12">
        <v>240</v>
      </c>
      <c r="BI12" s="10">
        <f t="shared" si="25"/>
        <v>-5.8050887256244632E-5</v>
      </c>
      <c r="BJ12" s="10" t="str">
        <f t="shared" si="26"/>
        <v>NA</v>
      </c>
      <c r="BK12" s="8">
        <f t="shared" si="27"/>
        <v>9.977588725624463E-5</v>
      </c>
      <c r="BL12">
        <v>9.5392087659999998</v>
      </c>
      <c r="BM12">
        <v>-3.753052361E-4</v>
      </c>
      <c r="BN12">
        <v>240</v>
      </c>
      <c r="BO12" s="8">
        <f t="shared" si="28"/>
        <v>-8.6309889922697725E-5</v>
      </c>
      <c r="BP12" s="8" t="str">
        <f t="shared" si="29"/>
        <v>NA</v>
      </c>
      <c r="BQ12" s="8">
        <f t="shared" si="30"/>
        <v>-2.8899534617730227E-4</v>
      </c>
      <c r="BR12">
        <v>9.8957612990000001</v>
      </c>
      <c r="BS12" s="1">
        <v>-8.4043000000000002E-6</v>
      </c>
      <c r="BT12">
        <v>240</v>
      </c>
      <c r="BU12" s="8">
        <f t="shared" si="31"/>
        <v>-1.9376292510964177E-4</v>
      </c>
      <c r="BV12" s="8" t="str">
        <f t="shared" si="32"/>
        <v>NA</v>
      </c>
      <c r="BW12" s="8">
        <f t="shared" si="33"/>
        <v>1.8535862510964178E-4</v>
      </c>
      <c r="BX12">
        <v>9.6141833309999996</v>
      </c>
      <c r="BY12">
        <v>-3.1674591519999999E-4</v>
      </c>
      <c r="BZ12">
        <v>240</v>
      </c>
      <c r="CA12" s="8">
        <f t="shared" si="34"/>
        <v>-8.6309889922697725E-5</v>
      </c>
      <c r="CB12" s="8" t="str">
        <f t="shared" si="35"/>
        <v>NA</v>
      </c>
      <c r="CC12" s="8">
        <f t="shared" si="36"/>
        <v>-2.3043602527730227E-4</v>
      </c>
      <c r="CD12">
        <v>10.11044585</v>
      </c>
      <c r="CE12" s="1">
        <v>-3.4104E-6</v>
      </c>
      <c r="CF12">
        <v>240</v>
      </c>
      <c r="CG12" s="8">
        <f t="shared" si="37"/>
        <v>-5.8050887256244632E-5</v>
      </c>
      <c r="CH12" s="8" t="str">
        <f t="shared" si="38"/>
        <v>NA</v>
      </c>
      <c r="CI12" s="8">
        <f t="shared" si="39"/>
        <v>5.4640487256244635E-5</v>
      </c>
      <c r="CJ12">
        <v>9.8921504579999997</v>
      </c>
      <c r="CK12" s="1">
        <v>7.9628999999999996E-6</v>
      </c>
      <c r="CL12">
        <v>240</v>
      </c>
      <c r="CM12" s="8">
        <f t="shared" si="40"/>
        <v>-1.9376292510964177E-4</v>
      </c>
      <c r="CN12" s="8" t="str">
        <f t="shared" si="41"/>
        <v>NA</v>
      </c>
      <c r="CO12" s="8">
        <f t="shared" si="42"/>
        <v>2.0172582510964178E-4</v>
      </c>
      <c r="CP12">
        <v>9.5480325100000005</v>
      </c>
      <c r="CQ12">
        <v>-2.5965760770000002E-4</v>
      </c>
      <c r="CR12">
        <v>240</v>
      </c>
      <c r="CS12" s="8">
        <f t="shared" si="43"/>
        <v>-8.6309889922697725E-5</v>
      </c>
      <c r="CT12" s="8" t="str">
        <f t="shared" si="44"/>
        <v>NA</v>
      </c>
      <c r="CU12" s="8">
        <f t="shared" si="0"/>
        <v>-1.733477177773023E-4</v>
      </c>
      <c r="CV12">
        <v>9.799491239</v>
      </c>
      <c r="CW12" s="1">
        <v>-4.1967E-5</v>
      </c>
      <c r="CX12">
        <v>240</v>
      </c>
      <c r="CY12" s="10">
        <f t="shared" si="45"/>
        <v>-5.8050887256244632E-5</v>
      </c>
      <c r="CZ12" s="10" t="str">
        <f t="shared" si="46"/>
        <v>NA</v>
      </c>
      <c r="DA12" s="8">
        <f t="shared" si="47"/>
        <v>1.6083887256244632E-5</v>
      </c>
      <c r="DB12" t="s">
        <v>1</v>
      </c>
      <c r="DC12" s="5" t="s">
        <v>6</v>
      </c>
    </row>
    <row r="13" spans="1:107" x14ac:dyDescent="0.45">
      <c r="A13" s="9">
        <f t="shared" si="48"/>
        <v>45624.17222222226</v>
      </c>
      <c r="B13">
        <v>11</v>
      </c>
      <c r="C13">
        <v>12</v>
      </c>
      <c r="D13" s="7">
        <v>45624</v>
      </c>
      <c r="E13">
        <v>4.0575000110000001</v>
      </c>
      <c r="F13">
        <v>13.985924929999999</v>
      </c>
      <c r="G13">
        <v>13.88135009</v>
      </c>
      <c r="H13">
        <v>14.00359997</v>
      </c>
      <c r="I13">
        <v>14.139329180000001</v>
      </c>
      <c r="J13">
        <v>10.28259166</v>
      </c>
      <c r="K13" s="1">
        <v>-3.8627000000000001E-5</v>
      </c>
      <c r="L13">
        <v>240</v>
      </c>
      <c r="M13" s="8">
        <f t="shared" si="1"/>
        <v>-1.9453736688435086E-4</v>
      </c>
      <c r="N13" s="8" t="str">
        <f t="shared" si="2"/>
        <v>NA</v>
      </c>
      <c r="O13" s="8">
        <f t="shared" si="3"/>
        <v>1.5591036688435085E-4</v>
      </c>
      <c r="P13">
        <v>10.372604170000001</v>
      </c>
      <c r="Q13" s="1">
        <v>3.5170000000000001E-7</v>
      </c>
      <c r="R13">
        <v>240</v>
      </c>
      <c r="S13" s="10">
        <f t="shared" si="4"/>
        <v>-5.8140069200685041E-5</v>
      </c>
      <c r="T13" s="10" t="str">
        <f t="shared" si="5"/>
        <v>NA</v>
      </c>
      <c r="U13" s="8">
        <f t="shared" si="6"/>
        <v>5.8491769200685039E-5</v>
      </c>
      <c r="V13">
        <v>10.35682918</v>
      </c>
      <c r="W13" s="1">
        <v>-2.8059E-5</v>
      </c>
      <c r="X13">
        <v>240</v>
      </c>
      <c r="Y13" s="8">
        <f t="shared" si="7"/>
        <v>-1.9453736688435086E-4</v>
      </c>
      <c r="Z13" s="8" t="str">
        <f t="shared" si="8"/>
        <v>NA</v>
      </c>
      <c r="AA13" s="8">
        <f t="shared" si="9"/>
        <v>1.6647836688435085E-4</v>
      </c>
      <c r="AB13">
        <v>9.944456271</v>
      </c>
      <c r="AC13">
        <v>-3.2041669359999999E-4</v>
      </c>
      <c r="AD13">
        <v>240</v>
      </c>
      <c r="AE13" s="8">
        <f t="shared" si="10"/>
        <v>-8.658576030134979E-5</v>
      </c>
      <c r="AF13" s="8" t="str">
        <f t="shared" si="11"/>
        <v>NA</v>
      </c>
      <c r="AG13" s="8">
        <f t="shared" si="12"/>
        <v>-2.338309332986502E-4</v>
      </c>
      <c r="AH13">
        <v>10.20766667</v>
      </c>
      <c r="AI13" s="1">
        <v>-2.6404999999999999E-5</v>
      </c>
      <c r="AJ13">
        <v>240</v>
      </c>
      <c r="AK13" s="8">
        <f t="shared" si="13"/>
        <v>-8.658576030134979E-5</v>
      </c>
      <c r="AL13" s="8" t="str">
        <f t="shared" si="14"/>
        <v>NA</v>
      </c>
      <c r="AM13" s="8">
        <f t="shared" si="15"/>
        <v>6.0180760301349788E-5</v>
      </c>
      <c r="AN13">
        <v>10.078851670000001</v>
      </c>
      <c r="AO13">
        <v>-4.4022449949999997E-4</v>
      </c>
      <c r="AP13">
        <v>240</v>
      </c>
      <c r="AQ13" s="8">
        <f t="shared" si="16"/>
        <v>-8.658576030134979E-5</v>
      </c>
      <c r="AR13" s="8" t="str">
        <f t="shared" si="17"/>
        <v>NA</v>
      </c>
      <c r="AS13" s="8">
        <f t="shared" si="18"/>
        <v>-3.5363873919865018E-4</v>
      </c>
      <c r="AT13">
        <v>10.069674579999999</v>
      </c>
      <c r="AU13">
        <v>-4.0974656940000003E-4</v>
      </c>
      <c r="AV13">
        <v>240</v>
      </c>
      <c r="AW13" s="8">
        <f t="shared" si="19"/>
        <v>-8.658576030134979E-5</v>
      </c>
      <c r="AX13" s="8" t="str">
        <f t="shared" si="20"/>
        <v>NA</v>
      </c>
      <c r="AY13" s="8">
        <f t="shared" si="21"/>
        <v>-3.2316080909865024E-4</v>
      </c>
      <c r="AZ13">
        <v>10.291050009999999</v>
      </c>
      <c r="BA13" s="1">
        <v>-3.8173999999999997E-5</v>
      </c>
      <c r="BB13">
        <v>240</v>
      </c>
      <c r="BC13" s="8">
        <f t="shared" si="22"/>
        <v>-1.9453736688435086E-4</v>
      </c>
      <c r="BD13" s="8" t="str">
        <f t="shared" si="23"/>
        <v>NA</v>
      </c>
      <c r="BE13" s="8">
        <f t="shared" si="24"/>
        <v>1.5636336688435086E-4</v>
      </c>
      <c r="BF13">
        <v>8.5464670700000003</v>
      </c>
      <c r="BG13" s="1">
        <v>3.1832999999999998E-5</v>
      </c>
      <c r="BH13">
        <v>240</v>
      </c>
      <c r="BI13" s="10">
        <f t="shared" si="25"/>
        <v>-5.8140069200685041E-5</v>
      </c>
      <c r="BJ13" s="10" t="str">
        <f t="shared" si="26"/>
        <v>NA</v>
      </c>
      <c r="BK13" s="8">
        <f t="shared" si="27"/>
        <v>8.9973069200685032E-5</v>
      </c>
      <c r="BL13">
        <v>9.5061720730000001</v>
      </c>
      <c r="BM13">
        <v>-4.3088100130000002E-4</v>
      </c>
      <c r="BN13">
        <v>240</v>
      </c>
      <c r="BO13" s="8">
        <f t="shared" si="28"/>
        <v>-8.658576030134979E-5</v>
      </c>
      <c r="BP13" s="8" t="str">
        <f t="shared" si="29"/>
        <v>NA</v>
      </c>
      <c r="BQ13" s="8">
        <f t="shared" si="30"/>
        <v>-3.4429524099865023E-4</v>
      </c>
      <c r="BR13">
        <v>9.8960670709999992</v>
      </c>
      <c r="BS13" s="1">
        <v>3.1052E-7</v>
      </c>
      <c r="BT13">
        <v>240</v>
      </c>
      <c r="BU13" s="8">
        <f t="shared" si="31"/>
        <v>-1.9453736688435086E-4</v>
      </c>
      <c r="BV13" s="8" t="str">
        <f t="shared" si="32"/>
        <v>NA</v>
      </c>
      <c r="BW13" s="8">
        <f t="shared" si="33"/>
        <v>1.9484788688435087E-4</v>
      </c>
      <c r="BX13">
        <v>9.6313825089999998</v>
      </c>
      <c r="BY13">
        <v>-3.4886581840000002E-4</v>
      </c>
      <c r="BZ13">
        <v>240</v>
      </c>
      <c r="CA13" s="8">
        <f t="shared" si="34"/>
        <v>-8.658576030134979E-5</v>
      </c>
      <c r="CB13" s="8" t="str">
        <f t="shared" si="35"/>
        <v>NA</v>
      </c>
      <c r="CC13" s="8">
        <f t="shared" si="36"/>
        <v>-2.6228005809865023E-4</v>
      </c>
      <c r="CD13">
        <v>10.119895830000001</v>
      </c>
      <c r="CE13" s="1">
        <v>-1.1565E-5</v>
      </c>
      <c r="CF13">
        <v>240</v>
      </c>
      <c r="CG13" s="8">
        <f t="shared" si="37"/>
        <v>-5.8140069200685041E-5</v>
      </c>
      <c r="CH13" s="8" t="str">
        <f t="shared" si="38"/>
        <v>NA</v>
      </c>
      <c r="CI13" s="8">
        <f t="shared" si="39"/>
        <v>4.6575069200685039E-5</v>
      </c>
      <c r="CJ13">
        <v>9.8900787589999997</v>
      </c>
      <c r="CK13" s="1">
        <v>-1.7054E-5</v>
      </c>
      <c r="CL13">
        <v>240</v>
      </c>
      <c r="CM13" s="8">
        <f t="shared" si="40"/>
        <v>-1.9453736688435086E-4</v>
      </c>
      <c r="CN13" s="8" t="str">
        <f t="shared" si="41"/>
        <v>NA</v>
      </c>
      <c r="CO13" s="8">
        <f t="shared" si="42"/>
        <v>1.7748336688435087E-4</v>
      </c>
      <c r="CP13">
        <v>9.5215807990000005</v>
      </c>
      <c r="CQ13">
        <v>-3.1875927460000002E-4</v>
      </c>
      <c r="CR13">
        <v>240</v>
      </c>
      <c r="CS13" s="8">
        <f t="shared" si="43"/>
        <v>-8.658576030134979E-5</v>
      </c>
      <c r="CT13" s="8" t="str">
        <f t="shared" si="44"/>
        <v>NA</v>
      </c>
      <c r="CU13" s="8">
        <f t="shared" si="0"/>
        <v>-2.3217351429865023E-4</v>
      </c>
      <c r="CV13">
        <v>9.8094137309999994</v>
      </c>
      <c r="CW13" s="1">
        <v>3.3573E-7</v>
      </c>
      <c r="CX13">
        <v>240</v>
      </c>
      <c r="CY13" s="10">
        <f t="shared" si="45"/>
        <v>-5.8140069200685041E-5</v>
      </c>
      <c r="CZ13" s="10" t="str">
        <f t="shared" si="46"/>
        <v>NA</v>
      </c>
      <c r="DA13" s="8">
        <f t="shared" si="47"/>
        <v>5.847579920068504E-5</v>
      </c>
      <c r="DB13" t="s">
        <v>1</v>
      </c>
      <c r="DC13" s="5" t="s">
        <v>6</v>
      </c>
    </row>
    <row r="14" spans="1:107" x14ac:dyDescent="0.45">
      <c r="A14" s="9">
        <f t="shared" si="48"/>
        <v>45624.200000000041</v>
      </c>
      <c r="B14">
        <v>12</v>
      </c>
      <c r="C14">
        <v>13</v>
      </c>
      <c r="D14" s="7">
        <v>45624</v>
      </c>
      <c r="E14">
        <v>4.4824999930000002</v>
      </c>
      <c r="F14">
        <v>13.975545800000001</v>
      </c>
      <c r="G14">
        <v>13.87486251</v>
      </c>
      <c r="H14">
        <v>14.0300791</v>
      </c>
      <c r="I14">
        <v>14.13488334</v>
      </c>
      <c r="J14">
        <v>10.29382084</v>
      </c>
      <c r="K14" s="1">
        <v>-5.0108000000000002E-5</v>
      </c>
      <c r="L14">
        <v>240</v>
      </c>
      <c r="M14" s="8">
        <f t="shared" si="1"/>
        <v>-1.9531180865928199E-4</v>
      </c>
      <c r="N14" s="8" t="str">
        <f t="shared" si="2"/>
        <v>NA</v>
      </c>
      <c r="O14" s="8">
        <f t="shared" si="3"/>
        <v>1.4520380865928201E-4</v>
      </c>
      <c r="P14">
        <v>10.39156667</v>
      </c>
      <c r="Q14" s="1">
        <v>4.6994000000000003E-6</v>
      </c>
      <c r="R14">
        <v>240</v>
      </c>
      <c r="S14" s="10">
        <f t="shared" si="4"/>
        <v>-5.8229251145153205E-5</v>
      </c>
      <c r="T14" s="10" t="str">
        <f t="shared" si="5"/>
        <v>NA</v>
      </c>
      <c r="U14" s="8">
        <f t="shared" si="6"/>
        <v>6.2928651145153209E-5</v>
      </c>
      <c r="V14">
        <v>10.36677083</v>
      </c>
      <c r="W14" s="1">
        <v>-3.3047999999999999E-5</v>
      </c>
      <c r="X14">
        <v>240</v>
      </c>
      <c r="Y14" s="8">
        <f t="shared" si="7"/>
        <v>-1.9531180865928199E-4</v>
      </c>
      <c r="Z14" s="8" t="str">
        <f t="shared" si="8"/>
        <v>NA</v>
      </c>
      <c r="AA14" s="8">
        <f t="shared" si="9"/>
        <v>1.6226380865928201E-4</v>
      </c>
      <c r="AB14">
        <v>9.9794641849999994</v>
      </c>
      <c r="AC14">
        <v>-2.6851525679999998E-4</v>
      </c>
      <c r="AD14">
        <v>240</v>
      </c>
      <c r="AE14" s="8">
        <f t="shared" si="10"/>
        <v>-8.6861630680001856E-5</v>
      </c>
      <c r="AF14" s="8" t="str">
        <f t="shared" si="11"/>
        <v>NA</v>
      </c>
      <c r="AG14" s="8">
        <f t="shared" si="12"/>
        <v>-1.8165362611999812E-4</v>
      </c>
      <c r="AH14">
        <v>10.21822504</v>
      </c>
      <c r="AI14" s="1">
        <v>-3.2894E-5</v>
      </c>
      <c r="AJ14">
        <v>240</v>
      </c>
      <c r="AK14" s="8">
        <f t="shared" si="13"/>
        <v>-8.6861630680001856E-5</v>
      </c>
      <c r="AL14" s="8" t="str">
        <f t="shared" si="14"/>
        <v>NA</v>
      </c>
      <c r="AM14" s="8">
        <f t="shared" si="15"/>
        <v>5.3967630680001855E-5</v>
      </c>
      <c r="AN14">
        <v>10.19999166</v>
      </c>
      <c r="AO14">
        <v>-2.5672547049999998E-4</v>
      </c>
      <c r="AP14">
        <v>240</v>
      </c>
      <c r="AQ14" s="8">
        <f t="shared" si="16"/>
        <v>-8.6861630680001856E-5</v>
      </c>
      <c r="AR14" s="8" t="str">
        <f t="shared" si="17"/>
        <v>NA</v>
      </c>
      <c r="AS14" s="8">
        <f t="shared" si="18"/>
        <v>-1.6986383981999813E-4</v>
      </c>
      <c r="AT14">
        <v>10.101343740000001</v>
      </c>
      <c r="AU14">
        <v>-3.9610577320000001E-4</v>
      </c>
      <c r="AV14">
        <v>240</v>
      </c>
      <c r="AW14" s="8">
        <f t="shared" si="19"/>
        <v>-8.6861630680001856E-5</v>
      </c>
      <c r="AX14" s="8" t="str">
        <f t="shared" si="20"/>
        <v>NA</v>
      </c>
      <c r="AY14" s="8">
        <f t="shared" si="21"/>
        <v>-3.0924414251999816E-4</v>
      </c>
      <c r="AZ14">
        <v>10.301308349999999</v>
      </c>
      <c r="BA14" s="1">
        <v>-4.1776000000000001E-5</v>
      </c>
      <c r="BB14">
        <v>240</v>
      </c>
      <c r="BC14" s="8">
        <f t="shared" si="22"/>
        <v>-1.9531180865928199E-4</v>
      </c>
      <c r="BD14" s="8" t="str">
        <f t="shared" si="23"/>
        <v>NA</v>
      </c>
      <c r="BE14" s="8">
        <f t="shared" si="24"/>
        <v>1.5353580865928201E-4</v>
      </c>
      <c r="BF14">
        <v>8.5178758380000001</v>
      </c>
      <c r="BG14" s="1">
        <v>-1.2489E-5</v>
      </c>
      <c r="BH14">
        <v>240</v>
      </c>
      <c r="BI14" s="10">
        <f t="shared" si="25"/>
        <v>-5.8229251145153205E-5</v>
      </c>
      <c r="BJ14" s="10" t="str">
        <f t="shared" si="26"/>
        <v>NA</v>
      </c>
      <c r="BK14" s="8">
        <f t="shared" si="27"/>
        <v>4.5740251145153203E-5</v>
      </c>
      <c r="BL14">
        <v>9.535200433</v>
      </c>
      <c r="BM14">
        <v>-4.4177160979999997E-4</v>
      </c>
      <c r="BN14">
        <v>240</v>
      </c>
      <c r="BO14" s="8">
        <f t="shared" si="28"/>
        <v>-8.6861630680001856E-5</v>
      </c>
      <c r="BP14" s="8" t="str">
        <f t="shared" si="29"/>
        <v>NA</v>
      </c>
      <c r="BQ14" s="8">
        <f t="shared" si="30"/>
        <v>-3.5490997911999812E-4</v>
      </c>
      <c r="BR14">
        <v>9.8942970989999992</v>
      </c>
      <c r="BS14" s="1">
        <v>-3.0706E-5</v>
      </c>
      <c r="BT14">
        <v>240</v>
      </c>
      <c r="BU14" s="8">
        <f t="shared" si="31"/>
        <v>-1.9531180865928199E-4</v>
      </c>
      <c r="BV14" s="8" t="str">
        <f t="shared" si="32"/>
        <v>NA</v>
      </c>
      <c r="BW14" s="8">
        <f t="shared" si="33"/>
        <v>1.6460580865928199E-4</v>
      </c>
      <c r="BX14">
        <v>9.6312500080000003</v>
      </c>
      <c r="BY14">
        <v>-3.6320468240000001E-4</v>
      </c>
      <c r="BZ14">
        <v>240</v>
      </c>
      <c r="CA14" s="8">
        <f t="shared" si="34"/>
        <v>-8.6861630680001856E-5</v>
      </c>
      <c r="CB14" s="8" t="str">
        <f t="shared" si="35"/>
        <v>NA</v>
      </c>
      <c r="CC14" s="8">
        <f t="shared" si="36"/>
        <v>-2.7634305171999815E-4</v>
      </c>
      <c r="CD14">
        <v>10.13372081</v>
      </c>
      <c r="CE14" s="1">
        <v>-1.9898000000000002E-5</v>
      </c>
      <c r="CF14">
        <v>240</v>
      </c>
      <c r="CG14" s="8">
        <f t="shared" si="37"/>
        <v>-5.8229251145153205E-5</v>
      </c>
      <c r="CH14" s="8" t="str">
        <f t="shared" si="38"/>
        <v>NA</v>
      </c>
      <c r="CI14" s="8">
        <f t="shared" si="39"/>
        <v>3.83312511451532E-5</v>
      </c>
      <c r="CJ14">
        <v>9.8925549900000007</v>
      </c>
      <c r="CK14" s="1">
        <v>-5.2623000000000001E-5</v>
      </c>
      <c r="CL14">
        <v>240</v>
      </c>
      <c r="CM14" s="8">
        <f t="shared" si="40"/>
        <v>-1.9531180865928199E-4</v>
      </c>
      <c r="CN14" s="8" t="str">
        <f t="shared" si="41"/>
        <v>NA</v>
      </c>
      <c r="CO14" s="8">
        <f t="shared" si="42"/>
        <v>1.4268880865928198E-4</v>
      </c>
      <c r="CP14">
        <v>9.5443795599999994</v>
      </c>
      <c r="CQ14">
        <v>-3.6859898999999998E-4</v>
      </c>
      <c r="CR14">
        <v>240</v>
      </c>
      <c r="CS14" s="8">
        <f t="shared" si="43"/>
        <v>-8.6861630680001856E-5</v>
      </c>
      <c r="CT14" s="8" t="str">
        <f t="shared" si="44"/>
        <v>NA</v>
      </c>
      <c r="CU14" s="8">
        <f t="shared" si="0"/>
        <v>-2.8173735931999813E-4</v>
      </c>
      <c r="CV14">
        <v>9.8169791459999995</v>
      </c>
      <c r="CW14" s="1">
        <v>-3.7768999999999997E-5</v>
      </c>
      <c r="CX14">
        <v>240</v>
      </c>
      <c r="CY14" s="10">
        <f t="shared" si="45"/>
        <v>-5.8229251145153205E-5</v>
      </c>
      <c r="CZ14" s="10" t="str">
        <f t="shared" si="46"/>
        <v>NA</v>
      </c>
      <c r="DA14" s="8">
        <f t="shared" si="47"/>
        <v>2.0460251145153208E-5</v>
      </c>
      <c r="DB14" t="s">
        <v>1</v>
      </c>
      <c r="DC14" s="5" t="s">
        <v>6</v>
      </c>
    </row>
    <row r="15" spans="1:107" x14ac:dyDescent="0.45">
      <c r="A15" s="9">
        <f t="shared" si="48"/>
        <v>45624.227777777822</v>
      </c>
      <c r="B15">
        <v>13</v>
      </c>
      <c r="C15">
        <v>14</v>
      </c>
      <c r="D15" s="7">
        <v>45624</v>
      </c>
      <c r="E15">
        <v>5.2825000109999998</v>
      </c>
      <c r="F15">
        <v>13.971700070000001</v>
      </c>
      <c r="G15">
        <v>13.86358755</v>
      </c>
      <c r="H15">
        <v>14.015766660000001</v>
      </c>
      <c r="I15">
        <v>14.1056375</v>
      </c>
      <c r="J15">
        <v>10.31032501</v>
      </c>
      <c r="K15" s="1">
        <v>-2.5338E-5</v>
      </c>
      <c r="L15">
        <v>240</v>
      </c>
      <c r="M15" s="8">
        <f t="shared" si="1"/>
        <v>-1.9608625043399108E-4</v>
      </c>
      <c r="N15" s="8" t="str">
        <f t="shared" si="2"/>
        <v>NA</v>
      </c>
      <c r="O15" s="8">
        <f t="shared" si="3"/>
        <v>1.7074825043399109E-4</v>
      </c>
      <c r="P15">
        <v>10.38864167</v>
      </c>
      <c r="Q15" s="1">
        <v>-6.8298000000000002E-6</v>
      </c>
      <c r="R15">
        <v>240</v>
      </c>
      <c r="S15" s="10">
        <f t="shared" si="4"/>
        <v>-5.8318433089593613E-5</v>
      </c>
      <c r="T15" s="10" t="str">
        <f t="shared" si="5"/>
        <v>NA</v>
      </c>
      <c r="U15" s="8">
        <f t="shared" si="6"/>
        <v>5.1488633089593613E-5</v>
      </c>
      <c r="V15">
        <v>10.379366640000001</v>
      </c>
      <c r="W15" s="1">
        <v>-2.0100999999999999E-5</v>
      </c>
      <c r="X15">
        <v>240</v>
      </c>
      <c r="Y15" s="8">
        <f t="shared" si="7"/>
        <v>-1.9608625043399108E-4</v>
      </c>
      <c r="Z15" s="8" t="str">
        <f t="shared" si="8"/>
        <v>NA</v>
      </c>
      <c r="AA15" s="8">
        <f t="shared" si="9"/>
        <v>1.7598525043399109E-4</v>
      </c>
      <c r="AB15">
        <v>10.059001670000001</v>
      </c>
      <c r="AC15">
        <v>-2.264629862E-4</v>
      </c>
      <c r="AD15">
        <v>240</v>
      </c>
      <c r="AE15" s="8">
        <f t="shared" si="10"/>
        <v>-8.7137501058709432E-5</v>
      </c>
      <c r="AF15" s="8" t="str">
        <f t="shared" si="11"/>
        <v>NA</v>
      </c>
      <c r="AG15" s="8">
        <f t="shared" si="12"/>
        <v>-1.3932548514129057E-4</v>
      </c>
      <c r="AH15">
        <v>10.23548751</v>
      </c>
      <c r="AI15" s="1">
        <v>-1.9431000000000001E-5</v>
      </c>
      <c r="AJ15">
        <v>240</v>
      </c>
      <c r="AK15" s="8">
        <f t="shared" si="13"/>
        <v>-8.7137501058709432E-5</v>
      </c>
      <c r="AL15" s="8" t="str">
        <f t="shared" si="14"/>
        <v>NA</v>
      </c>
      <c r="AM15" s="8">
        <f t="shared" si="15"/>
        <v>6.7706501058709435E-5</v>
      </c>
      <c r="AN15">
        <v>10.18703419</v>
      </c>
      <c r="AO15">
        <v>-3.1328104819999998E-4</v>
      </c>
      <c r="AP15">
        <v>240</v>
      </c>
      <c r="AQ15" s="8">
        <f t="shared" si="16"/>
        <v>-8.7137501058709432E-5</v>
      </c>
      <c r="AR15" s="8" t="str">
        <f t="shared" si="17"/>
        <v>NA</v>
      </c>
      <c r="AS15" s="8">
        <f t="shared" si="18"/>
        <v>-2.2614354714129055E-4</v>
      </c>
      <c r="AT15">
        <v>10.08049999</v>
      </c>
      <c r="AU15">
        <v>-3.4988017339999998E-4</v>
      </c>
      <c r="AV15">
        <v>240</v>
      </c>
      <c r="AW15" s="8">
        <f t="shared" si="19"/>
        <v>-8.7137501058709432E-5</v>
      </c>
      <c r="AX15" s="8" t="str">
        <f t="shared" si="20"/>
        <v>NA</v>
      </c>
      <c r="AY15" s="8">
        <f t="shared" si="21"/>
        <v>-2.6274267234129055E-4</v>
      </c>
      <c r="AZ15">
        <v>10.315062490000001</v>
      </c>
      <c r="BA15" s="1">
        <v>-4.0292E-5</v>
      </c>
      <c r="BB15">
        <v>240</v>
      </c>
      <c r="BC15" s="8">
        <f t="shared" si="22"/>
        <v>-1.9608625043399108E-4</v>
      </c>
      <c r="BD15" s="8" t="str">
        <f t="shared" si="23"/>
        <v>NA</v>
      </c>
      <c r="BE15" s="8">
        <f t="shared" si="24"/>
        <v>1.557942504339911E-4</v>
      </c>
      <c r="BF15">
        <v>8.5011775059999994</v>
      </c>
      <c r="BG15" s="1">
        <v>-2.6075E-5</v>
      </c>
      <c r="BH15">
        <v>240</v>
      </c>
      <c r="BI15" s="10">
        <f t="shared" si="25"/>
        <v>-5.8318433089593613E-5</v>
      </c>
      <c r="BJ15" s="10" t="str">
        <f t="shared" si="26"/>
        <v>NA</v>
      </c>
      <c r="BK15" s="8">
        <f t="shared" si="27"/>
        <v>3.2243433089593616E-5</v>
      </c>
      <c r="BL15">
        <v>9.5201579370000005</v>
      </c>
      <c r="BM15">
        <v>-3.6791897589999998E-4</v>
      </c>
      <c r="BN15">
        <v>240</v>
      </c>
      <c r="BO15" s="8">
        <f t="shared" si="28"/>
        <v>-8.7137501058709432E-5</v>
      </c>
      <c r="BP15" s="8" t="str">
        <f t="shared" si="29"/>
        <v>NA</v>
      </c>
      <c r="BQ15" s="8">
        <f t="shared" si="30"/>
        <v>-2.8078147484129055E-4</v>
      </c>
      <c r="BR15">
        <v>9.900462933</v>
      </c>
      <c r="BS15" s="1">
        <v>-4.3661000000000001E-5</v>
      </c>
      <c r="BT15">
        <v>240</v>
      </c>
      <c r="BU15" s="8">
        <f t="shared" si="31"/>
        <v>-1.9608625043399108E-4</v>
      </c>
      <c r="BV15" s="8" t="str">
        <f t="shared" si="32"/>
        <v>NA</v>
      </c>
      <c r="BW15" s="8">
        <f t="shared" si="33"/>
        <v>1.5242525043399107E-4</v>
      </c>
      <c r="BX15">
        <v>9.6081458170000005</v>
      </c>
      <c r="BY15">
        <v>-3.9354646129999998E-4</v>
      </c>
      <c r="BZ15">
        <v>240</v>
      </c>
      <c r="CA15" s="8">
        <f t="shared" si="34"/>
        <v>-8.7137501058709432E-5</v>
      </c>
      <c r="CB15" s="8" t="str">
        <f t="shared" si="35"/>
        <v>NA</v>
      </c>
      <c r="CC15" s="8">
        <f t="shared" si="36"/>
        <v>-3.0640896024129055E-4</v>
      </c>
      <c r="CD15">
        <v>10.145720819999999</v>
      </c>
      <c r="CE15" s="1">
        <v>-9.9673000000000003E-6</v>
      </c>
      <c r="CF15">
        <v>240</v>
      </c>
      <c r="CG15" s="8">
        <f t="shared" si="37"/>
        <v>-5.8318433089593613E-5</v>
      </c>
      <c r="CH15" s="8" t="str">
        <f t="shared" si="38"/>
        <v>NA</v>
      </c>
      <c r="CI15" s="8">
        <f t="shared" si="39"/>
        <v>4.8351133089593611E-5</v>
      </c>
      <c r="CJ15">
        <v>9.9053833680000007</v>
      </c>
      <c r="CK15" s="1">
        <v>-4.8140999999999999E-5</v>
      </c>
      <c r="CL15">
        <v>240</v>
      </c>
      <c r="CM15" s="8">
        <f t="shared" si="40"/>
        <v>-1.9608625043399108E-4</v>
      </c>
      <c r="CN15" s="8" t="str">
        <f t="shared" si="41"/>
        <v>NA</v>
      </c>
      <c r="CO15" s="8">
        <f t="shared" si="42"/>
        <v>1.4794525043399108E-4</v>
      </c>
      <c r="CP15">
        <v>9.5475433429999992</v>
      </c>
      <c r="CQ15">
        <v>-3.9609024819999998E-4</v>
      </c>
      <c r="CR15">
        <v>240</v>
      </c>
      <c r="CS15" s="8">
        <f t="shared" si="43"/>
        <v>-8.7137501058709432E-5</v>
      </c>
      <c r="CT15" s="8" t="str">
        <f t="shared" si="44"/>
        <v>NA</v>
      </c>
      <c r="CU15" s="8">
        <f t="shared" si="0"/>
        <v>-3.0895274714129055E-4</v>
      </c>
      <c r="CV15">
        <v>9.8522099730000008</v>
      </c>
      <c r="CW15" s="1">
        <v>-7.5242999999999998E-5</v>
      </c>
      <c r="CX15">
        <v>240</v>
      </c>
      <c r="CY15" s="10">
        <f t="shared" si="45"/>
        <v>-5.8318433089593613E-5</v>
      </c>
      <c r="CZ15" s="10" t="str">
        <f t="shared" si="46"/>
        <v>NA</v>
      </c>
      <c r="DA15" s="8">
        <f t="shared" si="47"/>
        <v>-1.6924566910406385E-5</v>
      </c>
      <c r="DB15" t="s">
        <v>1</v>
      </c>
      <c r="DC15" s="5" t="s">
        <v>6</v>
      </c>
    </row>
    <row r="16" spans="1:107" x14ac:dyDescent="0.45">
      <c r="A16" s="9">
        <f t="shared" si="48"/>
        <v>45624.255555555603</v>
      </c>
      <c r="B16">
        <v>14</v>
      </c>
      <c r="C16">
        <v>15</v>
      </c>
      <c r="D16" s="7">
        <v>45624</v>
      </c>
      <c r="E16">
        <v>6.0575000350000003</v>
      </c>
      <c r="F16">
        <v>13.96679999</v>
      </c>
      <c r="G16">
        <v>13.85646669</v>
      </c>
      <c r="H16">
        <v>13.97287912</v>
      </c>
      <c r="I16">
        <v>14.05765828</v>
      </c>
      <c r="J16">
        <v>10.31621249</v>
      </c>
      <c r="K16" s="1">
        <v>-3.0216999999999999E-5</v>
      </c>
      <c r="L16">
        <v>240</v>
      </c>
      <c r="M16" s="8">
        <f t="shared" si="1"/>
        <v>-1.9686069220892222E-4</v>
      </c>
      <c r="N16" s="8" t="str">
        <f t="shared" si="2"/>
        <v>NA</v>
      </c>
      <c r="O16" s="8">
        <f t="shared" si="3"/>
        <v>1.6664369220892222E-4</v>
      </c>
      <c r="P16">
        <v>10.39391253</v>
      </c>
      <c r="Q16" s="1">
        <v>3.4655000000000001E-6</v>
      </c>
      <c r="R16">
        <v>240</v>
      </c>
      <c r="S16" s="10">
        <f t="shared" si="4"/>
        <v>-5.8407615034061777E-5</v>
      </c>
      <c r="T16" s="10" t="str">
        <f t="shared" si="5"/>
        <v>NA</v>
      </c>
      <c r="U16" s="8">
        <f t="shared" si="6"/>
        <v>6.187311503406178E-5</v>
      </c>
      <c r="V16">
        <v>10.3850625</v>
      </c>
      <c r="W16" s="1">
        <v>-1.7518000000000001E-5</v>
      </c>
      <c r="X16">
        <v>240</v>
      </c>
      <c r="Y16" s="8">
        <f t="shared" si="7"/>
        <v>-1.9686069220892222E-4</v>
      </c>
      <c r="Z16" s="8" t="str">
        <f t="shared" si="8"/>
        <v>NA</v>
      </c>
      <c r="AA16" s="8">
        <f t="shared" si="9"/>
        <v>1.7934269220892221E-4</v>
      </c>
      <c r="AB16">
        <v>10.03193209</v>
      </c>
      <c r="AC16">
        <v>-3.311616174E-4</v>
      </c>
      <c r="AD16">
        <v>240</v>
      </c>
      <c r="AE16" s="8">
        <f t="shared" si="10"/>
        <v>-8.7413371437361498E-5</v>
      </c>
      <c r="AF16" s="8" t="str">
        <f t="shared" si="11"/>
        <v>NA</v>
      </c>
      <c r="AG16" s="8">
        <f t="shared" si="12"/>
        <v>-2.4374824596263851E-4</v>
      </c>
      <c r="AH16">
        <v>10.24059585</v>
      </c>
      <c r="AI16" s="1">
        <v>-1.0719E-5</v>
      </c>
      <c r="AJ16">
        <v>240</v>
      </c>
      <c r="AK16" s="8">
        <f t="shared" si="13"/>
        <v>-8.7413371437361498E-5</v>
      </c>
      <c r="AL16" s="8" t="str">
        <f t="shared" si="14"/>
        <v>NA</v>
      </c>
      <c r="AM16" s="8">
        <f t="shared" si="15"/>
        <v>7.6694371437361494E-5</v>
      </c>
      <c r="AN16">
        <v>10.190941649999999</v>
      </c>
      <c r="AO16">
        <v>-2.3498540710000001E-4</v>
      </c>
      <c r="AP16">
        <v>240</v>
      </c>
      <c r="AQ16" s="8">
        <f t="shared" si="16"/>
        <v>-8.7413371437361498E-5</v>
      </c>
      <c r="AR16" s="8" t="str">
        <f t="shared" si="17"/>
        <v>NA</v>
      </c>
      <c r="AS16" s="8">
        <f t="shared" si="18"/>
        <v>-1.4757203566263851E-4</v>
      </c>
      <c r="AT16">
        <v>10.00114084</v>
      </c>
      <c r="AU16">
        <v>-4.3595328830000002E-4</v>
      </c>
      <c r="AV16">
        <v>240</v>
      </c>
      <c r="AW16" s="8">
        <f t="shared" si="19"/>
        <v>-8.7413371437361498E-5</v>
      </c>
      <c r="AX16" s="8" t="str">
        <f t="shared" si="20"/>
        <v>NA</v>
      </c>
      <c r="AY16" s="8">
        <f t="shared" si="21"/>
        <v>-3.4853991686263852E-4</v>
      </c>
      <c r="AZ16">
        <v>10.32029168</v>
      </c>
      <c r="BA16" s="1">
        <v>-3.8247999999999997E-5</v>
      </c>
      <c r="BB16">
        <v>240</v>
      </c>
      <c r="BC16" s="8">
        <f t="shared" si="22"/>
        <v>-1.9686069220892222E-4</v>
      </c>
      <c r="BD16" s="8" t="str">
        <f t="shared" si="23"/>
        <v>NA</v>
      </c>
      <c r="BE16" s="8">
        <f t="shared" si="24"/>
        <v>1.5861269220892221E-4</v>
      </c>
      <c r="BF16">
        <v>8.4913791780000007</v>
      </c>
      <c r="BG16" s="1">
        <v>-3.4462000000000003E-5</v>
      </c>
      <c r="BH16">
        <v>240</v>
      </c>
      <c r="BI16" s="10">
        <f t="shared" si="25"/>
        <v>-5.8407615034061777E-5</v>
      </c>
      <c r="BJ16" s="10" t="str">
        <f t="shared" si="26"/>
        <v>NA</v>
      </c>
      <c r="BK16" s="8">
        <f t="shared" si="27"/>
        <v>2.3945615034061774E-5</v>
      </c>
      <c r="BL16">
        <v>9.5473354260000001</v>
      </c>
      <c r="BM16">
        <v>-4.0809699839999998E-4</v>
      </c>
      <c r="BN16">
        <v>240</v>
      </c>
      <c r="BO16" s="8">
        <f t="shared" si="28"/>
        <v>-8.7413371437361498E-5</v>
      </c>
      <c r="BP16" s="8" t="str">
        <f t="shared" si="29"/>
        <v>NA</v>
      </c>
      <c r="BQ16" s="8">
        <f t="shared" si="30"/>
        <v>-3.2068362696263848E-4</v>
      </c>
      <c r="BR16">
        <v>9.9059066770000008</v>
      </c>
      <c r="BS16" s="1">
        <v>-4.6281E-5</v>
      </c>
      <c r="BT16">
        <v>240</v>
      </c>
      <c r="BU16" s="8">
        <f t="shared" si="31"/>
        <v>-1.9686069220892222E-4</v>
      </c>
      <c r="BV16" s="8" t="str">
        <f t="shared" si="32"/>
        <v>NA</v>
      </c>
      <c r="BW16" s="8">
        <f t="shared" si="33"/>
        <v>1.505796922089222E-4</v>
      </c>
      <c r="BX16">
        <v>9.6162124989999995</v>
      </c>
      <c r="BY16">
        <v>-3.9100096999999999E-4</v>
      </c>
      <c r="BZ16">
        <v>240</v>
      </c>
      <c r="CA16" s="8">
        <f t="shared" si="34"/>
        <v>-8.7413371437361498E-5</v>
      </c>
      <c r="CB16" s="8" t="str">
        <f t="shared" si="35"/>
        <v>NA</v>
      </c>
      <c r="CC16" s="8">
        <f t="shared" si="36"/>
        <v>-3.0358759856263849E-4</v>
      </c>
      <c r="CD16">
        <v>10.155625000000001</v>
      </c>
      <c r="CE16" s="1">
        <v>3.7948999999999999E-6</v>
      </c>
      <c r="CF16">
        <v>240</v>
      </c>
      <c r="CG16" s="8">
        <f t="shared" si="37"/>
        <v>-5.8407615034061777E-5</v>
      </c>
      <c r="CH16" s="8" t="str">
        <f t="shared" si="38"/>
        <v>NA</v>
      </c>
      <c r="CI16" s="8">
        <f t="shared" si="39"/>
        <v>6.2202515034061784E-5</v>
      </c>
      <c r="CJ16">
        <v>9.9098795929999994</v>
      </c>
      <c r="CK16" s="1">
        <v>-4.0589000000000001E-5</v>
      </c>
      <c r="CL16">
        <v>240</v>
      </c>
      <c r="CM16" s="8">
        <f t="shared" si="40"/>
        <v>-1.9686069220892222E-4</v>
      </c>
      <c r="CN16" s="8" t="str">
        <f t="shared" si="41"/>
        <v>NA</v>
      </c>
      <c r="CO16" s="8">
        <f t="shared" si="42"/>
        <v>1.5627169220892222E-4</v>
      </c>
      <c r="CP16">
        <v>9.5533104099999999</v>
      </c>
      <c r="CQ16">
        <v>-3.5006316529999999E-4</v>
      </c>
      <c r="CR16">
        <v>240</v>
      </c>
      <c r="CS16" s="8">
        <f t="shared" si="43"/>
        <v>-8.7413371437361498E-5</v>
      </c>
      <c r="CT16" s="8" t="str">
        <f t="shared" si="44"/>
        <v>NA</v>
      </c>
      <c r="CU16" s="8">
        <f t="shared" si="0"/>
        <v>-2.6264979386263849E-4</v>
      </c>
      <c r="CV16">
        <v>9.8536562480000001</v>
      </c>
      <c r="CW16" s="1">
        <v>-1.9148999999999999E-5</v>
      </c>
      <c r="CX16">
        <v>240</v>
      </c>
      <c r="CY16" s="10">
        <f t="shared" si="45"/>
        <v>-5.8407615034061777E-5</v>
      </c>
      <c r="CZ16" s="10" t="str">
        <f t="shared" si="46"/>
        <v>NA</v>
      </c>
      <c r="DA16" s="8">
        <f t="shared" si="47"/>
        <v>3.9258615034061775E-5</v>
      </c>
      <c r="DB16" t="s">
        <v>1</v>
      </c>
      <c r="DC16" s="5" t="s">
        <v>6</v>
      </c>
    </row>
    <row r="17" spans="1:107" x14ac:dyDescent="0.45">
      <c r="A17" s="9">
        <f t="shared" si="48"/>
        <v>45624.283333333384</v>
      </c>
      <c r="B17">
        <v>15</v>
      </c>
      <c r="C17">
        <v>16</v>
      </c>
      <c r="D17" s="7">
        <v>45624</v>
      </c>
      <c r="E17">
        <v>6.4824999869999997</v>
      </c>
      <c r="F17">
        <v>13.9676376</v>
      </c>
      <c r="G17">
        <v>13.8620833</v>
      </c>
      <c r="H17">
        <v>13.93547504</v>
      </c>
      <c r="I17">
        <v>14.02691671</v>
      </c>
      <c r="J17">
        <v>10.31926668</v>
      </c>
      <c r="K17" s="1">
        <v>-3.2568999999999999E-5</v>
      </c>
      <c r="L17">
        <v>240</v>
      </c>
      <c r="M17" s="8">
        <f t="shared" si="1"/>
        <v>-1.9763513398363131E-4</v>
      </c>
      <c r="N17" s="8" t="str">
        <f t="shared" si="2"/>
        <v>NA</v>
      </c>
      <c r="O17" s="8">
        <f t="shared" si="3"/>
        <v>1.650661339836313E-4</v>
      </c>
      <c r="P17">
        <v>10.400991660000001</v>
      </c>
      <c r="Q17" s="1">
        <v>-9.7728000000000007E-6</v>
      </c>
      <c r="R17">
        <v>240</v>
      </c>
      <c r="S17" s="10">
        <f t="shared" si="4"/>
        <v>-5.8496796978502186E-5</v>
      </c>
      <c r="T17" s="10" t="str">
        <f t="shared" si="5"/>
        <v>NA</v>
      </c>
      <c r="U17" s="8">
        <f t="shared" si="6"/>
        <v>4.8723996978502183E-5</v>
      </c>
      <c r="V17">
        <v>10.39220415</v>
      </c>
      <c r="W17" s="1">
        <v>-1.9218000000000001E-5</v>
      </c>
      <c r="X17">
        <v>240</v>
      </c>
      <c r="Y17" s="8">
        <f t="shared" si="7"/>
        <v>-1.9763513398363131E-4</v>
      </c>
      <c r="Z17" s="8" t="str">
        <f t="shared" si="8"/>
        <v>NA</v>
      </c>
      <c r="AA17" s="8">
        <f t="shared" si="9"/>
        <v>1.7841713398363131E-4</v>
      </c>
      <c r="AB17">
        <v>9.9614424820000007</v>
      </c>
      <c r="AC17">
        <v>-3.3008675049999998E-4</v>
      </c>
      <c r="AD17">
        <v>240</v>
      </c>
      <c r="AE17" s="8">
        <f t="shared" si="10"/>
        <v>-8.7689241816013563E-5</v>
      </c>
      <c r="AF17" s="8" t="str">
        <f t="shared" si="11"/>
        <v>NA</v>
      </c>
      <c r="AG17" s="8">
        <f t="shared" si="12"/>
        <v>-2.4239750868398642E-4</v>
      </c>
      <c r="AH17">
        <v>10.244954160000001</v>
      </c>
      <c r="AI17" s="1">
        <v>-1.7535999999999999E-5</v>
      </c>
      <c r="AJ17">
        <v>240</v>
      </c>
      <c r="AK17" s="8">
        <f t="shared" si="13"/>
        <v>-8.7689241816013563E-5</v>
      </c>
      <c r="AL17" s="8" t="str">
        <f t="shared" si="14"/>
        <v>NA</v>
      </c>
      <c r="AM17" s="8">
        <f t="shared" si="15"/>
        <v>7.0153241816013561E-5</v>
      </c>
      <c r="AN17">
        <v>10.227425009999999</v>
      </c>
      <c r="AO17">
        <v>-2.744959219E-4</v>
      </c>
      <c r="AP17">
        <v>240</v>
      </c>
      <c r="AQ17" s="8">
        <f t="shared" si="16"/>
        <v>-8.7689241816013563E-5</v>
      </c>
      <c r="AR17" s="8" t="str">
        <f t="shared" si="17"/>
        <v>NA</v>
      </c>
      <c r="AS17" s="8">
        <f t="shared" si="18"/>
        <v>-1.8680668008398644E-4</v>
      </c>
      <c r="AT17">
        <v>9.9290129179999997</v>
      </c>
      <c r="AU17">
        <v>-5.3834131689999996E-4</v>
      </c>
      <c r="AV17">
        <v>240</v>
      </c>
      <c r="AW17" s="8">
        <f t="shared" si="19"/>
        <v>-8.7689241816013563E-5</v>
      </c>
      <c r="AX17" s="8" t="str">
        <f t="shared" si="20"/>
        <v>NA</v>
      </c>
      <c r="AY17" s="8">
        <f t="shared" si="21"/>
        <v>-4.506520750839864E-4</v>
      </c>
      <c r="AZ17">
        <v>10.32580003</v>
      </c>
      <c r="BA17" s="1">
        <v>-3.2123999999999999E-5</v>
      </c>
      <c r="BB17">
        <v>240</v>
      </c>
      <c r="BC17" s="8">
        <f t="shared" si="22"/>
        <v>-1.9763513398363131E-4</v>
      </c>
      <c r="BD17" s="8" t="str">
        <f t="shared" si="23"/>
        <v>NA</v>
      </c>
      <c r="BE17" s="8">
        <f t="shared" si="24"/>
        <v>1.6551113398363131E-4</v>
      </c>
      <c r="BF17">
        <v>8.4802462460000001</v>
      </c>
      <c r="BG17" s="1">
        <v>-4.4873000000000002E-5</v>
      </c>
      <c r="BH17">
        <v>240</v>
      </c>
      <c r="BI17" s="10">
        <f t="shared" si="25"/>
        <v>-5.8496796978502186E-5</v>
      </c>
      <c r="BJ17" s="10" t="str">
        <f t="shared" si="26"/>
        <v>NA</v>
      </c>
      <c r="BK17" s="8">
        <f t="shared" si="27"/>
        <v>1.3623796978502184E-5</v>
      </c>
      <c r="BL17">
        <v>9.4867337620000001</v>
      </c>
      <c r="BM17">
        <v>-4.5975445400000002E-4</v>
      </c>
      <c r="BN17">
        <v>240</v>
      </c>
      <c r="BO17" s="8">
        <f t="shared" si="28"/>
        <v>-8.7689241816013563E-5</v>
      </c>
      <c r="BP17" s="8" t="str">
        <f t="shared" si="29"/>
        <v>NA</v>
      </c>
      <c r="BQ17" s="8">
        <f t="shared" si="30"/>
        <v>-3.7206521218398646E-4</v>
      </c>
      <c r="BR17">
        <v>9.9068133350000007</v>
      </c>
      <c r="BS17" s="1">
        <v>-4.8538000000000002E-5</v>
      </c>
      <c r="BT17">
        <v>240</v>
      </c>
      <c r="BU17" s="8">
        <f t="shared" si="31"/>
        <v>-1.9763513398363131E-4</v>
      </c>
      <c r="BV17" s="8" t="str">
        <f t="shared" si="32"/>
        <v>NA</v>
      </c>
      <c r="BW17" s="8">
        <f t="shared" si="33"/>
        <v>1.4909713398363132E-4</v>
      </c>
      <c r="BX17">
        <v>9.6209091900000008</v>
      </c>
      <c r="BY17">
        <v>-3.7689284839999997E-4</v>
      </c>
      <c r="BZ17">
        <v>240</v>
      </c>
      <c r="CA17" s="8">
        <f t="shared" si="34"/>
        <v>-8.7689241816013563E-5</v>
      </c>
      <c r="CB17" s="8" t="str">
        <f t="shared" si="35"/>
        <v>NA</v>
      </c>
      <c r="CC17" s="8">
        <f t="shared" si="36"/>
        <v>-2.8920360658398641E-4</v>
      </c>
      <c r="CD17">
        <v>10.161383300000001</v>
      </c>
      <c r="CE17" s="1">
        <v>9.4747999999999995E-6</v>
      </c>
      <c r="CF17">
        <v>240</v>
      </c>
      <c r="CG17" s="8">
        <f t="shared" si="37"/>
        <v>-5.8496796978502186E-5</v>
      </c>
      <c r="CH17" s="8" t="str">
        <f t="shared" si="38"/>
        <v>NA</v>
      </c>
      <c r="CI17" s="8">
        <f t="shared" si="39"/>
        <v>6.7971596978502185E-5</v>
      </c>
      <c r="CJ17">
        <v>9.9073083400000002</v>
      </c>
      <c r="CK17" s="1">
        <v>-4.2942999999999999E-5</v>
      </c>
      <c r="CL17">
        <v>240</v>
      </c>
      <c r="CM17" s="8">
        <f t="shared" si="40"/>
        <v>-1.9763513398363131E-4</v>
      </c>
      <c r="CN17" s="8" t="str">
        <f t="shared" si="41"/>
        <v>NA</v>
      </c>
      <c r="CO17" s="8">
        <f t="shared" si="42"/>
        <v>1.5469213398363132E-4</v>
      </c>
      <c r="CP17">
        <v>9.3970412529999994</v>
      </c>
      <c r="CQ17">
        <v>-4.5433116689999999E-4</v>
      </c>
      <c r="CR17">
        <v>240</v>
      </c>
      <c r="CS17" s="8">
        <f t="shared" si="43"/>
        <v>-8.7689241816013563E-5</v>
      </c>
      <c r="CT17" s="8" t="str">
        <f t="shared" si="44"/>
        <v>NA</v>
      </c>
      <c r="CU17" s="8">
        <f t="shared" si="0"/>
        <v>-3.6664192508398643E-4</v>
      </c>
      <c r="CV17">
        <v>9.837491258</v>
      </c>
      <c r="CW17" s="1">
        <v>-5.9802000000000001E-5</v>
      </c>
      <c r="CX17">
        <v>240</v>
      </c>
      <c r="CY17" s="10">
        <f t="shared" si="45"/>
        <v>-5.8496796978502186E-5</v>
      </c>
      <c r="CZ17" s="10" t="str">
        <f t="shared" si="46"/>
        <v>NA</v>
      </c>
      <c r="DA17" s="8">
        <f t="shared" si="47"/>
        <v>-1.3052030214978153E-6</v>
      </c>
      <c r="DB17" t="s">
        <v>1</v>
      </c>
      <c r="DC17" s="5" t="s">
        <v>6</v>
      </c>
    </row>
    <row r="18" spans="1:107" x14ac:dyDescent="0.45">
      <c r="A18" s="9">
        <f t="shared" si="48"/>
        <v>45624.311111111165</v>
      </c>
      <c r="B18">
        <v>16</v>
      </c>
      <c r="C18">
        <v>17</v>
      </c>
      <c r="D18" s="7">
        <v>45624</v>
      </c>
      <c r="E18">
        <v>7.2825000290000004</v>
      </c>
      <c r="F18">
        <v>13.978212559999999</v>
      </c>
      <c r="G18">
        <v>13.8670458</v>
      </c>
      <c r="H18">
        <v>13.903262529999999</v>
      </c>
      <c r="I18">
        <v>14.02372093</v>
      </c>
      <c r="J18">
        <v>10.339195869999999</v>
      </c>
      <c r="K18" s="1">
        <v>-2.7684000000000001E-5</v>
      </c>
      <c r="L18">
        <v>240</v>
      </c>
      <c r="M18" s="8">
        <f t="shared" si="1"/>
        <v>-1.9840957575856244E-4</v>
      </c>
      <c r="N18" s="8" t="str">
        <f t="shared" si="2"/>
        <v>NA</v>
      </c>
      <c r="O18" s="8">
        <f t="shared" si="3"/>
        <v>1.7072557575856245E-4</v>
      </c>
      <c r="P18">
        <v>10.419824950000001</v>
      </c>
      <c r="Q18" s="1">
        <v>2.0399000000000002E-6</v>
      </c>
      <c r="R18">
        <v>240</v>
      </c>
      <c r="S18" s="10">
        <f t="shared" si="4"/>
        <v>-5.858597892297035E-5</v>
      </c>
      <c r="T18" s="10" t="str">
        <f t="shared" si="5"/>
        <v>NA</v>
      </c>
      <c r="U18" s="8">
        <f t="shared" si="6"/>
        <v>6.062587892297035E-5</v>
      </c>
      <c r="V18">
        <v>10.402579169999999</v>
      </c>
      <c r="W18" s="1">
        <v>-2.4201000000000001E-5</v>
      </c>
      <c r="X18">
        <v>240</v>
      </c>
      <c r="Y18" s="8">
        <f t="shared" si="7"/>
        <v>-1.9840957575856244E-4</v>
      </c>
      <c r="Z18" s="8" t="str">
        <f t="shared" si="8"/>
        <v>NA</v>
      </c>
      <c r="AA18" s="8">
        <f t="shared" si="9"/>
        <v>1.7420857575856243E-4</v>
      </c>
      <c r="AB18">
        <v>9.9291920739999995</v>
      </c>
      <c r="AC18">
        <v>-2.9062974100000001E-4</v>
      </c>
      <c r="AD18">
        <v>240</v>
      </c>
      <c r="AE18" s="8">
        <f t="shared" si="10"/>
        <v>-8.796511219472114E-5</v>
      </c>
      <c r="AF18" s="8" t="str">
        <f t="shared" si="11"/>
        <v>NA</v>
      </c>
      <c r="AG18" s="8">
        <f t="shared" si="12"/>
        <v>-2.0266462880527887E-4</v>
      </c>
      <c r="AH18">
        <v>10.26132076</v>
      </c>
      <c r="AI18" s="1">
        <v>-1.6731E-5</v>
      </c>
      <c r="AJ18">
        <v>240</v>
      </c>
      <c r="AK18" s="8">
        <f t="shared" si="13"/>
        <v>-8.796511219472114E-5</v>
      </c>
      <c r="AL18" s="8" t="str">
        <f t="shared" si="14"/>
        <v>NA</v>
      </c>
      <c r="AM18" s="8">
        <f t="shared" si="15"/>
        <v>7.1234112194721141E-5</v>
      </c>
      <c r="AN18">
        <v>10.22395</v>
      </c>
      <c r="AO18">
        <v>-2.6306289470000001E-4</v>
      </c>
      <c r="AP18">
        <v>240</v>
      </c>
      <c r="AQ18" s="8">
        <f t="shared" si="16"/>
        <v>-8.796511219472114E-5</v>
      </c>
      <c r="AR18" s="8" t="str">
        <f t="shared" si="17"/>
        <v>NA</v>
      </c>
      <c r="AS18" s="8">
        <f t="shared" si="18"/>
        <v>-1.7509778250527887E-4</v>
      </c>
      <c r="AT18">
        <v>10.109657500000001</v>
      </c>
      <c r="AU18">
        <v>-2.9111061039999999E-4</v>
      </c>
      <c r="AV18">
        <v>240</v>
      </c>
      <c r="AW18" s="8">
        <f t="shared" si="19"/>
        <v>-8.796511219472114E-5</v>
      </c>
      <c r="AX18" s="8" t="str">
        <f t="shared" si="20"/>
        <v>NA</v>
      </c>
      <c r="AY18" s="8">
        <f t="shared" si="21"/>
        <v>-2.0314549820527885E-4</v>
      </c>
      <c r="AZ18">
        <v>10.337029190000001</v>
      </c>
      <c r="BA18" s="1">
        <v>-4.3593000000000001E-5</v>
      </c>
      <c r="BB18">
        <v>240</v>
      </c>
      <c r="BC18" s="8">
        <f t="shared" si="22"/>
        <v>-1.9840957575856244E-4</v>
      </c>
      <c r="BD18" s="8" t="str">
        <f t="shared" si="23"/>
        <v>NA</v>
      </c>
      <c r="BE18" s="8">
        <f t="shared" si="24"/>
        <v>1.5481657575856244E-4</v>
      </c>
      <c r="BF18">
        <v>8.4779279350000003</v>
      </c>
      <c r="BG18" s="1">
        <v>-3.1501999999999998E-5</v>
      </c>
      <c r="BH18">
        <v>240</v>
      </c>
      <c r="BI18" s="10">
        <f t="shared" si="25"/>
        <v>-5.858597892297035E-5</v>
      </c>
      <c r="BJ18" s="10" t="str">
        <f t="shared" si="26"/>
        <v>NA</v>
      </c>
      <c r="BK18" s="8">
        <f t="shared" si="27"/>
        <v>2.7083978922970352E-5</v>
      </c>
      <c r="BL18">
        <v>9.5748266819999994</v>
      </c>
      <c r="BM18">
        <v>-4.2603997049999999E-4</v>
      </c>
      <c r="BN18">
        <v>240</v>
      </c>
      <c r="BO18" s="8">
        <f t="shared" si="28"/>
        <v>-8.796511219472114E-5</v>
      </c>
      <c r="BP18" s="8" t="str">
        <f t="shared" si="29"/>
        <v>NA</v>
      </c>
      <c r="BQ18" s="8">
        <f t="shared" si="30"/>
        <v>-3.3807485830527885E-4</v>
      </c>
      <c r="BR18">
        <v>9.9164616859999999</v>
      </c>
      <c r="BS18" s="1">
        <v>-5.9042999999999997E-5</v>
      </c>
      <c r="BT18">
        <v>240</v>
      </c>
      <c r="BU18" s="8">
        <f t="shared" si="31"/>
        <v>-1.9840957575856244E-4</v>
      </c>
      <c r="BV18" s="8" t="str">
        <f t="shared" si="32"/>
        <v>NA</v>
      </c>
      <c r="BW18" s="8">
        <f t="shared" si="33"/>
        <v>1.3936657575856244E-4</v>
      </c>
      <c r="BX18">
        <v>9.6365933219999995</v>
      </c>
      <c r="BY18">
        <v>-3.759986083E-4</v>
      </c>
      <c r="BZ18">
        <v>240</v>
      </c>
      <c r="CA18" s="8">
        <f t="shared" si="34"/>
        <v>-8.796511219472114E-5</v>
      </c>
      <c r="CB18" s="8" t="str">
        <f t="shared" si="35"/>
        <v>NA</v>
      </c>
      <c r="CC18" s="8">
        <f t="shared" si="36"/>
        <v>-2.8803349610527886E-4</v>
      </c>
      <c r="CD18">
        <v>10.16390002</v>
      </c>
      <c r="CE18" s="1">
        <v>3.4972999999999999E-5</v>
      </c>
      <c r="CF18">
        <v>240</v>
      </c>
      <c r="CG18" s="8">
        <f t="shared" si="37"/>
        <v>-5.858597892297035E-5</v>
      </c>
      <c r="CH18" s="8" t="str">
        <f t="shared" si="38"/>
        <v>NA</v>
      </c>
      <c r="CI18" s="8">
        <f t="shared" si="39"/>
        <v>9.3558978922970342E-5</v>
      </c>
      <c r="CJ18">
        <v>9.9231954259999995</v>
      </c>
      <c r="CK18" s="1">
        <v>-3.2163999999999999E-5</v>
      </c>
      <c r="CL18">
        <v>240</v>
      </c>
      <c r="CM18" s="8">
        <f t="shared" si="40"/>
        <v>-1.9840957575856244E-4</v>
      </c>
      <c r="CN18" s="8" t="str">
        <f t="shared" si="41"/>
        <v>NA</v>
      </c>
      <c r="CO18" s="8">
        <f t="shared" si="42"/>
        <v>1.6624557575856244E-4</v>
      </c>
      <c r="CP18">
        <v>9.5270917060000002</v>
      </c>
      <c r="CQ18">
        <v>-3.6718348980000002E-4</v>
      </c>
      <c r="CR18">
        <v>240</v>
      </c>
      <c r="CS18" s="8">
        <f t="shared" si="43"/>
        <v>-8.796511219472114E-5</v>
      </c>
      <c r="CT18" s="8" t="str">
        <f t="shared" si="44"/>
        <v>NA</v>
      </c>
      <c r="CU18" s="8">
        <f t="shared" si="0"/>
        <v>-2.7921837760527888E-4</v>
      </c>
      <c r="CV18">
        <v>9.8500687439999997</v>
      </c>
      <c r="CW18" s="1">
        <v>3.4672000000000003E-5</v>
      </c>
      <c r="CX18">
        <v>240</v>
      </c>
      <c r="CY18" s="10">
        <f t="shared" si="45"/>
        <v>-5.858597892297035E-5</v>
      </c>
      <c r="CZ18" s="10" t="str">
        <f t="shared" si="46"/>
        <v>NA</v>
      </c>
      <c r="DA18" s="8">
        <f t="shared" si="47"/>
        <v>9.3257978922970346E-5</v>
      </c>
      <c r="DB18" t="s">
        <v>1</v>
      </c>
      <c r="DC18" s="5" t="s">
        <v>6</v>
      </c>
    </row>
    <row r="19" spans="1:107" x14ac:dyDescent="0.45">
      <c r="A19" s="9">
        <f>A18+90/24/60</f>
        <v>45624.373611111165</v>
      </c>
      <c r="B19" t="s">
        <v>0</v>
      </c>
      <c r="C19">
        <v>18</v>
      </c>
      <c r="D19" s="7">
        <v>45624</v>
      </c>
      <c r="E19">
        <v>8.5882407690000004</v>
      </c>
      <c r="F19">
        <v>13.96478239</v>
      </c>
      <c r="G19">
        <v>13.854949100000001</v>
      </c>
      <c r="H19">
        <v>13.97260651</v>
      </c>
      <c r="I19">
        <v>14.103384269999999</v>
      </c>
      <c r="J19">
        <v>7.732323139</v>
      </c>
      <c r="K19">
        <v>1.4594226689999999E-4</v>
      </c>
      <c r="L19">
        <v>216</v>
      </c>
      <c r="M19" s="8">
        <f t="shared" si="1"/>
        <v>-2.0015206975165789E-4</v>
      </c>
      <c r="N19" s="8" t="str">
        <f t="shared" si="2"/>
        <v>NA</v>
      </c>
      <c r="O19" s="8">
        <f t="shared" si="3"/>
        <v>3.4609433665165786E-4</v>
      </c>
      <c r="P19">
        <v>8.1539930859999998</v>
      </c>
      <c r="Q19">
        <v>-1.6576499460000001E-4</v>
      </c>
      <c r="R19">
        <v>216</v>
      </c>
      <c r="S19" s="10">
        <f t="shared" si="4"/>
        <v>-5.8786638297975147E-5</v>
      </c>
      <c r="T19" s="10" t="str">
        <f t="shared" si="5"/>
        <v>NA</v>
      </c>
      <c r="U19" s="8">
        <f t="shared" si="6"/>
        <v>-1.0697835630202486E-4</v>
      </c>
      <c r="V19">
        <v>7.7084245349999998</v>
      </c>
      <c r="W19" s="1">
        <v>2.9357999999999999E-5</v>
      </c>
      <c r="X19">
        <v>216</v>
      </c>
      <c r="Y19" s="8">
        <f t="shared" si="7"/>
        <v>-2.0015206975165789E-4</v>
      </c>
      <c r="Z19" s="8" t="str">
        <f t="shared" si="8"/>
        <v>NA</v>
      </c>
      <c r="AA19" s="8">
        <f t="shared" si="9"/>
        <v>2.2951006975165789E-4</v>
      </c>
      <c r="AB19">
        <v>7.3124851849999999</v>
      </c>
      <c r="AC19">
        <v>-3.2547502340000002E-4</v>
      </c>
      <c r="AD19">
        <v>216</v>
      </c>
      <c r="AE19" s="8">
        <f t="shared" si="10"/>
        <v>-8.8585820546605021E-5</v>
      </c>
      <c r="AF19" s="8" t="str">
        <f t="shared" si="11"/>
        <v>NA</v>
      </c>
      <c r="AG19" s="8">
        <f t="shared" si="12"/>
        <v>-2.36889202853395E-4</v>
      </c>
      <c r="AH19">
        <v>7.7570787709999998</v>
      </c>
      <c r="AI19" s="1">
        <v>-1.0383999999999999E-5</v>
      </c>
      <c r="AJ19">
        <v>216</v>
      </c>
      <c r="AK19" s="8">
        <f t="shared" si="13"/>
        <v>-8.8585820546605021E-5</v>
      </c>
      <c r="AL19" s="8" t="str">
        <f t="shared" si="14"/>
        <v>NA</v>
      </c>
      <c r="AM19" s="8">
        <f t="shared" si="15"/>
        <v>7.820182054660502E-5</v>
      </c>
      <c r="AN19">
        <v>7.47701159</v>
      </c>
      <c r="AO19">
        <v>-2.8092688080000002E-4</v>
      </c>
      <c r="AP19">
        <v>216</v>
      </c>
      <c r="AQ19" s="8">
        <f t="shared" si="16"/>
        <v>-8.8585820546605021E-5</v>
      </c>
      <c r="AR19" s="8" t="str">
        <f t="shared" si="17"/>
        <v>NA</v>
      </c>
      <c r="AS19" s="8">
        <f t="shared" si="18"/>
        <v>-1.92341060253395E-4</v>
      </c>
      <c r="AT19">
        <v>7.4854985779999996</v>
      </c>
      <c r="AU19">
        <v>-2.648746918E-4</v>
      </c>
      <c r="AV19">
        <v>216</v>
      </c>
      <c r="AW19" s="8">
        <f t="shared" si="19"/>
        <v>-8.8585820546605021E-5</v>
      </c>
      <c r="AX19" s="8" t="str">
        <f t="shared" si="20"/>
        <v>NA</v>
      </c>
      <c r="AY19" s="8">
        <f t="shared" si="21"/>
        <v>-1.7628887125339498E-4</v>
      </c>
      <c r="AZ19">
        <v>7.7513111119999998</v>
      </c>
      <c r="BA19" s="1">
        <v>6.4807999999999993E-5</v>
      </c>
      <c r="BB19">
        <v>216</v>
      </c>
      <c r="BC19" s="8">
        <f t="shared" si="22"/>
        <v>-2.0015206975165789E-4</v>
      </c>
      <c r="BD19" s="8" t="str">
        <f t="shared" si="23"/>
        <v>NA</v>
      </c>
      <c r="BE19" s="8">
        <f t="shared" si="24"/>
        <v>2.6496006975165786E-4</v>
      </c>
      <c r="BF19">
        <v>8.4364898200000003</v>
      </c>
      <c r="BG19" s="1">
        <v>-4.4962999999999996E-6</v>
      </c>
      <c r="BH19">
        <v>216</v>
      </c>
      <c r="BI19" s="10">
        <f t="shared" si="25"/>
        <v>-5.8786638297975147E-5</v>
      </c>
      <c r="BJ19" s="10" t="str">
        <f t="shared" si="26"/>
        <v>NA</v>
      </c>
      <c r="BK19" s="8">
        <f t="shared" si="27"/>
        <v>5.4290338297975147E-5</v>
      </c>
      <c r="BL19">
        <v>5.5959754520000002</v>
      </c>
      <c r="BM19">
        <v>-6.4601640100000004E-4</v>
      </c>
      <c r="BN19">
        <v>216</v>
      </c>
      <c r="BO19" s="8">
        <f t="shared" si="28"/>
        <v>-8.8585820546605021E-5</v>
      </c>
      <c r="BP19" s="8" t="str">
        <f t="shared" si="29"/>
        <v>NA</v>
      </c>
      <c r="BQ19" s="8">
        <f t="shared" si="30"/>
        <v>-5.5743058045339502E-4</v>
      </c>
      <c r="BR19">
        <v>6.1964888949999999</v>
      </c>
      <c r="BS19">
        <v>1.385999863E-4</v>
      </c>
      <c r="BT19">
        <v>216</v>
      </c>
      <c r="BU19" s="8">
        <f t="shared" si="31"/>
        <v>-2.0015206975165789E-4</v>
      </c>
      <c r="BV19" s="8" t="str">
        <f t="shared" si="32"/>
        <v>NA</v>
      </c>
      <c r="BW19" s="8">
        <f t="shared" si="33"/>
        <v>3.3875205605165789E-4</v>
      </c>
      <c r="BX19">
        <v>5.9428421350000002</v>
      </c>
      <c r="BY19">
        <v>-3.5437562789999999E-4</v>
      </c>
      <c r="BZ19">
        <v>216</v>
      </c>
      <c r="CA19" s="8">
        <f t="shared" si="34"/>
        <v>-8.8585820546605021E-5</v>
      </c>
      <c r="CB19" s="8" t="str">
        <f t="shared" si="35"/>
        <v>NA</v>
      </c>
      <c r="CC19" s="8">
        <f t="shared" si="36"/>
        <v>-2.6578980735339497E-4</v>
      </c>
      <c r="CD19">
        <v>6.3942184849999997</v>
      </c>
      <c r="CE19">
        <v>-2.7324482160000002E-4</v>
      </c>
      <c r="CF19">
        <v>216</v>
      </c>
      <c r="CG19" s="8">
        <f t="shared" si="37"/>
        <v>-5.8786638297975147E-5</v>
      </c>
      <c r="CH19" s="8" t="str">
        <f t="shared" si="38"/>
        <v>NA</v>
      </c>
      <c r="CI19" s="8">
        <f t="shared" si="39"/>
        <v>-2.1445818330202487E-4</v>
      </c>
      <c r="CJ19">
        <v>6.0553810270000001</v>
      </c>
      <c r="CK19" s="1">
        <v>8.9124999999999998E-5</v>
      </c>
      <c r="CL19">
        <v>216</v>
      </c>
      <c r="CM19" s="8">
        <f t="shared" si="40"/>
        <v>-2.0015206975165789E-4</v>
      </c>
      <c r="CN19" s="8" t="str">
        <f t="shared" si="41"/>
        <v>NA</v>
      </c>
      <c r="CO19" s="8">
        <f t="shared" si="42"/>
        <v>2.892770697516579E-4</v>
      </c>
      <c r="CP19">
        <v>5.8690194819999997</v>
      </c>
      <c r="CQ19">
        <v>-2.1360964439999999E-4</v>
      </c>
      <c r="CR19">
        <v>216</v>
      </c>
      <c r="CS19" s="8">
        <f t="shared" si="43"/>
        <v>-8.8585820546605021E-5</v>
      </c>
      <c r="CT19" s="8" t="str">
        <f t="shared" si="44"/>
        <v>NA</v>
      </c>
      <c r="CU19" s="8">
        <f t="shared" si="0"/>
        <v>-1.2502382385339497E-4</v>
      </c>
      <c r="CV19">
        <v>6.3346138969999997</v>
      </c>
      <c r="CW19" s="1">
        <v>6.8717E-5</v>
      </c>
      <c r="CX19">
        <v>216</v>
      </c>
      <c r="CY19" s="10">
        <f t="shared" si="45"/>
        <v>-5.8786638297975147E-5</v>
      </c>
      <c r="CZ19" s="10" t="str">
        <f t="shared" si="46"/>
        <v>NA</v>
      </c>
      <c r="DA19" s="8">
        <f t="shared" si="47"/>
        <v>1.2750363829797513E-4</v>
      </c>
      <c r="DB19" t="s">
        <v>2</v>
      </c>
      <c r="DC19" s="5" t="s">
        <v>6</v>
      </c>
    </row>
    <row r="20" spans="1:107" x14ac:dyDescent="0.45">
      <c r="A20" s="9">
        <f>A19+20/24/60</f>
        <v>45624.387500000055</v>
      </c>
      <c r="B20" t="s">
        <v>0</v>
      </c>
      <c r="C20">
        <v>19</v>
      </c>
      <c r="D20" s="7">
        <v>45624</v>
      </c>
      <c r="E20">
        <v>9.1108333310000003</v>
      </c>
      <c r="F20">
        <v>13.978939779999999</v>
      </c>
      <c r="G20">
        <v>13.878712910000001</v>
      </c>
      <c r="H20">
        <v>14.039120410000001</v>
      </c>
      <c r="I20">
        <v>14.133726830000001</v>
      </c>
      <c r="J20">
        <v>7.8403499849999996</v>
      </c>
      <c r="K20" s="1">
        <v>6.0888999999999999E-5</v>
      </c>
      <c r="L20">
        <v>216</v>
      </c>
      <c r="M20" s="8">
        <f t="shared" si="1"/>
        <v>-2.0053929063901244E-4</v>
      </c>
      <c r="N20" s="8" t="str">
        <f t="shared" si="2"/>
        <v>NA</v>
      </c>
      <c r="O20" s="8">
        <f t="shared" si="3"/>
        <v>2.6142829063901244E-4</v>
      </c>
      <c r="P20">
        <v>8.1096407260000003</v>
      </c>
      <c r="Q20" s="1">
        <v>4.8449999999999999E-5</v>
      </c>
      <c r="R20">
        <v>216</v>
      </c>
      <c r="S20" s="10">
        <f t="shared" si="4"/>
        <v>-5.8831229270195351E-5</v>
      </c>
      <c r="T20" s="10" t="str">
        <f t="shared" si="5"/>
        <v>NA</v>
      </c>
      <c r="U20" s="8">
        <f t="shared" si="6"/>
        <v>1.0728122927019535E-4</v>
      </c>
      <c r="V20">
        <v>7.7205934750000003</v>
      </c>
      <c r="W20" s="1">
        <v>4.4707000000000002E-6</v>
      </c>
      <c r="X20">
        <v>216</v>
      </c>
      <c r="Y20" s="8">
        <f t="shared" si="7"/>
        <v>-2.0053929063901244E-4</v>
      </c>
      <c r="Z20" s="8" t="str">
        <f t="shared" si="8"/>
        <v>NA</v>
      </c>
      <c r="AA20" s="8">
        <f t="shared" si="9"/>
        <v>2.0500999063901245E-4</v>
      </c>
      <c r="AB20">
        <v>6.8938796849999999</v>
      </c>
      <c r="AC20">
        <v>-4.761845707E-4</v>
      </c>
      <c r="AD20">
        <v>216</v>
      </c>
      <c r="AE20" s="8">
        <f t="shared" si="10"/>
        <v>-8.8723755735986565E-5</v>
      </c>
      <c r="AF20" s="8" t="str">
        <f t="shared" si="11"/>
        <v>NA</v>
      </c>
      <c r="AG20" s="8">
        <f t="shared" si="12"/>
        <v>-3.8746081496401344E-4</v>
      </c>
      <c r="AH20">
        <v>7.7255990529999998</v>
      </c>
      <c r="AI20" s="1">
        <v>-3.3361999999999997E-5</v>
      </c>
      <c r="AJ20">
        <v>216</v>
      </c>
      <c r="AK20" s="8">
        <f t="shared" si="13"/>
        <v>-8.8723755735986565E-5</v>
      </c>
      <c r="AL20" s="8" t="str">
        <f t="shared" si="14"/>
        <v>NA</v>
      </c>
      <c r="AM20" s="8">
        <f t="shared" si="15"/>
        <v>5.5361755735986568E-5</v>
      </c>
      <c r="AN20">
        <v>7.1558268859999998</v>
      </c>
      <c r="AO20">
        <v>-3.1116478990000001E-4</v>
      </c>
      <c r="AP20">
        <v>216</v>
      </c>
      <c r="AQ20" s="8">
        <f t="shared" si="16"/>
        <v>-8.8723755735986565E-5</v>
      </c>
      <c r="AR20" s="8" t="str">
        <f t="shared" si="17"/>
        <v>NA</v>
      </c>
      <c r="AS20" s="8">
        <f t="shared" si="18"/>
        <v>-2.2244103416401345E-4</v>
      </c>
      <c r="AT20">
        <v>7.1451962829999998</v>
      </c>
      <c r="AU20">
        <v>-3.9801810320000002E-4</v>
      </c>
      <c r="AV20">
        <v>216</v>
      </c>
      <c r="AW20" s="8">
        <f t="shared" si="19"/>
        <v>-8.8723755735986565E-5</v>
      </c>
      <c r="AX20" s="8" t="str">
        <f t="shared" si="20"/>
        <v>NA</v>
      </c>
      <c r="AY20" s="8">
        <f t="shared" si="21"/>
        <v>-3.0929434746401345E-4</v>
      </c>
      <c r="AZ20">
        <v>7.8102055769999996</v>
      </c>
      <c r="BA20" s="1">
        <v>4.5597999999999999E-5</v>
      </c>
      <c r="BB20">
        <v>216</v>
      </c>
      <c r="BC20" s="8">
        <f t="shared" si="22"/>
        <v>-2.0053929063901244E-4</v>
      </c>
      <c r="BD20" s="8" t="str">
        <f t="shared" si="23"/>
        <v>NA</v>
      </c>
      <c r="BE20" s="8">
        <f t="shared" si="24"/>
        <v>2.4613729063901243E-4</v>
      </c>
      <c r="BF20">
        <v>8.4090990800000007</v>
      </c>
      <c r="BG20" s="1">
        <v>-2.6452E-5</v>
      </c>
      <c r="BH20">
        <v>216</v>
      </c>
      <c r="BI20" s="10">
        <f t="shared" si="25"/>
        <v>-5.8831229270195351E-5</v>
      </c>
      <c r="BJ20" s="10" t="str">
        <f t="shared" si="26"/>
        <v>NA</v>
      </c>
      <c r="BK20" s="8">
        <f t="shared" si="27"/>
        <v>3.2379229270195354E-5</v>
      </c>
      <c r="BL20">
        <v>5.056474068</v>
      </c>
      <c r="BM20">
        <v>-3.7184914060000001E-4</v>
      </c>
      <c r="BN20">
        <v>216</v>
      </c>
      <c r="BO20" s="8">
        <f t="shared" si="28"/>
        <v>-8.8723755735986565E-5</v>
      </c>
      <c r="BP20" s="8" t="str">
        <f t="shared" si="29"/>
        <v>NA</v>
      </c>
      <c r="BQ20" s="8">
        <f t="shared" si="30"/>
        <v>-2.8312538486401344E-4</v>
      </c>
      <c r="BR20">
        <v>6.3184152659999997</v>
      </c>
      <c r="BS20" s="1">
        <v>9.6403000000000005E-5</v>
      </c>
      <c r="BT20">
        <v>216</v>
      </c>
      <c r="BU20" s="8">
        <f t="shared" si="31"/>
        <v>-2.0053929063901244E-4</v>
      </c>
      <c r="BV20" s="8" t="str">
        <f t="shared" si="32"/>
        <v>NA</v>
      </c>
      <c r="BW20" s="8">
        <f t="shared" si="33"/>
        <v>2.9694229063901244E-4</v>
      </c>
      <c r="BX20">
        <v>5.5455564900000001</v>
      </c>
      <c r="BY20">
        <v>-3.6929040309999998E-4</v>
      </c>
      <c r="BZ20">
        <v>216</v>
      </c>
      <c r="CA20" s="8">
        <f t="shared" si="34"/>
        <v>-8.8723755735986565E-5</v>
      </c>
      <c r="CB20" s="8" t="str">
        <f t="shared" si="35"/>
        <v>NA</v>
      </c>
      <c r="CC20" s="8">
        <f t="shared" si="36"/>
        <v>-2.8056664736401341E-4</v>
      </c>
      <c r="CD20">
        <v>6.2954412120000001</v>
      </c>
      <c r="CE20" s="1">
        <v>-1.1393E-6</v>
      </c>
      <c r="CF20">
        <v>216</v>
      </c>
      <c r="CG20" s="8">
        <f t="shared" si="37"/>
        <v>-5.8831229270195351E-5</v>
      </c>
      <c r="CH20" s="8" t="str">
        <f t="shared" si="38"/>
        <v>NA</v>
      </c>
      <c r="CI20" s="8">
        <f t="shared" si="39"/>
        <v>5.7691929270195353E-5</v>
      </c>
      <c r="CJ20">
        <v>6.1191370020000004</v>
      </c>
      <c r="CK20" s="1">
        <v>4.6898999999999999E-5</v>
      </c>
      <c r="CL20">
        <v>216</v>
      </c>
      <c r="CM20" s="8">
        <f t="shared" si="40"/>
        <v>-2.0053929063901244E-4</v>
      </c>
      <c r="CN20" s="8" t="str">
        <f t="shared" si="41"/>
        <v>NA</v>
      </c>
      <c r="CO20" s="8">
        <f t="shared" si="42"/>
        <v>2.4743829063901242E-4</v>
      </c>
      <c r="CP20">
        <v>5.5885328689999998</v>
      </c>
      <c r="CQ20">
        <v>-3.4043498810000001E-4</v>
      </c>
      <c r="CR20">
        <v>216</v>
      </c>
      <c r="CS20" s="8">
        <f t="shared" si="43"/>
        <v>-8.8723755735986565E-5</v>
      </c>
      <c r="CT20" s="8" t="str">
        <f t="shared" si="44"/>
        <v>NA</v>
      </c>
      <c r="CU20" s="8">
        <f t="shared" si="0"/>
        <v>-2.5171123236401345E-4</v>
      </c>
      <c r="CV20">
        <v>6.3717976629999997</v>
      </c>
      <c r="CW20" s="1">
        <v>2.6896000000000001E-5</v>
      </c>
      <c r="CX20">
        <v>216</v>
      </c>
      <c r="CY20" s="10">
        <f t="shared" si="45"/>
        <v>-5.8831229270195351E-5</v>
      </c>
      <c r="CZ20" s="10" t="str">
        <f t="shared" si="46"/>
        <v>NA</v>
      </c>
      <c r="DA20" s="8">
        <f t="shared" si="47"/>
        <v>8.5727229270195346E-5</v>
      </c>
      <c r="DB20" t="s">
        <v>2</v>
      </c>
      <c r="DC20" s="5" t="s">
        <v>6</v>
      </c>
    </row>
    <row r="21" spans="1:107" x14ac:dyDescent="0.45">
      <c r="A21" s="9">
        <f t="shared" ref="A21:A40" si="49">A20+20/24/60</f>
        <v>45624.401388888946</v>
      </c>
      <c r="B21" t="s">
        <v>0</v>
      </c>
      <c r="C21">
        <v>20</v>
      </c>
      <c r="D21" s="7">
        <v>45624</v>
      </c>
      <c r="E21">
        <v>9.2908333499999998</v>
      </c>
      <c r="F21">
        <v>13.98664816</v>
      </c>
      <c r="G21">
        <v>13.87155096</v>
      </c>
      <c r="H21">
        <v>13.97918984</v>
      </c>
      <c r="I21">
        <v>14.133550899999999</v>
      </c>
      <c r="J21">
        <v>7.9087286700000003</v>
      </c>
      <c r="K21" s="1">
        <v>7.4097000000000006E-5</v>
      </c>
      <c r="L21">
        <v>216</v>
      </c>
      <c r="M21" s="8">
        <f t="shared" si="1"/>
        <v>-2.0092651152636698E-4</v>
      </c>
      <c r="N21" s="8" t="str">
        <f t="shared" si="2"/>
        <v>NA</v>
      </c>
      <c r="O21" s="8">
        <f t="shared" si="3"/>
        <v>2.75023511526367E-4</v>
      </c>
      <c r="P21">
        <v>8.1133925629999997</v>
      </c>
      <c r="Q21">
        <v>-1.154207872E-4</v>
      </c>
      <c r="R21">
        <v>216</v>
      </c>
      <c r="S21" s="10">
        <f t="shared" si="4"/>
        <v>-5.8875820242415555E-5</v>
      </c>
      <c r="T21" s="10" t="str">
        <f t="shared" si="5"/>
        <v>NA</v>
      </c>
      <c r="U21" s="8">
        <f t="shared" si="6"/>
        <v>-5.6544966957584444E-5</v>
      </c>
      <c r="V21">
        <v>7.7415638370000002</v>
      </c>
      <c r="W21" s="1">
        <v>3.1149999999999998E-5</v>
      </c>
      <c r="X21">
        <v>216</v>
      </c>
      <c r="Y21" s="8">
        <f t="shared" si="7"/>
        <v>-2.0092651152636698E-4</v>
      </c>
      <c r="Z21" s="8" t="str">
        <f t="shared" si="8"/>
        <v>NA</v>
      </c>
      <c r="AA21" s="8">
        <f t="shared" si="9"/>
        <v>2.3207651152636698E-4</v>
      </c>
      <c r="AB21">
        <v>6.471119474</v>
      </c>
      <c r="AC21">
        <v>-3.2467435329999999E-4</v>
      </c>
      <c r="AD21">
        <v>216</v>
      </c>
      <c r="AE21" s="8">
        <f t="shared" si="10"/>
        <v>-8.8861690925312597E-5</v>
      </c>
      <c r="AF21" s="8" t="str">
        <f t="shared" si="11"/>
        <v>NA</v>
      </c>
      <c r="AG21" s="8">
        <f t="shared" si="12"/>
        <v>-2.3581266237468739E-4</v>
      </c>
      <c r="AH21">
        <v>7.7237907290000001</v>
      </c>
      <c r="AI21" s="1">
        <v>1.7476E-5</v>
      </c>
      <c r="AJ21">
        <v>216</v>
      </c>
      <c r="AK21" s="8">
        <f t="shared" si="13"/>
        <v>-8.8861690925312597E-5</v>
      </c>
      <c r="AL21" s="8" t="str">
        <f t="shared" si="14"/>
        <v>NA</v>
      </c>
      <c r="AM21" s="8">
        <f t="shared" si="15"/>
        <v>1.0633769092531259E-4</v>
      </c>
      <c r="AN21">
        <v>6.8398411909999997</v>
      </c>
      <c r="AO21">
        <v>-2.8651920190000003E-4</v>
      </c>
      <c r="AP21">
        <v>216</v>
      </c>
      <c r="AQ21" s="8">
        <f t="shared" si="16"/>
        <v>-8.8861690925312597E-5</v>
      </c>
      <c r="AR21" s="8" t="str">
        <f t="shared" si="17"/>
        <v>NA</v>
      </c>
      <c r="AS21" s="8">
        <f t="shared" si="18"/>
        <v>-1.9765751097468743E-4</v>
      </c>
      <c r="AT21">
        <v>6.8367596949999996</v>
      </c>
      <c r="AU21">
        <v>-2.7033879660000001E-4</v>
      </c>
      <c r="AV21">
        <v>216</v>
      </c>
      <c r="AW21" s="8">
        <f t="shared" si="19"/>
        <v>-8.8861690925312597E-5</v>
      </c>
      <c r="AX21" s="8" t="str">
        <f t="shared" si="20"/>
        <v>NA</v>
      </c>
      <c r="AY21" s="8">
        <f t="shared" si="21"/>
        <v>-1.8147710567468741E-4</v>
      </c>
      <c r="AZ21">
        <v>7.862342108</v>
      </c>
      <c r="BA21" s="1">
        <v>4.3081999999999998E-5</v>
      </c>
      <c r="BB21">
        <v>216</v>
      </c>
      <c r="BC21" s="8">
        <f t="shared" si="22"/>
        <v>-2.0092651152636698E-4</v>
      </c>
      <c r="BD21" s="8" t="str">
        <f t="shared" si="23"/>
        <v>NA</v>
      </c>
      <c r="BE21" s="8">
        <f t="shared" si="24"/>
        <v>2.4400851152636699E-4</v>
      </c>
      <c r="BF21">
        <v>8.4229032549999996</v>
      </c>
      <c r="BG21" s="1">
        <v>2.4967E-5</v>
      </c>
      <c r="BH21">
        <v>216</v>
      </c>
      <c r="BI21" s="10">
        <f t="shared" si="25"/>
        <v>-5.8875820242415555E-5</v>
      </c>
      <c r="BJ21" s="10" t="str">
        <f t="shared" si="26"/>
        <v>NA</v>
      </c>
      <c r="BK21" s="8">
        <f t="shared" si="27"/>
        <v>8.3842820242415562E-5</v>
      </c>
      <c r="BL21">
        <v>4.7120037190000001</v>
      </c>
      <c r="BM21">
        <v>-3.0759011589999999E-4</v>
      </c>
      <c r="BN21">
        <v>216</v>
      </c>
      <c r="BO21" s="8">
        <f t="shared" si="28"/>
        <v>-8.8861690925312597E-5</v>
      </c>
      <c r="BP21" s="8" t="str">
        <f t="shared" si="29"/>
        <v>NA</v>
      </c>
      <c r="BQ21" s="8">
        <f t="shared" si="30"/>
        <v>-2.187284249746874E-4</v>
      </c>
      <c r="BR21">
        <v>6.4212328789999997</v>
      </c>
      <c r="BS21" s="1">
        <v>7.3312000000000006E-5</v>
      </c>
      <c r="BT21">
        <v>216</v>
      </c>
      <c r="BU21" s="8">
        <f t="shared" si="31"/>
        <v>-2.0092651152636698E-4</v>
      </c>
      <c r="BV21" s="8" t="str">
        <f t="shared" si="32"/>
        <v>NA</v>
      </c>
      <c r="BW21" s="8">
        <f t="shared" si="33"/>
        <v>2.74238511526367E-4</v>
      </c>
      <c r="BX21">
        <v>5.2241176410000003</v>
      </c>
      <c r="BY21">
        <v>-2.7459411790000001E-4</v>
      </c>
      <c r="BZ21">
        <v>216</v>
      </c>
      <c r="CA21" s="8">
        <f t="shared" si="34"/>
        <v>-8.8861690925312597E-5</v>
      </c>
      <c r="CB21" s="8" t="str">
        <f t="shared" si="35"/>
        <v>NA</v>
      </c>
      <c r="CC21" s="8">
        <f t="shared" si="36"/>
        <v>-1.8573242697468741E-4</v>
      </c>
      <c r="CD21">
        <v>6.2622560399999996</v>
      </c>
      <c r="CE21">
        <v>-1.5733946940000001E-4</v>
      </c>
      <c r="CF21">
        <v>216</v>
      </c>
      <c r="CG21" s="8">
        <f t="shared" si="37"/>
        <v>-5.8875820242415555E-5</v>
      </c>
      <c r="CH21" s="8" t="str">
        <f t="shared" si="38"/>
        <v>NA</v>
      </c>
      <c r="CI21" s="8">
        <f t="shared" si="39"/>
        <v>-9.8463649157584453E-5</v>
      </c>
      <c r="CJ21">
        <v>6.1871435310000003</v>
      </c>
      <c r="CK21" s="1">
        <v>8.5382000000000003E-5</v>
      </c>
      <c r="CL21">
        <v>216</v>
      </c>
      <c r="CM21" s="8">
        <f t="shared" si="40"/>
        <v>-2.0092651152636698E-4</v>
      </c>
      <c r="CN21" s="8" t="str">
        <f t="shared" si="41"/>
        <v>NA</v>
      </c>
      <c r="CO21" s="8">
        <f t="shared" si="42"/>
        <v>2.8630851152636698E-4</v>
      </c>
      <c r="CP21">
        <v>5.3264934909999999</v>
      </c>
      <c r="CQ21">
        <v>-1.156722089E-4</v>
      </c>
      <c r="CR21">
        <v>216</v>
      </c>
      <c r="CS21" s="8">
        <f t="shared" si="43"/>
        <v>-8.8861690925312597E-5</v>
      </c>
      <c r="CT21" s="8" t="str">
        <f t="shared" si="44"/>
        <v>NA</v>
      </c>
      <c r="CU21" s="8">
        <f t="shared" si="0"/>
        <v>-2.6810517974687402E-5</v>
      </c>
      <c r="CV21">
        <v>6.3939014079999996</v>
      </c>
      <c r="CW21" s="1">
        <v>-3.0487000000000001E-5</v>
      </c>
      <c r="CX21">
        <v>216</v>
      </c>
      <c r="CY21" s="10">
        <f t="shared" si="45"/>
        <v>-5.8875820242415555E-5</v>
      </c>
      <c r="CZ21" s="10" t="str">
        <f t="shared" si="46"/>
        <v>NA</v>
      </c>
      <c r="DA21" s="8">
        <f t="shared" si="47"/>
        <v>2.8388820242415554E-5</v>
      </c>
      <c r="DB21" t="s">
        <v>2</v>
      </c>
      <c r="DC21" s="5" t="s">
        <v>6</v>
      </c>
    </row>
    <row r="22" spans="1:107" x14ac:dyDescent="0.45">
      <c r="A22" s="9">
        <f t="shared" si="49"/>
        <v>45624.415277777836</v>
      </c>
      <c r="B22" t="s">
        <v>0</v>
      </c>
      <c r="C22">
        <v>21</v>
      </c>
      <c r="D22" s="7">
        <v>45624</v>
      </c>
      <c r="E22">
        <v>9.4708333370000002</v>
      </c>
      <c r="F22">
        <v>13.971097200000001</v>
      </c>
      <c r="G22">
        <v>13.868689789999999</v>
      </c>
      <c r="H22">
        <v>13.9960416</v>
      </c>
      <c r="I22">
        <v>14.095027869999999</v>
      </c>
      <c r="J22">
        <v>7.93568008</v>
      </c>
      <c r="K22" s="1">
        <v>1.6416000000000001E-6</v>
      </c>
      <c r="L22">
        <v>216</v>
      </c>
      <c r="M22" s="8">
        <f t="shared" si="1"/>
        <v>-2.0131373241372152E-4</v>
      </c>
      <c r="N22" s="8" t="str">
        <f t="shared" si="2"/>
        <v>NA</v>
      </c>
      <c r="O22" s="8">
        <f t="shared" si="3"/>
        <v>2.0295533241372152E-4</v>
      </c>
      <c r="P22">
        <v>7.4273717469999996</v>
      </c>
      <c r="Q22">
        <v>-1.016184019E-3</v>
      </c>
      <c r="R22">
        <v>216</v>
      </c>
      <c r="S22" s="10">
        <f t="shared" si="4"/>
        <v>-5.8920411214635759E-5</v>
      </c>
      <c r="T22" s="10" t="str">
        <f t="shared" si="5"/>
        <v>NA</v>
      </c>
      <c r="U22" s="8">
        <f t="shared" si="6"/>
        <v>-9.5726360778536422E-4</v>
      </c>
      <c r="V22">
        <v>7.7387735639999997</v>
      </c>
      <c r="W22" s="1">
        <v>-1.471E-5</v>
      </c>
      <c r="X22">
        <v>216</v>
      </c>
      <c r="Y22" s="8">
        <f t="shared" si="7"/>
        <v>-2.0131373241372152E-4</v>
      </c>
      <c r="Z22" s="8" t="str">
        <f t="shared" si="8"/>
        <v>NA</v>
      </c>
      <c r="AA22" s="8">
        <f t="shared" si="9"/>
        <v>1.8660373241372152E-4</v>
      </c>
      <c r="AB22">
        <v>6.0522208409999996</v>
      </c>
      <c r="AC22">
        <v>-3.8910161990000003E-4</v>
      </c>
      <c r="AD22">
        <v>216</v>
      </c>
      <c r="AE22" s="8">
        <f t="shared" si="10"/>
        <v>-8.899962611463863E-5</v>
      </c>
      <c r="AF22" s="8" t="str">
        <f t="shared" si="11"/>
        <v>NA</v>
      </c>
      <c r="AG22" s="8">
        <f t="shared" si="12"/>
        <v>-3.0010199378536139E-4</v>
      </c>
      <c r="AH22">
        <v>7.7084495579999999</v>
      </c>
      <c r="AI22" s="1">
        <v>-2.6203E-5</v>
      </c>
      <c r="AJ22">
        <v>216</v>
      </c>
      <c r="AK22" s="8">
        <f t="shared" si="13"/>
        <v>-8.899962611463863E-5</v>
      </c>
      <c r="AL22" s="8" t="str">
        <f t="shared" si="14"/>
        <v>NA</v>
      </c>
      <c r="AM22" s="8">
        <f t="shared" si="15"/>
        <v>6.2796626114638624E-5</v>
      </c>
      <c r="AN22">
        <v>6.5251435170000001</v>
      </c>
      <c r="AO22">
        <v>-3.4134449589999998E-4</v>
      </c>
      <c r="AP22">
        <v>216</v>
      </c>
      <c r="AQ22" s="8">
        <f t="shared" si="16"/>
        <v>-8.899962611463863E-5</v>
      </c>
      <c r="AR22" s="8" t="str">
        <f t="shared" si="17"/>
        <v>NA</v>
      </c>
      <c r="AS22" s="8">
        <f t="shared" si="18"/>
        <v>-2.5234486978536135E-4</v>
      </c>
      <c r="AT22">
        <v>6.4639004729999998</v>
      </c>
      <c r="AU22">
        <v>-4.6832050680000001E-4</v>
      </c>
      <c r="AV22">
        <v>216</v>
      </c>
      <c r="AW22" s="8">
        <f t="shared" si="19"/>
        <v>-8.899962611463863E-5</v>
      </c>
      <c r="AX22" s="8" t="str">
        <f t="shared" si="20"/>
        <v>NA</v>
      </c>
      <c r="AY22" s="8">
        <f t="shared" si="21"/>
        <v>-3.7932088068536138E-4</v>
      </c>
      <c r="AZ22">
        <v>7.8733055500000004</v>
      </c>
      <c r="BA22" s="1">
        <v>-6.9294000000000001E-6</v>
      </c>
      <c r="BB22">
        <v>216</v>
      </c>
      <c r="BC22" s="8">
        <f t="shared" si="22"/>
        <v>-2.0131373241372152E-4</v>
      </c>
      <c r="BD22" s="8" t="str">
        <f t="shared" si="23"/>
        <v>NA</v>
      </c>
      <c r="BE22" s="8">
        <f t="shared" si="24"/>
        <v>1.9438433241372152E-4</v>
      </c>
      <c r="BF22">
        <v>8.4045759039999997</v>
      </c>
      <c r="BG22" s="1">
        <v>-3.3872999999999999E-5</v>
      </c>
      <c r="BH22">
        <v>216</v>
      </c>
      <c r="BI22" s="10">
        <f t="shared" si="25"/>
        <v>-5.8920411214635759E-5</v>
      </c>
      <c r="BJ22" s="10" t="str">
        <f t="shared" si="26"/>
        <v>NA</v>
      </c>
      <c r="BK22" s="8">
        <f t="shared" si="27"/>
        <v>2.504741121463576E-5</v>
      </c>
      <c r="BL22">
        <v>4.3746500079999997</v>
      </c>
      <c r="BM22">
        <v>-3.165429397E-4</v>
      </c>
      <c r="BN22">
        <v>216</v>
      </c>
      <c r="BO22" s="8">
        <f t="shared" si="28"/>
        <v>-8.899962611463863E-5</v>
      </c>
      <c r="BP22" s="8" t="str">
        <f t="shared" si="29"/>
        <v>NA</v>
      </c>
      <c r="BQ22" s="8">
        <f t="shared" si="30"/>
        <v>-2.2754331358536137E-4</v>
      </c>
      <c r="BR22">
        <v>6.4657810290000004</v>
      </c>
      <c r="BS22" s="1">
        <v>2.8439999999999999E-5</v>
      </c>
      <c r="BT22">
        <v>216</v>
      </c>
      <c r="BU22" s="8">
        <f t="shared" si="31"/>
        <v>-2.0131373241372152E-4</v>
      </c>
      <c r="BV22" s="8" t="str">
        <f t="shared" si="32"/>
        <v>NA</v>
      </c>
      <c r="BW22" s="8">
        <f t="shared" si="33"/>
        <v>2.2975373241372152E-4</v>
      </c>
      <c r="BX22">
        <v>4.875550456</v>
      </c>
      <c r="BY22">
        <v>-3.6513649020000001E-4</v>
      </c>
      <c r="BZ22">
        <v>216</v>
      </c>
      <c r="CA22" s="8">
        <f t="shared" si="34"/>
        <v>-8.899962611463863E-5</v>
      </c>
      <c r="CB22" s="8" t="str">
        <f t="shared" si="35"/>
        <v>NA</v>
      </c>
      <c r="CC22" s="8">
        <f t="shared" si="36"/>
        <v>-2.7613686408536138E-4</v>
      </c>
      <c r="CD22">
        <v>5.1109129409999996</v>
      </c>
      <c r="CE22">
        <v>-1.334216331E-3</v>
      </c>
      <c r="CF22">
        <v>216</v>
      </c>
      <c r="CG22" s="8">
        <f t="shared" si="37"/>
        <v>-5.8920411214635759E-5</v>
      </c>
      <c r="CH22" s="8" t="str">
        <f t="shared" si="38"/>
        <v>NA</v>
      </c>
      <c r="CI22" s="8">
        <f t="shared" si="39"/>
        <v>-1.2752959197853643E-3</v>
      </c>
      <c r="CJ22">
        <v>6.2291509129999998</v>
      </c>
      <c r="CK22" s="1">
        <v>1.2982E-5</v>
      </c>
      <c r="CL22">
        <v>216</v>
      </c>
      <c r="CM22" s="8">
        <f t="shared" si="40"/>
        <v>-2.0131373241372152E-4</v>
      </c>
      <c r="CN22" s="8" t="str">
        <f t="shared" si="41"/>
        <v>NA</v>
      </c>
      <c r="CO22" s="8">
        <f t="shared" si="42"/>
        <v>2.1429573241372153E-4</v>
      </c>
      <c r="CP22">
        <v>5.0695148259999998</v>
      </c>
      <c r="CQ22">
        <v>-3.1525252939999999E-4</v>
      </c>
      <c r="CR22">
        <v>216</v>
      </c>
      <c r="CS22" s="8">
        <f t="shared" si="43"/>
        <v>-8.899962611463863E-5</v>
      </c>
      <c r="CT22" s="8" t="str">
        <f t="shared" si="44"/>
        <v>NA</v>
      </c>
      <c r="CU22" s="8">
        <f t="shared" si="0"/>
        <v>-2.2625290328536136E-4</v>
      </c>
      <c r="CV22">
        <v>6.4413194550000004</v>
      </c>
      <c r="CW22" s="1">
        <v>1.7291000000000001E-5</v>
      </c>
      <c r="CX22">
        <v>216</v>
      </c>
      <c r="CY22" s="10">
        <f t="shared" si="45"/>
        <v>-5.8920411214635759E-5</v>
      </c>
      <c r="CZ22" s="10" t="str">
        <f t="shared" si="46"/>
        <v>NA</v>
      </c>
      <c r="DA22" s="8">
        <f t="shared" si="47"/>
        <v>7.6211411214635767E-5</v>
      </c>
      <c r="DB22" t="s">
        <v>2</v>
      </c>
      <c r="DC22" s="5" t="s">
        <v>6</v>
      </c>
    </row>
    <row r="23" spans="1:107" x14ac:dyDescent="0.45">
      <c r="A23" s="9">
        <f t="shared" si="49"/>
        <v>45624.429166666727</v>
      </c>
      <c r="B23" t="s">
        <v>0</v>
      </c>
      <c r="C23">
        <v>22</v>
      </c>
      <c r="D23" s="7">
        <v>45624</v>
      </c>
      <c r="E23">
        <v>10.21583334</v>
      </c>
      <c r="F23">
        <v>13.979941650000001</v>
      </c>
      <c r="G23">
        <v>13.88735823</v>
      </c>
      <c r="H23">
        <v>13.99033749</v>
      </c>
      <c r="I23">
        <v>14.09118748</v>
      </c>
      <c r="J23">
        <v>5.1529745880000002</v>
      </c>
      <c r="K23">
        <v>2.3609263569999999E-4</v>
      </c>
      <c r="L23">
        <v>240</v>
      </c>
      <c r="M23" s="8">
        <f t="shared" si="1"/>
        <v>-2.0170095330129811E-4</v>
      </c>
      <c r="N23" s="8" t="str">
        <f t="shared" si="2"/>
        <v>NA</v>
      </c>
      <c r="O23" s="8">
        <f t="shared" si="3"/>
        <v>4.3779358900129811E-4</v>
      </c>
      <c r="P23">
        <v>5.7223024899999997</v>
      </c>
      <c r="Q23">
        <v>1.5786514150000001E-4</v>
      </c>
      <c r="R23">
        <v>240</v>
      </c>
      <c r="S23" s="10">
        <f t="shared" si="4"/>
        <v>-5.8965002186883719E-5</v>
      </c>
      <c r="T23" s="10" t="str">
        <f t="shared" si="5"/>
        <v>NA</v>
      </c>
      <c r="U23" s="8">
        <f t="shared" si="6"/>
        <v>2.1683014368688373E-4</v>
      </c>
      <c r="V23">
        <v>5.0986208399999997</v>
      </c>
      <c r="W23" s="1">
        <v>5.8479E-5</v>
      </c>
      <c r="X23">
        <v>240</v>
      </c>
      <c r="Y23" s="8">
        <f t="shared" si="7"/>
        <v>-2.0170095330129811E-4</v>
      </c>
      <c r="Z23" s="8" t="str">
        <f t="shared" si="8"/>
        <v>NA</v>
      </c>
      <c r="AA23" s="8">
        <f t="shared" si="9"/>
        <v>2.6017995330129812E-4</v>
      </c>
      <c r="AB23">
        <v>4.7364358429999998</v>
      </c>
      <c r="AC23">
        <v>-3.0489471689999997E-4</v>
      </c>
      <c r="AD23">
        <v>240</v>
      </c>
      <c r="AE23" s="8">
        <f t="shared" si="10"/>
        <v>-8.9137561303964663E-5</v>
      </c>
      <c r="AF23" s="8" t="str">
        <f t="shared" si="11"/>
        <v>NA</v>
      </c>
      <c r="AG23" s="8">
        <f t="shared" si="12"/>
        <v>-2.1575715559603531E-4</v>
      </c>
      <c r="AH23">
        <v>5.3808833299999996</v>
      </c>
      <c r="AI23" s="1">
        <v>2.0837000000000001E-5</v>
      </c>
      <c r="AJ23">
        <v>240</v>
      </c>
      <c r="AK23" s="8">
        <f t="shared" si="13"/>
        <v>-8.9137561303964663E-5</v>
      </c>
      <c r="AL23" s="8" t="str">
        <f t="shared" si="14"/>
        <v>NA</v>
      </c>
      <c r="AM23" s="8">
        <f t="shared" si="15"/>
        <v>1.0997456130396467E-4</v>
      </c>
      <c r="AN23">
        <v>4.9163812399999998</v>
      </c>
      <c r="AO23">
        <v>-2.7154998569999997E-4</v>
      </c>
      <c r="AP23">
        <v>240</v>
      </c>
      <c r="AQ23" s="8">
        <f t="shared" si="16"/>
        <v>-8.9137561303964663E-5</v>
      </c>
      <c r="AR23" s="8" t="str">
        <f t="shared" si="17"/>
        <v>NA</v>
      </c>
      <c r="AS23" s="8">
        <f t="shared" si="18"/>
        <v>-1.8241242439603531E-4</v>
      </c>
      <c r="AT23">
        <v>4.8963320929999998</v>
      </c>
      <c r="AU23">
        <v>-3.158580777E-4</v>
      </c>
      <c r="AV23">
        <v>240</v>
      </c>
      <c r="AW23" s="8">
        <f t="shared" si="19"/>
        <v>-8.9137561303964663E-5</v>
      </c>
      <c r="AX23" s="8" t="str">
        <f t="shared" si="20"/>
        <v>NA</v>
      </c>
      <c r="AY23" s="8">
        <f t="shared" si="21"/>
        <v>-2.2672051639603533E-4</v>
      </c>
      <c r="AZ23">
        <v>5.2277320759999997</v>
      </c>
      <c r="BA23">
        <v>1.1080767519999999E-4</v>
      </c>
      <c r="BB23">
        <v>240</v>
      </c>
      <c r="BC23" s="8">
        <f t="shared" si="22"/>
        <v>-2.0170095330129811E-4</v>
      </c>
      <c r="BD23" s="8" t="str">
        <f t="shared" si="23"/>
        <v>NA</v>
      </c>
      <c r="BE23" s="8">
        <f t="shared" si="24"/>
        <v>3.1250862850129812E-4</v>
      </c>
      <c r="BF23">
        <v>8.3964908559999998</v>
      </c>
      <c r="BG23" s="1">
        <v>-3.1032999999999999E-5</v>
      </c>
      <c r="BH23">
        <v>240</v>
      </c>
      <c r="BI23" s="10">
        <f t="shared" si="25"/>
        <v>-5.8965002186883719E-5</v>
      </c>
      <c r="BJ23" s="10" t="str">
        <f t="shared" si="26"/>
        <v>NA</v>
      </c>
      <c r="BK23" s="8">
        <f t="shared" si="27"/>
        <v>2.793200218688372E-5</v>
      </c>
      <c r="BL23">
        <v>4.0845579049999996</v>
      </c>
      <c r="BM23">
        <v>-3.4847936890000002E-4</v>
      </c>
      <c r="BN23">
        <v>240</v>
      </c>
      <c r="BO23" s="8">
        <f t="shared" si="28"/>
        <v>-8.9137561303964663E-5</v>
      </c>
      <c r="BP23" s="8" t="str">
        <f t="shared" si="29"/>
        <v>NA</v>
      </c>
      <c r="BQ23" s="8">
        <f t="shared" si="30"/>
        <v>-2.5934180759603536E-4</v>
      </c>
      <c r="BR23">
        <v>4.451340429</v>
      </c>
      <c r="BS23">
        <v>1.2742161329999999E-4</v>
      </c>
      <c r="BT23">
        <v>240</v>
      </c>
      <c r="BU23" s="8">
        <f t="shared" si="31"/>
        <v>-2.0170095330129811E-4</v>
      </c>
      <c r="BV23" s="8" t="str">
        <f t="shared" si="32"/>
        <v>NA</v>
      </c>
      <c r="BW23" s="8">
        <f t="shared" si="33"/>
        <v>3.291225666012981E-4</v>
      </c>
      <c r="BX23">
        <v>4.2405549960000002</v>
      </c>
      <c r="BY23">
        <v>-3.5697409060000002E-4</v>
      </c>
      <c r="BZ23">
        <v>240</v>
      </c>
      <c r="CA23" s="8">
        <f t="shared" si="34"/>
        <v>-8.9137561303964663E-5</v>
      </c>
      <c r="CB23" s="8" t="str">
        <f t="shared" si="35"/>
        <v>NA</v>
      </c>
      <c r="CC23" s="8">
        <f t="shared" si="36"/>
        <v>-2.6783652929603536E-4</v>
      </c>
      <c r="CD23">
        <v>4.5034837579999998</v>
      </c>
      <c r="CE23" s="1">
        <v>6.0585999999999999E-6</v>
      </c>
      <c r="CF23">
        <v>240</v>
      </c>
      <c r="CG23" s="8">
        <f t="shared" si="37"/>
        <v>-5.8965002186883719E-5</v>
      </c>
      <c r="CH23" s="8" t="str">
        <f t="shared" si="38"/>
        <v>NA</v>
      </c>
      <c r="CI23" s="8">
        <f t="shared" si="39"/>
        <v>6.5023602186883723E-5</v>
      </c>
      <c r="CJ23">
        <v>4.3195995890000001</v>
      </c>
      <c r="CK23" s="1">
        <v>6.5275000000000001E-5</v>
      </c>
      <c r="CL23">
        <v>240</v>
      </c>
      <c r="CM23" s="8">
        <f t="shared" si="40"/>
        <v>-2.0170095330129811E-4</v>
      </c>
      <c r="CN23" s="8" t="str">
        <f t="shared" si="41"/>
        <v>NA</v>
      </c>
      <c r="CO23" s="8">
        <f t="shared" si="42"/>
        <v>2.6697595330129811E-4</v>
      </c>
      <c r="CP23">
        <v>4.0519804119999998</v>
      </c>
      <c r="CQ23">
        <v>-1.844061518E-4</v>
      </c>
      <c r="CR23">
        <v>250</v>
      </c>
      <c r="CS23" s="8">
        <f t="shared" si="43"/>
        <v>-8.9137561303964663E-5</v>
      </c>
      <c r="CT23" s="8" t="str">
        <f t="shared" si="44"/>
        <v>NA</v>
      </c>
      <c r="CU23" s="8">
        <f t="shared" si="0"/>
        <v>-9.5268590496035339E-5</v>
      </c>
      <c r="CV23">
        <v>4.9810712620000004</v>
      </c>
      <c r="CW23">
        <v>1.057361511E-4</v>
      </c>
      <c r="CX23">
        <v>240</v>
      </c>
      <c r="CY23" s="10">
        <f t="shared" si="45"/>
        <v>-5.8965002186883719E-5</v>
      </c>
      <c r="CZ23" s="10" t="str">
        <f t="shared" si="46"/>
        <v>NA</v>
      </c>
      <c r="DA23" s="8">
        <f t="shared" si="47"/>
        <v>1.6470115328688374E-4</v>
      </c>
      <c r="DB23" t="s">
        <v>3</v>
      </c>
      <c r="DC23" s="5" t="s">
        <v>6</v>
      </c>
    </row>
    <row r="24" spans="1:107" x14ac:dyDescent="0.45">
      <c r="A24" s="9">
        <f t="shared" si="49"/>
        <v>45624.443055555617</v>
      </c>
      <c r="B24" t="s">
        <v>0</v>
      </c>
      <c r="C24">
        <v>23</v>
      </c>
      <c r="D24" s="7">
        <v>45624</v>
      </c>
      <c r="E24">
        <v>10.415833299999999</v>
      </c>
      <c r="F24">
        <v>13.989808399999999</v>
      </c>
      <c r="G24">
        <v>13.873237469999999</v>
      </c>
      <c r="H24">
        <v>14.02829996</v>
      </c>
      <c r="I24">
        <v>14.162383330000001</v>
      </c>
      <c r="J24">
        <v>5.3897100050000004</v>
      </c>
      <c r="K24">
        <v>1.456726206E-4</v>
      </c>
      <c r="L24">
        <v>240</v>
      </c>
      <c r="M24" s="8">
        <f t="shared" si="1"/>
        <v>-2.0208817418865266E-4</v>
      </c>
      <c r="N24" s="8" t="str">
        <f t="shared" si="2"/>
        <v>NA</v>
      </c>
      <c r="O24" s="8">
        <f t="shared" si="3"/>
        <v>3.4776079478865266E-4</v>
      </c>
      <c r="P24">
        <v>5.861715845</v>
      </c>
      <c r="Q24">
        <v>1.0288231E-4</v>
      </c>
      <c r="R24">
        <v>240</v>
      </c>
      <c r="S24" s="10">
        <f t="shared" si="4"/>
        <v>-5.9009593159103924E-5</v>
      </c>
      <c r="T24" s="10" t="str">
        <f t="shared" si="5"/>
        <v>NA</v>
      </c>
      <c r="U24" s="8">
        <f t="shared" si="6"/>
        <v>1.6189190315910393E-4</v>
      </c>
      <c r="V24">
        <v>5.1636420950000002</v>
      </c>
      <c r="W24" s="1">
        <v>4.7620999999999997E-5</v>
      </c>
      <c r="X24">
        <v>240</v>
      </c>
      <c r="Y24" s="8">
        <f t="shared" si="7"/>
        <v>-2.0208817418865266E-4</v>
      </c>
      <c r="Z24" s="8" t="str">
        <f t="shared" si="8"/>
        <v>NA</v>
      </c>
      <c r="AA24" s="8">
        <f t="shared" si="9"/>
        <v>2.4970917418865263E-4</v>
      </c>
      <c r="AB24">
        <v>4.2448558350000001</v>
      </c>
      <c r="AC24">
        <v>-4.9002416510000001E-4</v>
      </c>
      <c r="AD24">
        <v>240</v>
      </c>
      <c r="AE24" s="8">
        <f t="shared" si="10"/>
        <v>-8.9275496493290696E-5</v>
      </c>
      <c r="AF24" s="8" t="str">
        <f t="shared" si="11"/>
        <v>NA</v>
      </c>
      <c r="AG24" s="8">
        <f t="shared" si="12"/>
        <v>-4.0074866860670931E-4</v>
      </c>
      <c r="AH24">
        <v>5.4154166559999997</v>
      </c>
      <c r="AI24" s="1">
        <v>3.4489000000000001E-5</v>
      </c>
      <c r="AJ24">
        <v>240</v>
      </c>
      <c r="AK24" s="8">
        <f t="shared" si="13"/>
        <v>-8.9275496493290696E-5</v>
      </c>
      <c r="AL24" s="8" t="str">
        <f t="shared" si="14"/>
        <v>NA</v>
      </c>
      <c r="AM24" s="8">
        <f t="shared" si="15"/>
        <v>1.2376449649329071E-4</v>
      </c>
      <c r="AN24">
        <v>4.5763629259999998</v>
      </c>
      <c r="AO24">
        <v>-3.053244239E-4</v>
      </c>
      <c r="AP24">
        <v>240</v>
      </c>
      <c r="AQ24" s="8">
        <f t="shared" si="16"/>
        <v>-8.9275496493290696E-5</v>
      </c>
      <c r="AR24" s="8" t="str">
        <f t="shared" si="17"/>
        <v>NA</v>
      </c>
      <c r="AS24" s="8">
        <f t="shared" si="18"/>
        <v>-2.1604892740670931E-4</v>
      </c>
      <c r="AT24">
        <v>4.5044795750000004</v>
      </c>
      <c r="AU24">
        <v>-3.2413507089999998E-4</v>
      </c>
      <c r="AV24">
        <v>240</v>
      </c>
      <c r="AW24" s="8">
        <f t="shared" si="19"/>
        <v>-8.9275496493290696E-5</v>
      </c>
      <c r="AX24" s="8" t="str">
        <f t="shared" si="20"/>
        <v>NA</v>
      </c>
      <c r="AY24" s="8">
        <f t="shared" si="21"/>
        <v>-2.3485957440670929E-4</v>
      </c>
      <c r="AZ24">
        <v>5.3561300100000002</v>
      </c>
      <c r="BA24" s="1">
        <v>8.5158E-5</v>
      </c>
      <c r="BB24">
        <v>240</v>
      </c>
      <c r="BC24" s="8">
        <f t="shared" si="22"/>
        <v>-2.0208817418865266E-4</v>
      </c>
      <c r="BD24" s="8" t="str">
        <f t="shared" si="23"/>
        <v>NA</v>
      </c>
      <c r="BE24" s="8">
        <f t="shared" si="24"/>
        <v>2.8724617418865266E-4</v>
      </c>
      <c r="BF24">
        <v>8.3823704120000002</v>
      </c>
      <c r="BG24" s="1">
        <v>2.9952999999999999E-5</v>
      </c>
      <c r="BH24">
        <v>240</v>
      </c>
      <c r="BI24" s="10">
        <f t="shared" si="25"/>
        <v>-5.9009593159103924E-5</v>
      </c>
      <c r="BJ24" s="10" t="str">
        <f t="shared" si="26"/>
        <v>NA</v>
      </c>
      <c r="BK24" s="8">
        <f t="shared" si="27"/>
        <v>8.8962593159103926E-5</v>
      </c>
      <c r="BL24">
        <v>3.6549529199999999</v>
      </c>
      <c r="BM24">
        <v>-2.7976960159999998E-4</v>
      </c>
      <c r="BN24">
        <v>240</v>
      </c>
      <c r="BO24" s="8">
        <f t="shared" si="28"/>
        <v>-8.9275496493290696E-5</v>
      </c>
      <c r="BP24" s="8" t="str">
        <f t="shared" si="29"/>
        <v>NA</v>
      </c>
      <c r="BQ24" s="8">
        <f t="shared" si="30"/>
        <v>-1.9049410510670929E-4</v>
      </c>
      <c r="BR24">
        <v>4.57901208</v>
      </c>
      <c r="BS24" s="1">
        <v>9.8288999999999994E-5</v>
      </c>
      <c r="BT24">
        <v>240</v>
      </c>
      <c r="BU24" s="8">
        <f t="shared" si="31"/>
        <v>-2.0208817418865266E-4</v>
      </c>
      <c r="BV24" s="8" t="str">
        <f t="shared" si="32"/>
        <v>NA</v>
      </c>
      <c r="BW24" s="8">
        <f t="shared" si="33"/>
        <v>3.0037717418865265E-4</v>
      </c>
      <c r="BX24">
        <v>3.861409997</v>
      </c>
      <c r="BY24">
        <v>-2.3569495680000001E-4</v>
      </c>
      <c r="BZ24">
        <v>240</v>
      </c>
      <c r="CA24" s="8">
        <f t="shared" si="34"/>
        <v>-8.9275496493290696E-5</v>
      </c>
      <c r="CB24" s="8" t="str">
        <f t="shared" si="35"/>
        <v>NA</v>
      </c>
      <c r="CC24" s="8">
        <f t="shared" si="36"/>
        <v>-1.4641946030670932E-4</v>
      </c>
      <c r="CD24">
        <v>4.5395204109999998</v>
      </c>
      <c r="CE24" s="1">
        <v>4.0259000000000002E-5</v>
      </c>
      <c r="CF24">
        <v>240</v>
      </c>
      <c r="CG24" s="8">
        <f t="shared" si="37"/>
        <v>-5.9009593159103924E-5</v>
      </c>
      <c r="CH24" s="8" t="str">
        <f t="shared" si="38"/>
        <v>NA</v>
      </c>
      <c r="CI24" s="8">
        <f t="shared" si="39"/>
        <v>9.9268593159103932E-5</v>
      </c>
      <c r="CJ24">
        <v>4.3960100019999997</v>
      </c>
      <c r="CK24" s="1">
        <v>7.5714E-5</v>
      </c>
      <c r="CL24">
        <v>240</v>
      </c>
      <c r="CM24" s="8">
        <f t="shared" si="40"/>
        <v>-2.0208817418865266E-4</v>
      </c>
      <c r="CN24" s="8" t="str">
        <f t="shared" si="41"/>
        <v>NA</v>
      </c>
      <c r="CO24" s="8">
        <f t="shared" si="42"/>
        <v>2.7780217418865266E-4</v>
      </c>
      <c r="CP24">
        <v>3.782790002</v>
      </c>
      <c r="CQ24">
        <v>-2.1973955480000001E-4</v>
      </c>
      <c r="CR24">
        <v>240</v>
      </c>
      <c r="CS24" s="8">
        <f t="shared" si="43"/>
        <v>-8.9275496493290696E-5</v>
      </c>
      <c r="CT24" s="8" t="str">
        <f t="shared" si="44"/>
        <v>NA</v>
      </c>
      <c r="CU24" s="8">
        <f t="shared" si="0"/>
        <v>-1.3046405830670932E-4</v>
      </c>
      <c r="CV24">
        <v>4.9841579119999997</v>
      </c>
      <c r="CW24" s="1">
        <v>5.2788999999999999E-5</v>
      </c>
      <c r="CX24">
        <v>240</v>
      </c>
      <c r="CY24" s="10">
        <f t="shared" si="45"/>
        <v>-5.9009593159103924E-5</v>
      </c>
      <c r="CZ24" s="10" t="str">
        <f t="shared" si="46"/>
        <v>NA</v>
      </c>
      <c r="DA24" s="8">
        <f t="shared" si="47"/>
        <v>1.1179859315910392E-4</v>
      </c>
      <c r="DB24" t="s">
        <v>3</v>
      </c>
      <c r="DC24" s="5" t="s">
        <v>6</v>
      </c>
    </row>
    <row r="25" spans="1:107" x14ac:dyDescent="0.45">
      <c r="A25" s="9">
        <f t="shared" si="49"/>
        <v>45624.456944444508</v>
      </c>
      <c r="B25" t="s">
        <v>0</v>
      </c>
      <c r="C25">
        <v>24</v>
      </c>
      <c r="D25" s="7">
        <v>45624</v>
      </c>
      <c r="E25">
        <v>10.85750006</v>
      </c>
      <c r="F25">
        <v>13.99567922</v>
      </c>
      <c r="G25">
        <v>13.89116662</v>
      </c>
      <c r="H25">
        <v>14.005829139999999</v>
      </c>
      <c r="I25">
        <v>14.106412499999999</v>
      </c>
      <c r="J25">
        <v>5.5061512490000002</v>
      </c>
      <c r="K25" s="1">
        <v>6.0643999999999997E-5</v>
      </c>
      <c r="L25">
        <v>240</v>
      </c>
      <c r="M25" s="8">
        <f t="shared" si="1"/>
        <v>-2.024753950760072E-4</v>
      </c>
      <c r="N25" s="8" t="str">
        <f t="shared" si="2"/>
        <v>NA</v>
      </c>
      <c r="O25" s="8">
        <f t="shared" si="3"/>
        <v>2.631193950760072E-4</v>
      </c>
      <c r="P25">
        <v>5.958924584</v>
      </c>
      <c r="Q25" s="1">
        <v>-3.5920999999999997E-5</v>
      </c>
      <c r="R25">
        <v>240</v>
      </c>
      <c r="S25" s="10">
        <f t="shared" si="4"/>
        <v>-5.9054184131324128E-5</v>
      </c>
      <c r="T25" s="10" t="str">
        <f t="shared" si="5"/>
        <v>NA</v>
      </c>
      <c r="U25" s="8">
        <f t="shared" si="6"/>
        <v>2.3133184131324131E-5</v>
      </c>
      <c r="V25">
        <v>5.1927975000000002</v>
      </c>
      <c r="W25" s="1">
        <v>9.9719000000000002E-6</v>
      </c>
      <c r="X25">
        <v>240</v>
      </c>
      <c r="Y25" s="8">
        <f t="shared" si="7"/>
        <v>-2.024753950760072E-4</v>
      </c>
      <c r="Z25" s="8" t="str">
        <f t="shared" si="8"/>
        <v>NA</v>
      </c>
      <c r="AA25" s="8">
        <f t="shared" si="9"/>
        <v>2.1244729507600722E-4</v>
      </c>
      <c r="AB25">
        <v>3.7724145839999998</v>
      </c>
      <c r="AC25">
        <v>-2.7586551669999998E-4</v>
      </c>
      <c r="AD25">
        <v>240</v>
      </c>
      <c r="AE25" s="8">
        <f t="shared" si="10"/>
        <v>-8.9413431682616729E-5</v>
      </c>
      <c r="AF25" s="8" t="str">
        <f t="shared" si="11"/>
        <v>NA</v>
      </c>
      <c r="AG25" s="8">
        <f t="shared" si="12"/>
        <v>-1.8645208501738325E-4</v>
      </c>
      <c r="AH25">
        <v>5.4306862239999996</v>
      </c>
      <c r="AI25" s="1">
        <v>7.0288999999999997E-6</v>
      </c>
      <c r="AJ25">
        <v>240</v>
      </c>
      <c r="AK25" s="8">
        <f t="shared" si="13"/>
        <v>-8.9413431682616729E-5</v>
      </c>
      <c r="AL25" s="8" t="str">
        <f t="shared" si="14"/>
        <v>NA</v>
      </c>
      <c r="AM25" s="8">
        <f t="shared" si="15"/>
        <v>9.6442331682616725E-5</v>
      </c>
      <c r="AN25">
        <v>4.2375966849999998</v>
      </c>
      <c r="AO25">
        <v>-2.536693765E-4</v>
      </c>
      <c r="AP25">
        <v>240</v>
      </c>
      <c r="AQ25" s="8">
        <f t="shared" si="16"/>
        <v>-8.9413431682616729E-5</v>
      </c>
      <c r="AR25" s="8" t="str">
        <f t="shared" si="17"/>
        <v>NA</v>
      </c>
      <c r="AS25" s="8">
        <f t="shared" si="18"/>
        <v>-1.6425594481738327E-4</v>
      </c>
      <c r="AT25">
        <v>4.1202116789999996</v>
      </c>
      <c r="AU25">
        <v>-3.3747768729999999E-4</v>
      </c>
      <c r="AV25">
        <v>240</v>
      </c>
      <c r="AW25" s="8">
        <f t="shared" si="19"/>
        <v>-8.9413431682616729E-5</v>
      </c>
      <c r="AX25" s="8" t="str">
        <f t="shared" si="20"/>
        <v>NA</v>
      </c>
      <c r="AY25" s="8">
        <f t="shared" si="21"/>
        <v>-2.4806425561738326E-4</v>
      </c>
      <c r="AZ25">
        <v>5.4172670639999998</v>
      </c>
      <c r="BA25" s="1">
        <v>3.7432999999999999E-5</v>
      </c>
      <c r="BB25">
        <v>240</v>
      </c>
      <c r="BC25" s="8">
        <f t="shared" si="22"/>
        <v>-2.024753950760072E-4</v>
      </c>
      <c r="BD25" s="8" t="str">
        <f t="shared" si="23"/>
        <v>NA</v>
      </c>
      <c r="BE25" s="8">
        <f t="shared" si="24"/>
        <v>2.399083950760072E-4</v>
      </c>
      <c r="BF25">
        <v>8.3753104090000008</v>
      </c>
      <c r="BG25" s="1">
        <v>-3.7902999999999999E-5</v>
      </c>
      <c r="BH25">
        <v>240</v>
      </c>
      <c r="BI25" s="10">
        <f t="shared" si="25"/>
        <v>-5.9054184131324128E-5</v>
      </c>
      <c r="BJ25" s="10" t="str">
        <f t="shared" si="26"/>
        <v>NA</v>
      </c>
      <c r="BK25" s="8">
        <f t="shared" si="27"/>
        <v>2.1151184131324128E-5</v>
      </c>
      <c r="BL25">
        <v>3.2967566590000001</v>
      </c>
      <c r="BM25">
        <v>-3.0015870539999999E-4</v>
      </c>
      <c r="BN25">
        <v>240</v>
      </c>
      <c r="BO25" s="8">
        <f t="shared" si="28"/>
        <v>-8.9413431682616729E-5</v>
      </c>
      <c r="BP25" s="8" t="str">
        <f t="shared" si="29"/>
        <v>NA</v>
      </c>
      <c r="BQ25" s="8">
        <f t="shared" si="30"/>
        <v>-2.1074527371738326E-4</v>
      </c>
      <c r="BR25">
        <v>4.6474345899999996</v>
      </c>
      <c r="BS25" s="1">
        <v>2.9329E-5</v>
      </c>
      <c r="BT25">
        <v>240</v>
      </c>
      <c r="BU25" s="8">
        <f t="shared" si="31"/>
        <v>-2.024753950760072E-4</v>
      </c>
      <c r="BV25" s="8" t="str">
        <f t="shared" si="32"/>
        <v>NA</v>
      </c>
      <c r="BW25" s="8">
        <f t="shared" si="33"/>
        <v>2.3180439507600721E-4</v>
      </c>
      <c r="BX25">
        <v>3.4865524990000001</v>
      </c>
      <c r="BY25">
        <v>-3.7583209969999998E-4</v>
      </c>
      <c r="BZ25">
        <v>240</v>
      </c>
      <c r="CA25" s="8">
        <f t="shared" si="34"/>
        <v>-8.9413431682616729E-5</v>
      </c>
      <c r="CB25" s="8" t="str">
        <f t="shared" si="35"/>
        <v>NA</v>
      </c>
      <c r="CC25" s="8">
        <f t="shared" si="36"/>
        <v>-2.8641866801738325E-4</v>
      </c>
      <c r="CD25">
        <v>4.6001979249999998</v>
      </c>
      <c r="CE25" s="1">
        <v>5.0056999999999999E-5</v>
      </c>
      <c r="CF25">
        <v>240</v>
      </c>
      <c r="CG25" s="8">
        <f t="shared" si="37"/>
        <v>-5.9054184131324128E-5</v>
      </c>
      <c r="CH25" s="8" t="str">
        <f t="shared" si="38"/>
        <v>NA</v>
      </c>
      <c r="CI25" s="8">
        <f t="shared" si="39"/>
        <v>1.0911118413132413E-4</v>
      </c>
      <c r="CJ25">
        <v>4.461809991</v>
      </c>
      <c r="CK25" s="1">
        <v>2.9745000000000001E-5</v>
      </c>
      <c r="CL25">
        <v>240</v>
      </c>
      <c r="CM25" s="8">
        <f t="shared" si="40"/>
        <v>-2.024753950760072E-4</v>
      </c>
      <c r="CN25" s="8" t="str">
        <f t="shared" si="41"/>
        <v>NA</v>
      </c>
      <c r="CO25" s="8">
        <f t="shared" si="42"/>
        <v>2.322203950760072E-4</v>
      </c>
      <c r="CP25">
        <v>3.4884160959999999</v>
      </c>
      <c r="CQ25">
        <v>-2.6880932420000002E-4</v>
      </c>
      <c r="CR25">
        <v>230</v>
      </c>
      <c r="CS25" s="8">
        <f t="shared" si="43"/>
        <v>-8.9413431682616729E-5</v>
      </c>
      <c r="CT25" s="8" t="str">
        <f t="shared" si="44"/>
        <v>NA</v>
      </c>
      <c r="CU25" s="8">
        <f t="shared" si="0"/>
        <v>-1.793958925173833E-4</v>
      </c>
      <c r="CV25">
        <v>5.0206891579999997</v>
      </c>
      <c r="CW25" s="1">
        <v>3.4450999999999999E-5</v>
      </c>
      <c r="CX25">
        <v>240</v>
      </c>
      <c r="CY25" s="10">
        <f t="shared" si="45"/>
        <v>-5.9054184131324128E-5</v>
      </c>
      <c r="CZ25" s="10" t="str">
        <f t="shared" si="46"/>
        <v>NA</v>
      </c>
      <c r="DA25" s="8">
        <f t="shared" si="47"/>
        <v>9.3505184131324127E-5</v>
      </c>
      <c r="DB25" t="s">
        <v>3</v>
      </c>
      <c r="DC25" s="5" t="s">
        <v>6</v>
      </c>
    </row>
    <row r="26" spans="1:107" x14ac:dyDescent="0.45">
      <c r="A26" s="9">
        <f t="shared" si="49"/>
        <v>45624.470833333398</v>
      </c>
      <c r="B26" t="s">
        <v>0</v>
      </c>
      <c r="C26">
        <v>25</v>
      </c>
      <c r="D26" s="7">
        <v>45624</v>
      </c>
      <c r="E26">
        <v>11.21583334</v>
      </c>
      <c r="F26">
        <v>13.960787529999999</v>
      </c>
      <c r="G26">
        <v>13.847258289999999</v>
      </c>
      <c r="H26">
        <v>14.01303751</v>
      </c>
      <c r="I26">
        <v>14.14985411</v>
      </c>
      <c r="J26">
        <v>5.5730066699999998</v>
      </c>
      <c r="K26" s="1">
        <v>3.5312999999999999E-5</v>
      </c>
      <c r="L26">
        <v>240</v>
      </c>
      <c r="M26" s="8">
        <f t="shared" si="1"/>
        <v>-2.0286261596336175E-4</v>
      </c>
      <c r="N26" s="8" t="str">
        <f t="shared" si="2"/>
        <v>NA</v>
      </c>
      <c r="O26" s="8">
        <f t="shared" si="3"/>
        <v>2.3817561596336175E-4</v>
      </c>
      <c r="P26">
        <v>5.9446687359999997</v>
      </c>
      <c r="Q26" s="1">
        <v>8.0024000000000005E-5</v>
      </c>
      <c r="R26">
        <v>240</v>
      </c>
      <c r="S26" s="10">
        <f t="shared" si="4"/>
        <v>-5.9098775103572088E-5</v>
      </c>
      <c r="T26" s="10" t="str">
        <f t="shared" si="5"/>
        <v>NA</v>
      </c>
      <c r="U26" s="8">
        <f t="shared" si="6"/>
        <v>1.3912277510357208E-4</v>
      </c>
      <c r="V26">
        <v>5.2149674929999996</v>
      </c>
      <c r="W26" s="1">
        <v>7.3234000000000001E-6</v>
      </c>
      <c r="X26">
        <v>240</v>
      </c>
      <c r="Y26" s="8">
        <f t="shared" si="7"/>
        <v>-2.0286261596336175E-4</v>
      </c>
      <c r="Z26" s="8" t="str">
        <f t="shared" si="8"/>
        <v>NA</v>
      </c>
      <c r="AA26" s="8">
        <f t="shared" si="9"/>
        <v>2.1018601596336175E-4</v>
      </c>
      <c r="AB26">
        <v>3.4008045889999998</v>
      </c>
      <c r="AC26">
        <v>-3.989132206E-4</v>
      </c>
      <c r="AD26">
        <v>240</v>
      </c>
      <c r="AE26" s="8">
        <f t="shared" si="10"/>
        <v>-8.9551366871998273E-5</v>
      </c>
      <c r="AF26" s="8" t="str">
        <f t="shared" si="11"/>
        <v>NA</v>
      </c>
      <c r="AG26" s="8">
        <f t="shared" si="12"/>
        <v>-3.0936185372800173E-4</v>
      </c>
      <c r="AH26">
        <v>5.4540262359999998</v>
      </c>
      <c r="AI26" s="1">
        <v>5.7035999999999999E-6</v>
      </c>
      <c r="AJ26">
        <v>240</v>
      </c>
      <c r="AK26" s="8">
        <f t="shared" si="13"/>
        <v>-8.9551366871998273E-5</v>
      </c>
      <c r="AL26" s="8" t="str">
        <f t="shared" si="14"/>
        <v>NA</v>
      </c>
      <c r="AM26" s="8">
        <f t="shared" si="15"/>
        <v>9.525496687199827E-5</v>
      </c>
      <c r="AN26">
        <v>3.90088875</v>
      </c>
      <c r="AO26">
        <v>-2.9797304770000002E-4</v>
      </c>
      <c r="AP26">
        <v>240</v>
      </c>
      <c r="AQ26" s="8">
        <f t="shared" si="16"/>
        <v>-8.9551366871998273E-5</v>
      </c>
      <c r="AR26" s="8" t="str">
        <f t="shared" si="17"/>
        <v>NA</v>
      </c>
      <c r="AS26" s="8">
        <f t="shared" si="18"/>
        <v>-2.0842168082800175E-4</v>
      </c>
      <c r="AT26">
        <v>3.6873708430000001</v>
      </c>
      <c r="AU26">
        <v>-2.5672584590000002E-4</v>
      </c>
      <c r="AV26">
        <v>240</v>
      </c>
      <c r="AW26" s="8">
        <f t="shared" si="19"/>
        <v>-8.9551366871998273E-5</v>
      </c>
      <c r="AX26" s="8" t="str">
        <f t="shared" si="20"/>
        <v>NA</v>
      </c>
      <c r="AY26" s="8">
        <f t="shared" si="21"/>
        <v>-1.6717447902800175E-4</v>
      </c>
      <c r="AZ26">
        <v>5.4553912520000001</v>
      </c>
      <c r="BA26" s="1">
        <v>1.1245E-5</v>
      </c>
      <c r="BB26">
        <v>240</v>
      </c>
      <c r="BC26" s="8">
        <f t="shared" si="22"/>
        <v>-2.0286261596336175E-4</v>
      </c>
      <c r="BD26" s="8" t="str">
        <f t="shared" si="23"/>
        <v>NA</v>
      </c>
      <c r="BE26" s="8">
        <f t="shared" si="24"/>
        <v>2.1410761596336175E-4</v>
      </c>
      <c r="BF26">
        <v>8.3696045600000009</v>
      </c>
      <c r="BG26" s="1">
        <v>4.0658999999999998E-5</v>
      </c>
      <c r="BH26">
        <v>240</v>
      </c>
      <c r="BI26" s="10">
        <f t="shared" si="25"/>
        <v>-5.9098775103572088E-5</v>
      </c>
      <c r="BJ26" s="10" t="str">
        <f t="shared" si="26"/>
        <v>NA</v>
      </c>
      <c r="BK26" s="8">
        <f t="shared" si="27"/>
        <v>9.9757775103572079E-5</v>
      </c>
      <c r="BL26">
        <v>2.8927654180000002</v>
      </c>
      <c r="BM26">
        <v>-4.1429976289999998E-4</v>
      </c>
      <c r="BN26">
        <v>240</v>
      </c>
      <c r="BO26" s="8">
        <f t="shared" si="28"/>
        <v>-8.9551366871998273E-5</v>
      </c>
      <c r="BP26" s="8" t="str">
        <f t="shared" si="29"/>
        <v>NA</v>
      </c>
      <c r="BQ26" s="8">
        <f t="shared" si="30"/>
        <v>-3.2474839602800171E-4</v>
      </c>
      <c r="BR26">
        <v>4.6931683340000001</v>
      </c>
      <c r="BS26" s="1">
        <v>4.4987000000000001E-5</v>
      </c>
      <c r="BT26">
        <v>240</v>
      </c>
      <c r="BU26" s="8">
        <f t="shared" si="31"/>
        <v>-2.0286261596336175E-4</v>
      </c>
      <c r="BV26" s="8" t="str">
        <f t="shared" si="32"/>
        <v>NA</v>
      </c>
      <c r="BW26" s="8">
        <f t="shared" si="33"/>
        <v>2.4784961596336177E-4</v>
      </c>
      <c r="BX26">
        <v>3.0909316599999999</v>
      </c>
      <c r="BY26">
        <v>-3.3836868440000002E-4</v>
      </c>
      <c r="BZ26">
        <v>240</v>
      </c>
      <c r="CA26" s="8">
        <f t="shared" si="34"/>
        <v>-8.9551366871998273E-5</v>
      </c>
      <c r="CB26" s="8" t="str">
        <f t="shared" si="35"/>
        <v>NA</v>
      </c>
      <c r="CC26" s="8">
        <f t="shared" si="36"/>
        <v>-2.4881731752800175E-4</v>
      </c>
      <c r="CD26">
        <v>4.6551908490000002</v>
      </c>
      <c r="CE26" s="1">
        <v>4.1921000000000001E-5</v>
      </c>
      <c r="CF26">
        <v>240</v>
      </c>
      <c r="CG26" s="8">
        <f t="shared" si="37"/>
        <v>-5.9098775103572088E-5</v>
      </c>
      <c r="CH26" s="8" t="str">
        <f t="shared" si="38"/>
        <v>NA</v>
      </c>
      <c r="CI26" s="8">
        <f t="shared" si="39"/>
        <v>1.0101977510357208E-4</v>
      </c>
      <c r="CJ26">
        <v>4.5039829170000001</v>
      </c>
      <c r="CK26" s="1">
        <v>5.4073999999999998E-5</v>
      </c>
      <c r="CL26">
        <v>240</v>
      </c>
      <c r="CM26" s="8">
        <f t="shared" si="40"/>
        <v>-2.0286261596336175E-4</v>
      </c>
      <c r="CN26" s="8" t="str">
        <f t="shared" si="41"/>
        <v>NA</v>
      </c>
      <c r="CO26" s="8">
        <f t="shared" si="42"/>
        <v>2.5693661596336173E-4</v>
      </c>
      <c r="CP26">
        <v>3.1492108060000001</v>
      </c>
      <c r="CQ26">
        <v>-2.5306933610000002E-4</v>
      </c>
      <c r="CR26">
        <v>250</v>
      </c>
      <c r="CS26" s="8">
        <f t="shared" si="43"/>
        <v>-8.9551366871998273E-5</v>
      </c>
      <c r="CT26" s="8" t="str">
        <f t="shared" si="44"/>
        <v>NA</v>
      </c>
      <c r="CU26" s="8">
        <f t="shared" si="0"/>
        <v>-1.6351796922800174E-4</v>
      </c>
      <c r="CV26">
        <v>5.0344175160000004</v>
      </c>
      <c r="CW26" s="1">
        <v>6.2025000000000003E-5</v>
      </c>
      <c r="CX26">
        <v>240</v>
      </c>
      <c r="CY26" s="10">
        <f t="shared" si="45"/>
        <v>-5.9098775103572088E-5</v>
      </c>
      <c r="CZ26" s="10" t="str">
        <f t="shared" si="46"/>
        <v>NA</v>
      </c>
      <c r="DA26" s="8">
        <f t="shared" si="47"/>
        <v>1.2112377510357209E-4</v>
      </c>
      <c r="DB26" t="s">
        <v>3</v>
      </c>
      <c r="DC26" s="5" t="s">
        <v>6</v>
      </c>
    </row>
    <row r="27" spans="1:107" x14ac:dyDescent="0.45">
      <c r="A27" s="9">
        <f t="shared" si="49"/>
        <v>45624.484722222289</v>
      </c>
      <c r="B27" t="s">
        <v>0</v>
      </c>
      <c r="C27">
        <v>26</v>
      </c>
      <c r="D27" s="7">
        <v>45624</v>
      </c>
      <c r="E27">
        <v>11.415833299999999</v>
      </c>
      <c r="F27">
        <v>14.01180426</v>
      </c>
      <c r="G27">
        <v>13.90475837</v>
      </c>
      <c r="H27">
        <v>13.98900424</v>
      </c>
      <c r="I27">
        <v>14.096129149999999</v>
      </c>
      <c r="J27">
        <v>5.5882083439999999</v>
      </c>
      <c r="K27" s="1">
        <v>1.5445E-6</v>
      </c>
      <c r="L27">
        <v>240</v>
      </c>
      <c r="M27" s="8">
        <f t="shared" si="1"/>
        <v>-2.0324983685093834E-4</v>
      </c>
      <c r="N27" s="8" t="str">
        <f t="shared" si="2"/>
        <v>NA</v>
      </c>
      <c r="O27" s="8">
        <f t="shared" si="3"/>
        <v>2.0479433685093834E-4</v>
      </c>
      <c r="P27">
        <v>5.9479979099999998</v>
      </c>
      <c r="Q27" s="1">
        <v>-7.8326999999999997E-5</v>
      </c>
      <c r="R27">
        <v>240</v>
      </c>
      <c r="S27" s="10">
        <f t="shared" si="4"/>
        <v>-5.9143366075792292E-5</v>
      </c>
      <c r="T27" s="10" t="str">
        <f t="shared" si="5"/>
        <v>NA</v>
      </c>
      <c r="U27" s="8">
        <f t="shared" si="6"/>
        <v>-1.9183633924207705E-5</v>
      </c>
      <c r="V27">
        <v>5.2133221030000003</v>
      </c>
      <c r="W27" s="1">
        <v>-3.0208999999999997E-7</v>
      </c>
      <c r="X27">
        <v>240</v>
      </c>
      <c r="Y27" s="8">
        <f t="shared" si="7"/>
        <v>-2.0324983685093834E-4</v>
      </c>
      <c r="Z27" s="8" t="str">
        <f t="shared" si="8"/>
        <v>NA</v>
      </c>
      <c r="AA27" s="8">
        <f t="shared" si="9"/>
        <v>2.0294774685093833E-4</v>
      </c>
      <c r="AB27">
        <v>2.9661849949999999</v>
      </c>
      <c r="AC27">
        <v>-2.6668131710000002E-4</v>
      </c>
      <c r="AD27">
        <v>240</v>
      </c>
      <c r="AE27" s="8">
        <f t="shared" si="10"/>
        <v>-8.9689302061324305E-5</v>
      </c>
      <c r="AF27" s="8" t="str">
        <f t="shared" si="11"/>
        <v>NA</v>
      </c>
      <c r="AG27" s="8">
        <f t="shared" si="12"/>
        <v>-1.7699201503867571E-4</v>
      </c>
      <c r="AH27">
        <v>5.4527145839999998</v>
      </c>
      <c r="AI27" s="1">
        <v>3.7021999999999999E-6</v>
      </c>
      <c r="AJ27">
        <v>240</v>
      </c>
      <c r="AK27" s="8">
        <f t="shared" si="13"/>
        <v>-8.9689302061324305E-5</v>
      </c>
      <c r="AL27" s="8" t="str">
        <f t="shared" si="14"/>
        <v>NA</v>
      </c>
      <c r="AM27" s="8">
        <f t="shared" si="15"/>
        <v>9.3391502061324305E-5</v>
      </c>
      <c r="AN27">
        <v>3.5749675070000002</v>
      </c>
      <c r="AO27">
        <v>-2.5132772620000001E-4</v>
      </c>
      <c r="AP27">
        <v>240</v>
      </c>
      <c r="AQ27" s="8">
        <f t="shared" si="16"/>
        <v>-8.9689302061324305E-5</v>
      </c>
      <c r="AR27" s="8" t="str">
        <f t="shared" si="17"/>
        <v>NA</v>
      </c>
      <c r="AS27" s="8">
        <f t="shared" si="18"/>
        <v>-1.6163842413867571E-4</v>
      </c>
      <c r="AT27">
        <v>3.3351775140000002</v>
      </c>
      <c r="AU27">
        <v>-3.3713199869999999E-4</v>
      </c>
      <c r="AV27">
        <v>240</v>
      </c>
      <c r="AW27" s="8">
        <f t="shared" si="19"/>
        <v>-8.9689302061324305E-5</v>
      </c>
      <c r="AX27" s="8" t="str">
        <f t="shared" si="20"/>
        <v>NA</v>
      </c>
      <c r="AY27" s="8">
        <f t="shared" si="21"/>
        <v>-2.4744269663867568E-4</v>
      </c>
      <c r="AZ27">
        <v>5.460405819</v>
      </c>
      <c r="BA27" s="1">
        <v>1.0815000000000001E-5</v>
      </c>
      <c r="BB27">
        <v>240</v>
      </c>
      <c r="BC27" s="8">
        <f t="shared" si="22"/>
        <v>-2.0324983685093834E-4</v>
      </c>
      <c r="BD27" s="8" t="str">
        <f t="shared" si="23"/>
        <v>NA</v>
      </c>
      <c r="BE27" s="8">
        <f t="shared" si="24"/>
        <v>2.1406483685093835E-4</v>
      </c>
      <c r="BF27">
        <v>8.3611262439999994</v>
      </c>
      <c r="BG27" s="1">
        <v>-3.4622999999999997E-5</v>
      </c>
      <c r="BH27">
        <v>240</v>
      </c>
      <c r="BI27" s="10">
        <f t="shared" si="25"/>
        <v>-5.9143366075792292E-5</v>
      </c>
      <c r="BJ27" s="10" t="str">
        <f t="shared" si="26"/>
        <v>NA</v>
      </c>
      <c r="BK27" s="8">
        <f t="shared" si="27"/>
        <v>2.4520366075792295E-5</v>
      </c>
      <c r="BL27">
        <v>2.3186241590000001</v>
      </c>
      <c r="BM27">
        <v>-4.6726502619999998E-4</v>
      </c>
      <c r="BN27">
        <v>240</v>
      </c>
      <c r="BO27" s="8">
        <f t="shared" si="28"/>
        <v>-8.9689302061324305E-5</v>
      </c>
      <c r="BP27" s="8" t="str">
        <f t="shared" si="29"/>
        <v>NA</v>
      </c>
      <c r="BQ27" s="8">
        <f t="shared" si="30"/>
        <v>-3.7757572413867567E-4</v>
      </c>
      <c r="BR27">
        <v>4.7086258230000002</v>
      </c>
      <c r="BS27" s="1">
        <v>-1.66E-6</v>
      </c>
      <c r="BT27">
        <v>240</v>
      </c>
      <c r="BU27" s="8">
        <f t="shared" si="31"/>
        <v>-2.0324983685093834E-4</v>
      </c>
      <c r="BV27" s="8" t="str">
        <f t="shared" si="32"/>
        <v>NA</v>
      </c>
      <c r="BW27" s="8">
        <f t="shared" si="33"/>
        <v>2.0158983685093833E-4</v>
      </c>
      <c r="BX27">
        <v>2.724551677</v>
      </c>
      <c r="BY27">
        <v>-2.330287501E-4</v>
      </c>
      <c r="BZ27">
        <v>240</v>
      </c>
      <c r="CA27" s="8">
        <f t="shared" si="34"/>
        <v>-8.9689302061324305E-5</v>
      </c>
      <c r="CB27" s="8" t="str">
        <f t="shared" si="35"/>
        <v>NA</v>
      </c>
      <c r="CC27" s="8">
        <f t="shared" si="36"/>
        <v>-1.4333944803867569E-4</v>
      </c>
      <c r="CD27">
        <v>4.7124904059999997</v>
      </c>
      <c r="CE27" s="1">
        <v>4.7370999999999998E-5</v>
      </c>
      <c r="CF27">
        <v>240</v>
      </c>
      <c r="CG27" s="8">
        <f t="shared" si="37"/>
        <v>-5.9143366075792292E-5</v>
      </c>
      <c r="CH27" s="8" t="str">
        <f t="shared" si="38"/>
        <v>NA</v>
      </c>
      <c r="CI27" s="8">
        <f t="shared" si="39"/>
        <v>1.0651436607579228E-4</v>
      </c>
      <c r="CJ27">
        <v>4.5363366559999996</v>
      </c>
      <c r="CK27" s="1">
        <v>3.4612999999999998E-6</v>
      </c>
      <c r="CL27">
        <v>240</v>
      </c>
      <c r="CM27" s="8">
        <f t="shared" si="40"/>
        <v>-2.0324983685093834E-4</v>
      </c>
      <c r="CN27" s="8" t="str">
        <f t="shared" si="41"/>
        <v>NA</v>
      </c>
      <c r="CO27" s="8">
        <f t="shared" si="42"/>
        <v>2.0671113685093834E-4</v>
      </c>
      <c r="CP27">
        <v>2.8277720890000002</v>
      </c>
      <c r="CQ27">
        <v>-2.9639616510000001E-4</v>
      </c>
      <c r="CR27">
        <v>240</v>
      </c>
      <c r="CS27" s="8">
        <f t="shared" si="43"/>
        <v>-8.9689302061324305E-5</v>
      </c>
      <c r="CT27" s="8" t="str">
        <f t="shared" si="44"/>
        <v>NA</v>
      </c>
      <c r="CU27" s="8">
        <f t="shared" si="0"/>
        <v>-2.067068630386757E-4</v>
      </c>
      <c r="CV27">
        <v>5.0859462600000001</v>
      </c>
      <c r="CW27" s="1">
        <v>2.6078E-5</v>
      </c>
      <c r="CX27">
        <v>240</v>
      </c>
      <c r="CY27" s="10">
        <f t="shared" si="45"/>
        <v>-5.9143366075792292E-5</v>
      </c>
      <c r="CZ27" s="10" t="str">
        <f t="shared" si="46"/>
        <v>NA</v>
      </c>
      <c r="DA27" s="8">
        <f t="shared" si="47"/>
        <v>8.5221366075792295E-5</v>
      </c>
      <c r="DB27" t="s">
        <v>3</v>
      </c>
      <c r="DC27" s="5" t="s">
        <v>6</v>
      </c>
    </row>
    <row r="28" spans="1:107" x14ac:dyDescent="0.45">
      <c r="A28" s="9">
        <f t="shared" si="49"/>
        <v>45624.498611111179</v>
      </c>
      <c r="B28" t="s">
        <v>0</v>
      </c>
      <c r="C28">
        <v>27</v>
      </c>
      <c r="D28" s="7">
        <v>45624</v>
      </c>
      <c r="E28">
        <v>11.85750006</v>
      </c>
      <c r="F28">
        <v>13.957449990000001</v>
      </c>
      <c r="G28">
        <v>13.84477493</v>
      </c>
      <c r="H28">
        <v>14.0101792</v>
      </c>
      <c r="I28">
        <v>14.150295829999999</v>
      </c>
      <c r="J28">
        <v>5.6069487650000003</v>
      </c>
      <c r="K28" s="1">
        <v>-3.1371999999999998E-6</v>
      </c>
      <c r="L28">
        <v>240</v>
      </c>
      <c r="M28" s="8">
        <f t="shared" si="1"/>
        <v>-2.0363705773829288E-4</v>
      </c>
      <c r="N28" s="8" t="str">
        <f t="shared" si="2"/>
        <v>NA</v>
      </c>
      <c r="O28" s="8">
        <f t="shared" si="3"/>
        <v>2.0049985773829289E-4</v>
      </c>
      <c r="P28">
        <v>5.9810275019999999</v>
      </c>
      <c r="Q28" s="1">
        <v>7.3776000000000007E-5</v>
      </c>
      <c r="R28">
        <v>240</v>
      </c>
      <c r="S28" s="10">
        <f t="shared" si="4"/>
        <v>-5.9187957048012496E-5</v>
      </c>
      <c r="T28" s="10" t="str">
        <f t="shared" si="5"/>
        <v>NA</v>
      </c>
      <c r="U28" s="8">
        <f t="shared" si="6"/>
        <v>1.329639570480125E-4</v>
      </c>
      <c r="V28">
        <v>5.221765832</v>
      </c>
      <c r="W28" s="1">
        <v>-6.0889000000000003E-6</v>
      </c>
      <c r="X28">
        <v>240</v>
      </c>
      <c r="Y28" s="8">
        <f t="shared" si="7"/>
        <v>-2.0363705773829288E-4</v>
      </c>
      <c r="Z28" s="8" t="str">
        <f t="shared" si="8"/>
        <v>NA</v>
      </c>
      <c r="AA28" s="8">
        <f t="shared" si="9"/>
        <v>1.9754815773829289E-4</v>
      </c>
      <c r="AB28">
        <v>2.6042954090000001</v>
      </c>
      <c r="AC28">
        <v>-3.2506314609999999E-4</v>
      </c>
      <c r="AD28">
        <v>240</v>
      </c>
      <c r="AE28" s="8">
        <f t="shared" si="10"/>
        <v>-8.9827237250650338E-5</v>
      </c>
      <c r="AF28" s="8" t="str">
        <f t="shared" si="11"/>
        <v>NA</v>
      </c>
      <c r="AG28" s="8">
        <f t="shared" si="12"/>
        <v>-2.3523590884934965E-4</v>
      </c>
      <c r="AH28">
        <v>5.4702074959999996</v>
      </c>
      <c r="AI28" s="1">
        <v>-7.4137000000000003E-7</v>
      </c>
      <c r="AJ28">
        <v>240</v>
      </c>
      <c r="AK28" s="8">
        <f t="shared" si="13"/>
        <v>-8.9827237250650338E-5</v>
      </c>
      <c r="AL28" s="8" t="str">
        <f t="shared" si="14"/>
        <v>NA</v>
      </c>
      <c r="AM28" s="8">
        <f t="shared" si="15"/>
        <v>8.9085867250650341E-5</v>
      </c>
      <c r="AN28">
        <v>3.2336812519999998</v>
      </c>
      <c r="AO28">
        <v>-2.9427679389999999E-4</v>
      </c>
      <c r="AP28">
        <v>240</v>
      </c>
      <c r="AQ28" s="8">
        <f t="shared" si="16"/>
        <v>-8.9827237250650338E-5</v>
      </c>
      <c r="AR28" s="8" t="str">
        <f t="shared" si="17"/>
        <v>NA</v>
      </c>
      <c r="AS28" s="8">
        <f t="shared" si="18"/>
        <v>-2.0444955664934965E-4</v>
      </c>
      <c r="AT28">
        <v>2.9328379139999998</v>
      </c>
      <c r="AU28">
        <v>-3.906011695E-4</v>
      </c>
      <c r="AV28">
        <v>240</v>
      </c>
      <c r="AW28" s="8">
        <f t="shared" si="19"/>
        <v>-8.9827237250650338E-5</v>
      </c>
      <c r="AX28" s="8" t="str">
        <f t="shared" si="20"/>
        <v>NA</v>
      </c>
      <c r="AY28" s="8">
        <f t="shared" si="21"/>
        <v>-3.0077393224934966E-4</v>
      </c>
      <c r="AZ28">
        <v>5.4671754119999996</v>
      </c>
      <c r="BA28" s="1">
        <v>-1.3251999999999999E-5</v>
      </c>
      <c r="BB28">
        <v>240</v>
      </c>
      <c r="BC28" s="8">
        <f t="shared" si="22"/>
        <v>-2.0363705773829288E-4</v>
      </c>
      <c r="BD28" s="8" t="str">
        <f t="shared" si="23"/>
        <v>NA</v>
      </c>
      <c r="BE28" s="8">
        <f t="shared" si="24"/>
        <v>1.9038505773829288E-4</v>
      </c>
      <c r="BF28">
        <v>8.3525708400000003</v>
      </c>
      <c r="BG28" s="1">
        <v>4.2454999999999999E-5</v>
      </c>
      <c r="BH28">
        <v>240</v>
      </c>
      <c r="BI28" s="10">
        <f t="shared" si="25"/>
        <v>-5.9187957048012496E-5</v>
      </c>
      <c r="BJ28" s="10" t="str">
        <f t="shared" si="26"/>
        <v>NA</v>
      </c>
      <c r="BK28" s="8">
        <f t="shared" si="27"/>
        <v>1.016429570480125E-4</v>
      </c>
      <c r="BL28">
        <v>1.851487501</v>
      </c>
      <c r="BM28">
        <v>-3.3970502390000002E-4</v>
      </c>
      <c r="BN28">
        <v>240</v>
      </c>
      <c r="BO28" s="8">
        <f t="shared" si="28"/>
        <v>-8.9827237250650338E-5</v>
      </c>
      <c r="BP28" s="8">
        <f t="shared" si="29"/>
        <v>1.3360633300358194E-5</v>
      </c>
      <c r="BQ28" s="8">
        <f t="shared" si="30"/>
        <v>-2.6323841994970788E-4</v>
      </c>
      <c r="BR28">
        <v>4.7209254280000001</v>
      </c>
      <c r="BS28" s="1">
        <v>2.4167000000000001E-5</v>
      </c>
      <c r="BT28">
        <v>240</v>
      </c>
      <c r="BU28" s="8">
        <f t="shared" si="31"/>
        <v>-2.0363705773829288E-4</v>
      </c>
      <c r="BV28" s="8" t="str">
        <f t="shared" si="32"/>
        <v>NA</v>
      </c>
      <c r="BW28" s="8">
        <f t="shared" si="33"/>
        <v>2.278040577382929E-4</v>
      </c>
      <c r="BX28">
        <v>2.384282909</v>
      </c>
      <c r="BY28">
        <v>-2.8403052330000002E-4</v>
      </c>
      <c r="BZ28">
        <v>240</v>
      </c>
      <c r="CA28" s="8">
        <f t="shared" si="34"/>
        <v>-8.9827237250650338E-5</v>
      </c>
      <c r="CB28" s="8" t="str">
        <f t="shared" si="35"/>
        <v>NA</v>
      </c>
      <c r="CC28" s="8">
        <f t="shared" si="36"/>
        <v>-1.9420328604934968E-4</v>
      </c>
      <c r="CD28">
        <v>4.768224579</v>
      </c>
      <c r="CE28" s="1">
        <v>3.6646000000000001E-5</v>
      </c>
      <c r="CF28">
        <v>240</v>
      </c>
      <c r="CG28" s="8">
        <f t="shared" si="37"/>
        <v>-5.9187957048012496E-5</v>
      </c>
      <c r="CH28" s="8" t="str">
        <f t="shared" si="38"/>
        <v>NA</v>
      </c>
      <c r="CI28" s="8">
        <f t="shared" si="39"/>
        <v>9.5833957048012497E-5</v>
      </c>
      <c r="CJ28">
        <v>4.5545799990000004</v>
      </c>
      <c r="CK28" s="1">
        <v>3.1055E-5</v>
      </c>
      <c r="CL28">
        <v>240</v>
      </c>
      <c r="CM28" s="8">
        <f t="shared" si="40"/>
        <v>-2.0363705773829288E-4</v>
      </c>
      <c r="CN28" s="8" t="str">
        <f t="shared" si="41"/>
        <v>NA</v>
      </c>
      <c r="CO28" s="8">
        <f t="shared" si="42"/>
        <v>2.3469205773829287E-4</v>
      </c>
      <c r="CP28">
        <v>2.5371487570000002</v>
      </c>
      <c r="CQ28">
        <v>-2.2729696089999999E-4</v>
      </c>
      <c r="CR28">
        <v>240</v>
      </c>
      <c r="CS28" s="8">
        <f t="shared" si="43"/>
        <v>-8.9827237250650338E-5</v>
      </c>
      <c r="CT28" s="8" t="str">
        <f t="shared" si="44"/>
        <v>NA</v>
      </c>
      <c r="CU28" s="8">
        <f t="shared" si="0"/>
        <v>-1.3746972364934965E-4</v>
      </c>
      <c r="CV28">
        <v>5.0729058379999996</v>
      </c>
      <c r="CW28" s="1">
        <v>-4.1470000000000001E-5</v>
      </c>
      <c r="CX28">
        <v>240</v>
      </c>
      <c r="CY28" s="10">
        <f t="shared" si="45"/>
        <v>-5.9187957048012496E-5</v>
      </c>
      <c r="CZ28" s="10" t="str">
        <f t="shared" si="46"/>
        <v>NA</v>
      </c>
      <c r="DA28" s="8">
        <f t="shared" si="47"/>
        <v>1.7717957048012495E-5</v>
      </c>
      <c r="DB28" t="s">
        <v>3</v>
      </c>
      <c r="DC28" s="5" t="s">
        <v>6</v>
      </c>
    </row>
    <row r="29" spans="1:107" x14ac:dyDescent="0.45">
      <c r="A29" s="9">
        <f t="shared" si="49"/>
        <v>45624.51250000007</v>
      </c>
      <c r="B29" t="s">
        <v>0</v>
      </c>
      <c r="C29">
        <v>28</v>
      </c>
      <c r="D29" s="7">
        <v>45624</v>
      </c>
      <c r="E29">
        <v>12.21583334</v>
      </c>
      <c r="F29">
        <v>14.005183369999999</v>
      </c>
      <c r="G29">
        <v>13.907374989999999</v>
      </c>
      <c r="H29">
        <v>13.983249989999999</v>
      </c>
      <c r="I29">
        <v>14.08872906</v>
      </c>
      <c r="J29">
        <v>5.5890429279999996</v>
      </c>
      <c r="K29" s="1">
        <v>-1.2285E-5</v>
      </c>
      <c r="L29">
        <v>240</v>
      </c>
      <c r="M29" s="8">
        <f t="shared" si="1"/>
        <v>-2.0402427862564743E-4</v>
      </c>
      <c r="N29" s="8" t="str">
        <f t="shared" si="2"/>
        <v>NA</v>
      </c>
      <c r="O29" s="8">
        <f t="shared" si="3"/>
        <v>1.9173927862564742E-4</v>
      </c>
      <c r="P29">
        <v>5.9546095809999997</v>
      </c>
      <c r="Q29" s="1">
        <v>9.2839999999999995E-6</v>
      </c>
      <c r="R29">
        <v>240</v>
      </c>
      <c r="S29" s="10">
        <f t="shared" si="4"/>
        <v>-5.92325480202327E-5</v>
      </c>
      <c r="T29" s="10" t="str">
        <f t="shared" si="5"/>
        <v>NA</v>
      </c>
      <c r="U29" s="8">
        <f t="shared" si="6"/>
        <v>6.8516548020232702E-5</v>
      </c>
      <c r="V29">
        <v>5.2091037370000004</v>
      </c>
      <c r="W29" s="1">
        <v>-8.3999000000000007E-6</v>
      </c>
      <c r="X29">
        <v>240</v>
      </c>
      <c r="Y29" s="8">
        <f t="shared" si="7"/>
        <v>-2.0402427862564743E-4</v>
      </c>
      <c r="Z29" s="8" t="str">
        <f t="shared" si="8"/>
        <v>NA</v>
      </c>
      <c r="AA29" s="8">
        <f t="shared" si="9"/>
        <v>1.9562437862564742E-4</v>
      </c>
      <c r="AB29">
        <v>2.2283749940000002</v>
      </c>
      <c r="AC29">
        <v>-2.830681801E-4</v>
      </c>
      <c r="AD29">
        <v>240</v>
      </c>
      <c r="AE29" s="8">
        <f t="shared" si="10"/>
        <v>-8.9965172439976371E-5</v>
      </c>
      <c r="AF29" s="8">
        <f t="shared" si="11"/>
        <v>2.133620450791291E-6</v>
      </c>
      <c r="AG29" s="8">
        <f t="shared" si="12"/>
        <v>-1.9523662811081493E-4</v>
      </c>
      <c r="AH29">
        <v>5.4610508360000001</v>
      </c>
      <c r="AI29" s="1">
        <v>-6.1932000000000003E-6</v>
      </c>
      <c r="AJ29">
        <v>240</v>
      </c>
      <c r="AK29" s="8">
        <f t="shared" si="13"/>
        <v>-8.9965172439976371E-5</v>
      </c>
      <c r="AL29" s="8" t="str">
        <f t="shared" si="14"/>
        <v>NA</v>
      </c>
      <c r="AM29" s="8">
        <f t="shared" si="15"/>
        <v>8.3771972439976371E-5</v>
      </c>
      <c r="AN29">
        <v>2.907888335</v>
      </c>
      <c r="AO29">
        <v>-2.5553957619999998E-4</v>
      </c>
      <c r="AP29">
        <v>240</v>
      </c>
      <c r="AQ29" s="8">
        <f t="shared" si="16"/>
        <v>-8.9965172439976371E-5</v>
      </c>
      <c r="AR29" s="8" t="str">
        <f t="shared" si="17"/>
        <v>NA</v>
      </c>
      <c r="AS29" s="8">
        <f t="shared" si="18"/>
        <v>-1.6557440376002361E-4</v>
      </c>
      <c r="AT29">
        <v>2.483552918</v>
      </c>
      <c r="AU29">
        <v>-3.2207028E-4</v>
      </c>
      <c r="AV29">
        <v>240</v>
      </c>
      <c r="AW29" s="8">
        <f t="shared" si="19"/>
        <v>-8.9965172439976371E-5</v>
      </c>
      <c r="AX29" s="8" t="str">
        <f t="shared" si="20"/>
        <v>NA</v>
      </c>
      <c r="AY29" s="8">
        <f t="shared" si="21"/>
        <v>-2.3210510756002363E-4</v>
      </c>
      <c r="AZ29">
        <v>5.4527300079999996</v>
      </c>
      <c r="BA29" s="1">
        <v>-7.4977999999999996E-6</v>
      </c>
      <c r="BB29">
        <v>240</v>
      </c>
      <c r="BC29" s="8">
        <f t="shared" si="22"/>
        <v>-2.0402427862564743E-4</v>
      </c>
      <c r="BD29" s="8" t="str">
        <f t="shared" si="23"/>
        <v>NA</v>
      </c>
      <c r="BE29" s="8">
        <f t="shared" si="24"/>
        <v>1.9652647862564742E-4</v>
      </c>
      <c r="BF29">
        <v>8.3460329140000002</v>
      </c>
      <c r="BG29" s="1">
        <v>-3.6684000000000003E-5</v>
      </c>
      <c r="BH29">
        <v>240</v>
      </c>
      <c r="BI29" s="10">
        <f t="shared" si="25"/>
        <v>-5.92325480202327E-5</v>
      </c>
      <c r="BJ29" s="10" t="str">
        <f t="shared" si="26"/>
        <v>NA</v>
      </c>
      <c r="BK29" s="8">
        <f t="shared" si="27"/>
        <v>2.2548548020232697E-5</v>
      </c>
      <c r="BL29">
        <v>1.4575516630000001</v>
      </c>
      <c r="BM29">
        <v>-3.1644065670000002E-4</v>
      </c>
      <c r="BN29">
        <v>240</v>
      </c>
      <c r="BO29" s="8">
        <f t="shared" si="28"/>
        <v>-8.9965172439976371E-5</v>
      </c>
      <c r="BP29" s="8">
        <f t="shared" si="29"/>
        <v>2.5095495287754802E-5</v>
      </c>
      <c r="BQ29" s="8">
        <f t="shared" si="30"/>
        <v>-2.5157097954777845E-4</v>
      </c>
      <c r="BR29">
        <v>4.7147525010000004</v>
      </c>
      <c r="BS29" s="1">
        <v>-1.7312E-5</v>
      </c>
      <c r="BT29">
        <v>240</v>
      </c>
      <c r="BU29" s="8">
        <f t="shared" si="31"/>
        <v>-2.0402427862564743E-4</v>
      </c>
      <c r="BV29" s="8" t="str">
        <f t="shared" si="32"/>
        <v>NA</v>
      </c>
      <c r="BW29" s="8">
        <f t="shared" si="33"/>
        <v>1.8671227862564741E-4</v>
      </c>
      <c r="BX29">
        <v>2.0061870829999999</v>
      </c>
      <c r="BY29">
        <v>-3.2610209379999998E-4</v>
      </c>
      <c r="BZ29">
        <v>240</v>
      </c>
      <c r="CA29" s="8">
        <f t="shared" si="34"/>
        <v>-8.9965172439976371E-5</v>
      </c>
      <c r="CB29" s="8">
        <f t="shared" si="35"/>
        <v>8.7523238520618399E-6</v>
      </c>
      <c r="CC29" s="8">
        <f t="shared" si="36"/>
        <v>-2.4488924521208542E-4</v>
      </c>
      <c r="CD29">
        <v>4.8219408230000003</v>
      </c>
      <c r="CE29" s="1">
        <v>4.7333000000000002E-5</v>
      </c>
      <c r="CF29">
        <v>240</v>
      </c>
      <c r="CG29" s="8">
        <f t="shared" si="37"/>
        <v>-5.92325480202327E-5</v>
      </c>
      <c r="CH29" s="8" t="str">
        <f t="shared" si="38"/>
        <v>NA</v>
      </c>
      <c r="CI29" s="8">
        <f t="shared" si="39"/>
        <v>1.065655480202327E-4</v>
      </c>
      <c r="CJ29">
        <v>4.5710691729999997</v>
      </c>
      <c r="CK29" s="1">
        <v>-5.7996999999999997E-6</v>
      </c>
      <c r="CL29">
        <v>240</v>
      </c>
      <c r="CM29" s="8">
        <f t="shared" si="40"/>
        <v>-2.0402427862564743E-4</v>
      </c>
      <c r="CN29" s="8" t="str">
        <f t="shared" si="41"/>
        <v>NA</v>
      </c>
      <c r="CO29" s="8">
        <f t="shared" si="42"/>
        <v>1.9822457862564741E-4</v>
      </c>
      <c r="CP29">
        <v>2.2054812479999999</v>
      </c>
      <c r="CQ29">
        <v>-2.9408021770000001E-4</v>
      </c>
      <c r="CR29">
        <v>240</v>
      </c>
      <c r="CS29" s="8">
        <f t="shared" si="43"/>
        <v>-8.9965172439976371E-5</v>
      </c>
      <c r="CT29" s="8">
        <f t="shared" si="44"/>
        <v>2.8155968636215349E-6</v>
      </c>
      <c r="CU29" s="8">
        <f t="shared" si="0"/>
        <v>-2.0693064212364519E-4</v>
      </c>
      <c r="CV29">
        <v>5.0759862399999998</v>
      </c>
      <c r="CW29" s="1">
        <v>-3.7679E-6</v>
      </c>
      <c r="CX29">
        <v>240</v>
      </c>
      <c r="CY29" s="10">
        <f t="shared" si="45"/>
        <v>-5.92325480202327E-5</v>
      </c>
      <c r="CZ29" s="10" t="str">
        <f t="shared" si="46"/>
        <v>NA</v>
      </c>
      <c r="DA29" s="8">
        <f t="shared" si="47"/>
        <v>5.5464648020232699E-5</v>
      </c>
      <c r="DB29" t="s">
        <v>3</v>
      </c>
      <c r="DC29" s="5" t="s">
        <v>6</v>
      </c>
    </row>
    <row r="30" spans="1:107" x14ac:dyDescent="0.45">
      <c r="A30" s="9">
        <f t="shared" si="49"/>
        <v>45624.52638888896</v>
      </c>
      <c r="B30" t="s">
        <v>0</v>
      </c>
      <c r="C30">
        <v>29</v>
      </c>
      <c r="D30" s="7">
        <v>45624</v>
      </c>
      <c r="E30">
        <v>12.415833299999999</v>
      </c>
      <c r="F30">
        <v>13.99102495</v>
      </c>
      <c r="G30">
        <v>13.8800709</v>
      </c>
      <c r="H30">
        <v>14.01803752</v>
      </c>
      <c r="I30">
        <v>14.16696247</v>
      </c>
      <c r="J30">
        <v>5.5822308400000002</v>
      </c>
      <c r="K30" s="1">
        <v>-2.0531E-5</v>
      </c>
      <c r="L30">
        <v>240</v>
      </c>
      <c r="M30" s="8">
        <f t="shared" si="1"/>
        <v>-2.0441149951300197E-4</v>
      </c>
      <c r="N30" s="8" t="str">
        <f t="shared" si="2"/>
        <v>NA</v>
      </c>
      <c r="O30" s="8">
        <f t="shared" si="3"/>
        <v>1.8388049951300196E-4</v>
      </c>
      <c r="P30">
        <v>6.0006091829999999</v>
      </c>
      <c r="Q30" s="1">
        <v>-3.9121E-5</v>
      </c>
      <c r="R30">
        <v>240</v>
      </c>
      <c r="S30" s="10">
        <f t="shared" si="4"/>
        <v>-5.927713899248066E-5</v>
      </c>
      <c r="T30" s="10" t="str">
        <f t="shared" si="5"/>
        <v>NA</v>
      </c>
      <c r="U30" s="8">
        <f t="shared" si="6"/>
        <v>2.015613899248066E-5</v>
      </c>
      <c r="V30">
        <v>5.20747874</v>
      </c>
      <c r="W30" s="1">
        <v>-1.1952E-5</v>
      </c>
      <c r="X30">
        <v>240</v>
      </c>
      <c r="Y30" s="8">
        <f t="shared" si="7"/>
        <v>-2.0441149951300197E-4</v>
      </c>
      <c r="Z30" s="8" t="str">
        <f t="shared" si="8"/>
        <v>NA</v>
      </c>
      <c r="AA30" s="8">
        <f t="shared" si="9"/>
        <v>1.9245949951300197E-4</v>
      </c>
      <c r="AB30">
        <v>1.8932499970000001</v>
      </c>
      <c r="AC30">
        <v>-2.920337714E-4</v>
      </c>
      <c r="AD30">
        <v>240</v>
      </c>
      <c r="AE30" s="8">
        <f t="shared" si="10"/>
        <v>-9.0103107629302404E-5</v>
      </c>
      <c r="AF30" s="8">
        <f t="shared" si="11"/>
        <v>1.2116580133483838E-5</v>
      </c>
      <c r="AG30" s="8">
        <f t="shared" si="12"/>
        <v>-2.1404724390418144E-4</v>
      </c>
      <c r="AH30">
        <v>5.4703849849999999</v>
      </c>
      <c r="AI30" s="1">
        <v>-5.7166999999999998E-6</v>
      </c>
      <c r="AJ30">
        <v>240</v>
      </c>
      <c r="AK30" s="8">
        <f t="shared" si="13"/>
        <v>-9.0103107629302404E-5</v>
      </c>
      <c r="AL30" s="8" t="str">
        <f t="shared" si="14"/>
        <v>NA</v>
      </c>
      <c r="AM30" s="8">
        <f t="shared" si="15"/>
        <v>8.4386407629302398E-5</v>
      </c>
      <c r="AN30">
        <v>2.5739245730000002</v>
      </c>
      <c r="AO30">
        <v>-2.9281116600000001E-4</v>
      </c>
      <c r="AP30">
        <v>240</v>
      </c>
      <c r="AQ30" s="8">
        <f t="shared" si="16"/>
        <v>-9.0103107629302404E-5</v>
      </c>
      <c r="AR30" s="8" t="str">
        <f t="shared" si="17"/>
        <v>NA</v>
      </c>
      <c r="AS30" s="8">
        <f t="shared" si="18"/>
        <v>-2.0270805837069761E-4</v>
      </c>
      <c r="AT30">
        <v>2.166522074</v>
      </c>
      <c r="AU30">
        <v>-2.821501787E-4</v>
      </c>
      <c r="AV30">
        <v>240</v>
      </c>
      <c r="AW30" s="8">
        <f t="shared" si="19"/>
        <v>-9.0103107629302404E-5</v>
      </c>
      <c r="AX30" s="8">
        <f t="shared" si="20"/>
        <v>3.9761425310430701E-6</v>
      </c>
      <c r="AY30" s="8">
        <f t="shared" si="21"/>
        <v>-1.9602321360174066E-4</v>
      </c>
      <c r="AZ30">
        <v>5.4540479240000002</v>
      </c>
      <c r="BA30" s="1">
        <v>-1.3372E-5</v>
      </c>
      <c r="BB30">
        <v>240</v>
      </c>
      <c r="BC30" s="8">
        <f t="shared" si="22"/>
        <v>-2.0441149951300197E-4</v>
      </c>
      <c r="BD30" s="8" t="str">
        <f t="shared" si="23"/>
        <v>NA</v>
      </c>
      <c r="BE30" s="8">
        <f t="shared" si="24"/>
        <v>1.9103949951300198E-4</v>
      </c>
      <c r="BF30">
        <v>8.3355949759999994</v>
      </c>
      <c r="BG30" s="1">
        <v>3.8881000000000003E-5</v>
      </c>
      <c r="BH30">
        <v>240</v>
      </c>
      <c r="BI30" s="10">
        <f t="shared" si="25"/>
        <v>-5.927713899248066E-5</v>
      </c>
      <c r="BJ30" s="10" t="str">
        <f t="shared" si="26"/>
        <v>NA</v>
      </c>
      <c r="BK30" s="8">
        <f t="shared" si="27"/>
        <v>9.8158138992480656E-5</v>
      </c>
      <c r="BL30">
        <v>1.114108833</v>
      </c>
      <c r="BM30">
        <v>-2.380422981E-4</v>
      </c>
      <c r="BN30">
        <v>240</v>
      </c>
      <c r="BO30" s="8">
        <f t="shared" si="28"/>
        <v>-9.0103107629302404E-5</v>
      </c>
      <c r="BP30" s="8">
        <f t="shared" si="29"/>
        <v>3.5326232940547175E-5</v>
      </c>
      <c r="BQ30" s="8">
        <f t="shared" si="30"/>
        <v>-1.8326542341124476E-4</v>
      </c>
      <c r="BR30">
        <v>4.7113362570000001</v>
      </c>
      <c r="BS30" s="1">
        <v>1.3862E-5</v>
      </c>
      <c r="BT30">
        <v>240</v>
      </c>
      <c r="BU30" s="8">
        <f t="shared" si="31"/>
        <v>-2.0441149951300197E-4</v>
      </c>
      <c r="BV30" s="8" t="str">
        <f t="shared" si="32"/>
        <v>NA</v>
      </c>
      <c r="BW30" s="8">
        <f t="shared" si="33"/>
        <v>2.1827349951300198E-4</v>
      </c>
      <c r="BX30">
        <v>1.6660191660000001</v>
      </c>
      <c r="BY30">
        <v>-2.3806336529999999E-4</v>
      </c>
      <c r="BZ30">
        <v>240</v>
      </c>
      <c r="CA30" s="8">
        <f t="shared" si="34"/>
        <v>-9.0103107629302404E-5</v>
      </c>
      <c r="CB30" s="8">
        <f t="shared" si="35"/>
        <v>1.8885505892064967E-5</v>
      </c>
      <c r="CC30" s="8">
        <f t="shared" si="36"/>
        <v>-1.6684576356276254E-4</v>
      </c>
      <c r="CD30">
        <v>4.8693887609999997</v>
      </c>
      <c r="CE30" s="1">
        <v>4.1931999999999998E-5</v>
      </c>
      <c r="CF30">
        <v>240</v>
      </c>
      <c r="CG30" s="8">
        <f t="shared" si="37"/>
        <v>-5.927713899248066E-5</v>
      </c>
      <c r="CH30" s="8" t="str">
        <f t="shared" si="38"/>
        <v>NA</v>
      </c>
      <c r="CI30" s="8">
        <f t="shared" si="39"/>
        <v>1.0120913899248066E-4</v>
      </c>
      <c r="CJ30">
        <v>4.5722883599999999</v>
      </c>
      <c r="CK30" s="1">
        <v>2.4125999999999999E-5</v>
      </c>
      <c r="CL30">
        <v>240</v>
      </c>
      <c r="CM30" s="8">
        <f t="shared" si="40"/>
        <v>-2.0441149951300197E-4</v>
      </c>
      <c r="CN30" s="8" t="str">
        <f t="shared" si="41"/>
        <v>NA</v>
      </c>
      <c r="CO30" s="8">
        <f t="shared" si="42"/>
        <v>2.2853749951300196E-4</v>
      </c>
      <c r="CP30">
        <v>1.850634796</v>
      </c>
      <c r="CQ30">
        <v>-2.4865000530000002E-4</v>
      </c>
      <c r="CR30">
        <v>250</v>
      </c>
      <c r="CS30" s="8">
        <f t="shared" si="43"/>
        <v>-9.0103107629302404E-5</v>
      </c>
      <c r="CT30" s="8">
        <f t="shared" si="44"/>
        <v>1.3386034328966722E-5</v>
      </c>
      <c r="CU30" s="8">
        <f t="shared" si="0"/>
        <v>-1.7193293199966434E-4</v>
      </c>
      <c r="CV30">
        <v>5.0860795879999996</v>
      </c>
      <c r="CW30" s="1">
        <v>-9.2155000000000001E-6</v>
      </c>
      <c r="CX30">
        <v>240</v>
      </c>
      <c r="CY30" s="10">
        <f t="shared" si="45"/>
        <v>-5.927713899248066E-5</v>
      </c>
      <c r="CZ30" s="10" t="str">
        <f t="shared" si="46"/>
        <v>NA</v>
      </c>
      <c r="DA30" s="8">
        <f t="shared" si="47"/>
        <v>5.006163899248066E-5</v>
      </c>
      <c r="DB30" t="s">
        <v>3</v>
      </c>
      <c r="DC30" s="5" t="s">
        <v>6</v>
      </c>
    </row>
    <row r="31" spans="1:107" x14ac:dyDescent="0.45">
      <c r="A31" s="9">
        <f t="shared" si="49"/>
        <v>45624.540277777851</v>
      </c>
      <c r="B31" t="s">
        <v>0</v>
      </c>
      <c r="C31">
        <v>30</v>
      </c>
      <c r="D31" s="7">
        <v>45624</v>
      </c>
      <c r="E31">
        <v>12.85750002</v>
      </c>
      <c r="F31">
        <v>13.99155839</v>
      </c>
      <c r="G31">
        <v>13.875224940000001</v>
      </c>
      <c r="H31">
        <v>14.02590408</v>
      </c>
      <c r="I31">
        <v>14.12412082</v>
      </c>
      <c r="J31">
        <v>5.5667691850000001</v>
      </c>
      <c r="K31" s="1">
        <v>-6.7499000000000004E-7</v>
      </c>
      <c r="L31">
        <v>240</v>
      </c>
      <c r="M31" s="8">
        <f t="shared" si="1"/>
        <v>-2.0479872040035652E-4</v>
      </c>
      <c r="N31" s="8" t="str">
        <f t="shared" si="2"/>
        <v>NA</v>
      </c>
      <c r="O31" s="8">
        <f t="shared" si="3"/>
        <v>2.0412373040035653E-4</v>
      </c>
      <c r="P31">
        <v>5.9560420890000003</v>
      </c>
      <c r="Q31" s="1">
        <v>5.3860000000000003E-5</v>
      </c>
      <c r="R31">
        <v>240</v>
      </c>
      <c r="S31" s="10">
        <f t="shared" si="4"/>
        <v>-5.9321729964700864E-5</v>
      </c>
      <c r="T31" s="10" t="str">
        <f t="shared" si="5"/>
        <v>NA</v>
      </c>
      <c r="U31" s="8">
        <f t="shared" si="6"/>
        <v>1.1318172996470087E-4</v>
      </c>
      <c r="V31">
        <v>4.9433074909999997</v>
      </c>
      <c r="W31" s="1">
        <v>-9.8733999999999994E-5</v>
      </c>
      <c r="X31">
        <v>240</v>
      </c>
      <c r="Y31" s="8">
        <f t="shared" si="7"/>
        <v>-2.0479872040035652E-4</v>
      </c>
      <c r="Z31" s="8" t="str">
        <f t="shared" si="8"/>
        <v>NA</v>
      </c>
      <c r="AA31" s="8">
        <f t="shared" si="9"/>
        <v>1.0606472040035652E-4</v>
      </c>
      <c r="AB31">
        <v>1.5566245809999999</v>
      </c>
      <c r="AC31">
        <v>-2.3726694420000001E-4</v>
      </c>
      <c r="AD31">
        <v>240</v>
      </c>
      <c r="AE31" s="8">
        <f t="shared" si="10"/>
        <v>-9.0241042818628436E-5</v>
      </c>
      <c r="AF31" s="8">
        <f t="shared" si="11"/>
        <v>2.2144235444727628E-5</v>
      </c>
      <c r="AG31" s="8">
        <f t="shared" si="12"/>
        <v>-1.6917013682609921E-4</v>
      </c>
      <c r="AH31">
        <v>5.4698075040000003</v>
      </c>
      <c r="AI31" s="1">
        <v>1.2757E-5</v>
      </c>
      <c r="AJ31">
        <v>240</v>
      </c>
      <c r="AK31" s="8">
        <f t="shared" si="13"/>
        <v>-9.0241042818628436E-5</v>
      </c>
      <c r="AL31" s="8" t="str">
        <f t="shared" si="14"/>
        <v>NA</v>
      </c>
      <c r="AM31" s="8">
        <f t="shared" si="15"/>
        <v>1.0299804281862844E-4</v>
      </c>
      <c r="AN31">
        <v>2.2380558320000001</v>
      </c>
      <c r="AO31">
        <v>-2.7701082570000002E-4</v>
      </c>
      <c r="AP31">
        <v>240</v>
      </c>
      <c r="AQ31" s="8">
        <f t="shared" si="16"/>
        <v>-9.0241042818628436E-5</v>
      </c>
      <c r="AR31" s="8">
        <f t="shared" si="17"/>
        <v>1.8452402454535293E-6</v>
      </c>
      <c r="AS31" s="8">
        <f t="shared" si="18"/>
        <v>-1.886150231268251E-4</v>
      </c>
      <c r="AT31">
        <v>1.764301248</v>
      </c>
      <c r="AU31">
        <v>-2.729066989E-4</v>
      </c>
      <c r="AV31">
        <v>240</v>
      </c>
      <c r="AW31" s="8">
        <f t="shared" si="19"/>
        <v>-9.0241042818628436E-5</v>
      </c>
      <c r="AX31" s="8">
        <f t="shared" si="20"/>
        <v>1.5957804076562728E-5</v>
      </c>
      <c r="AY31" s="8">
        <f t="shared" si="21"/>
        <v>-1.9862346015793428E-4</v>
      </c>
      <c r="AZ31">
        <v>5.4451820790000003</v>
      </c>
      <c r="BA31" s="1">
        <v>1.6755000000000001E-6</v>
      </c>
      <c r="BB31">
        <v>240</v>
      </c>
      <c r="BC31" s="8">
        <f t="shared" si="22"/>
        <v>-2.0479872040035652E-4</v>
      </c>
      <c r="BD31" s="8" t="str">
        <f t="shared" si="23"/>
        <v>NA</v>
      </c>
      <c r="BE31" s="8">
        <f t="shared" si="24"/>
        <v>2.0647422040035652E-4</v>
      </c>
      <c r="BF31">
        <v>8.3230387649999997</v>
      </c>
      <c r="BG31" s="1">
        <v>-3.8852E-5</v>
      </c>
      <c r="BH31">
        <v>240</v>
      </c>
      <c r="BI31" s="10">
        <f t="shared" si="25"/>
        <v>-5.9321729964700864E-5</v>
      </c>
      <c r="BJ31" s="10" t="str">
        <f t="shared" si="26"/>
        <v>NA</v>
      </c>
      <c r="BK31" s="8">
        <f t="shared" si="27"/>
        <v>2.0469729964700864E-5</v>
      </c>
      <c r="BL31">
        <v>4.4678608329999996</v>
      </c>
      <c r="BM31">
        <v>1.6658010029999999E-4</v>
      </c>
      <c r="BN31">
        <v>240</v>
      </c>
      <c r="BO31" s="8">
        <f t="shared" si="28"/>
        <v>-9.0241042818628436E-5</v>
      </c>
      <c r="BP31" s="8" t="str">
        <f t="shared" si="29"/>
        <v>NA</v>
      </c>
      <c r="BQ31" s="8">
        <f t="shared" si="30"/>
        <v>2.5682114311862845E-4</v>
      </c>
      <c r="BR31">
        <v>4.2646316750000004</v>
      </c>
      <c r="BS31">
        <v>-1.243003787E-4</v>
      </c>
      <c r="BT31">
        <v>240</v>
      </c>
      <c r="BU31" s="8">
        <f t="shared" si="31"/>
        <v>-2.0479872040035652E-4</v>
      </c>
      <c r="BV31" s="8">
        <f t="shared" si="32"/>
        <v>6.1264152254367861E-7</v>
      </c>
      <c r="BW31" s="8">
        <f t="shared" si="33"/>
        <v>7.9885700177812836E-5</v>
      </c>
      <c r="BX31">
        <v>1.3703362450000001</v>
      </c>
      <c r="BY31">
        <v>-2.2633550370000001E-4</v>
      </c>
      <c r="BZ31">
        <v>240</v>
      </c>
      <c r="CA31" s="8">
        <f t="shared" si="34"/>
        <v>-9.0241042818628436E-5</v>
      </c>
      <c r="CB31" s="8">
        <f t="shared" si="35"/>
        <v>2.7693534853281985E-5</v>
      </c>
      <c r="CC31" s="8">
        <f t="shared" si="36"/>
        <v>-1.6378799573465357E-4</v>
      </c>
      <c r="CD31">
        <v>4.8865733349999996</v>
      </c>
      <c r="CE31" s="1">
        <v>-8.0863000000000002E-5</v>
      </c>
      <c r="CF31">
        <v>240</v>
      </c>
      <c r="CG31" s="8">
        <f t="shared" si="37"/>
        <v>-5.9321729964700864E-5</v>
      </c>
      <c r="CH31" s="8" t="str">
        <f t="shared" si="38"/>
        <v>NA</v>
      </c>
      <c r="CI31" s="8">
        <f t="shared" si="39"/>
        <v>-2.1541270035299137E-5</v>
      </c>
      <c r="CJ31">
        <v>4.5786683359999998</v>
      </c>
      <c r="CK31" s="1">
        <v>-1.6354999999999998E-5</v>
      </c>
      <c r="CL31">
        <v>240</v>
      </c>
      <c r="CM31" s="8">
        <f t="shared" si="40"/>
        <v>-2.0479872040035652E-4</v>
      </c>
      <c r="CN31" s="8" t="str">
        <f t="shared" si="41"/>
        <v>NA</v>
      </c>
      <c r="CO31" s="8">
        <f t="shared" si="42"/>
        <v>1.8844372040035653E-4</v>
      </c>
      <c r="CP31">
        <v>1.3222632160000001</v>
      </c>
      <c r="CQ31">
        <v>1.07816214E-3</v>
      </c>
      <c r="CR31">
        <v>230</v>
      </c>
      <c r="CS31" s="8">
        <f t="shared" si="43"/>
        <v>-9.0241042818628436E-5</v>
      </c>
      <c r="CT31" s="8">
        <f t="shared" si="44"/>
        <v>2.9125571002862041E-5</v>
      </c>
      <c r="CU31" s="8">
        <f t="shared" si="0"/>
        <v>1.1392776118157664E-3</v>
      </c>
      <c r="CV31">
        <v>5.1068475050000002</v>
      </c>
      <c r="CW31" s="1">
        <v>-1.7737999999999999E-5</v>
      </c>
      <c r="CX31">
        <v>240</v>
      </c>
      <c r="CY31" s="10">
        <f t="shared" si="45"/>
        <v>-5.9321729964700864E-5</v>
      </c>
      <c r="CZ31" s="10" t="str">
        <f t="shared" si="46"/>
        <v>NA</v>
      </c>
      <c r="DA31" s="8">
        <f t="shared" si="47"/>
        <v>4.1583729964700866E-5</v>
      </c>
      <c r="DB31" t="s">
        <v>3</v>
      </c>
      <c r="DC31" s="5" t="s">
        <v>6</v>
      </c>
    </row>
    <row r="32" spans="1:107" x14ac:dyDescent="0.45">
      <c r="A32" s="9">
        <f t="shared" si="49"/>
        <v>45624.554166666741</v>
      </c>
      <c r="B32" t="s">
        <v>0</v>
      </c>
      <c r="C32">
        <v>31</v>
      </c>
      <c r="D32" s="7">
        <v>45624</v>
      </c>
      <c r="E32">
        <v>13.215833440000001</v>
      </c>
      <c r="F32">
        <v>14.00589581</v>
      </c>
      <c r="G32">
        <v>13.901866630000001</v>
      </c>
      <c r="H32">
        <v>14.00733333</v>
      </c>
      <c r="I32">
        <v>14.16363333</v>
      </c>
      <c r="J32">
        <v>5.5420837599999997</v>
      </c>
      <c r="K32" s="1">
        <v>-2.3867E-5</v>
      </c>
      <c r="L32">
        <v>240</v>
      </c>
      <c r="M32" s="8">
        <f t="shared" si="1"/>
        <v>-2.051859412879331E-4</v>
      </c>
      <c r="N32" s="8" t="str">
        <f t="shared" si="2"/>
        <v>NA</v>
      </c>
      <c r="O32" s="8">
        <f t="shared" si="3"/>
        <v>1.813189412879331E-4</v>
      </c>
      <c r="P32">
        <v>5.9534487680000003</v>
      </c>
      <c r="Q32" s="1">
        <v>-8.2719000000000005E-5</v>
      </c>
      <c r="R32">
        <v>240</v>
      </c>
      <c r="S32" s="10">
        <f t="shared" si="4"/>
        <v>-5.9366320936921069E-5</v>
      </c>
      <c r="T32" s="10" t="str">
        <f t="shared" si="5"/>
        <v>NA</v>
      </c>
      <c r="U32" s="8">
        <f t="shared" si="6"/>
        <v>-2.3352679063078937E-5</v>
      </c>
      <c r="V32">
        <v>4.9443687499999998</v>
      </c>
      <c r="W32" s="1">
        <v>-5.5257999999999998E-5</v>
      </c>
      <c r="X32">
        <v>240</v>
      </c>
      <c r="Y32" s="8">
        <f t="shared" si="7"/>
        <v>-2.051859412879331E-4</v>
      </c>
      <c r="Z32" s="8" t="str">
        <f t="shared" si="8"/>
        <v>NA</v>
      </c>
      <c r="AA32" s="8">
        <f t="shared" si="9"/>
        <v>1.499279412879331E-4</v>
      </c>
      <c r="AB32">
        <v>1.282049166</v>
      </c>
      <c r="AC32">
        <v>-2.1656877189999999E-4</v>
      </c>
      <c r="AD32">
        <v>240</v>
      </c>
      <c r="AE32" s="8">
        <f t="shared" si="10"/>
        <v>-9.037897800800998E-5</v>
      </c>
      <c r="AF32" s="8">
        <f t="shared" si="11"/>
        <v>3.0323497876182638E-5</v>
      </c>
      <c r="AG32" s="8">
        <f t="shared" si="12"/>
        <v>-1.5651329176817266E-4</v>
      </c>
      <c r="AH32">
        <v>5.4618954359999998</v>
      </c>
      <c r="AI32" s="1">
        <v>-6.511E-6</v>
      </c>
      <c r="AJ32">
        <v>240</v>
      </c>
      <c r="AK32" s="8">
        <f t="shared" si="13"/>
        <v>-9.037897800800998E-5</v>
      </c>
      <c r="AL32" s="8" t="str">
        <f t="shared" si="14"/>
        <v>NA</v>
      </c>
      <c r="AM32" s="8">
        <f t="shared" si="15"/>
        <v>8.3867978008009974E-5</v>
      </c>
      <c r="AN32">
        <v>1.9162504199999999</v>
      </c>
      <c r="AO32">
        <v>-2.6410234819999997E-4</v>
      </c>
      <c r="AP32">
        <v>240</v>
      </c>
      <c r="AQ32" s="8">
        <f t="shared" si="16"/>
        <v>-9.037897800800998E-5</v>
      </c>
      <c r="AR32" s="8">
        <f t="shared" si="17"/>
        <v>1.1431425944601075E-5</v>
      </c>
      <c r="AS32" s="8">
        <f t="shared" si="18"/>
        <v>-1.8515479613659107E-4</v>
      </c>
      <c r="AT32">
        <v>1.462753752</v>
      </c>
      <c r="AU32">
        <v>-2.7096198020000001E-4</v>
      </c>
      <c r="AV32">
        <v>240</v>
      </c>
      <c r="AW32" s="8">
        <f t="shared" si="19"/>
        <v>-9.037897800800998E-5</v>
      </c>
      <c r="AX32" s="8">
        <f t="shared" si="20"/>
        <v>2.4940531482554746E-5</v>
      </c>
      <c r="AY32" s="8">
        <f t="shared" si="21"/>
        <v>-2.0552353367454476E-4</v>
      </c>
      <c r="AZ32">
        <v>5.4316112399999996</v>
      </c>
      <c r="BA32" s="1">
        <v>-9.5218999999999994E-6</v>
      </c>
      <c r="BB32">
        <v>240</v>
      </c>
      <c r="BC32" s="8">
        <f t="shared" si="22"/>
        <v>-2.051859412879331E-4</v>
      </c>
      <c r="BD32" s="8" t="str">
        <f t="shared" si="23"/>
        <v>NA</v>
      </c>
      <c r="BE32" s="8">
        <f t="shared" si="24"/>
        <v>1.956640412879331E-4</v>
      </c>
      <c r="BF32">
        <v>8.3269350170000003</v>
      </c>
      <c r="BG32" s="1">
        <v>1.7295E-5</v>
      </c>
      <c r="BH32">
        <v>240</v>
      </c>
      <c r="BI32" s="10">
        <f t="shared" si="25"/>
        <v>-5.9366320936921069E-5</v>
      </c>
      <c r="BJ32" s="10" t="str">
        <f t="shared" si="26"/>
        <v>NA</v>
      </c>
      <c r="BK32" s="8">
        <f t="shared" si="27"/>
        <v>7.6661320936921072E-5</v>
      </c>
      <c r="BL32">
        <v>4.3938941680000001</v>
      </c>
      <c r="BM32" s="1">
        <v>6.1548000000000001E-5</v>
      </c>
      <c r="BN32">
        <v>240</v>
      </c>
      <c r="BO32" s="8">
        <f t="shared" si="28"/>
        <v>-9.037897800800998E-5</v>
      </c>
      <c r="BP32" s="8" t="str">
        <f t="shared" si="29"/>
        <v>NA</v>
      </c>
      <c r="BQ32" s="8">
        <f t="shared" si="30"/>
        <v>1.5192697800800998E-4</v>
      </c>
      <c r="BR32">
        <v>4.3157408139999998</v>
      </c>
      <c r="BS32" s="1">
        <v>1.2296000000000001E-6</v>
      </c>
      <c r="BT32">
        <v>240</v>
      </c>
      <c r="BU32" s="8">
        <f t="shared" si="31"/>
        <v>-2.051859412879331E-4</v>
      </c>
      <c r="BV32" s="8" t="str">
        <f t="shared" si="32"/>
        <v>NA</v>
      </c>
      <c r="BW32" s="8">
        <f t="shared" si="33"/>
        <v>2.0641554128793312E-4</v>
      </c>
      <c r="BX32">
        <v>1.1633137490000001</v>
      </c>
      <c r="BY32">
        <v>-1.7356095129999999E-4</v>
      </c>
      <c r="BZ32">
        <v>240</v>
      </c>
      <c r="CA32" s="8">
        <f t="shared" si="34"/>
        <v>-9.037897800800998E-5</v>
      </c>
      <c r="CB32" s="8">
        <f t="shared" si="35"/>
        <v>3.3860479275450461E-5</v>
      </c>
      <c r="CC32" s="8">
        <f t="shared" si="36"/>
        <v>-1.1704245256744048E-4</v>
      </c>
      <c r="CD32">
        <v>4.6383091529999998</v>
      </c>
      <c r="CE32" s="1">
        <v>-9.3138000000000002E-5</v>
      </c>
      <c r="CF32">
        <v>240</v>
      </c>
      <c r="CG32" s="8">
        <f t="shared" si="37"/>
        <v>-5.9366320936921069E-5</v>
      </c>
      <c r="CH32" s="8" t="str">
        <f t="shared" si="38"/>
        <v>NA</v>
      </c>
      <c r="CI32" s="8">
        <f t="shared" si="39"/>
        <v>-3.3771679063078933E-5</v>
      </c>
      <c r="CJ32">
        <v>4.5760649840000003</v>
      </c>
      <c r="CK32" s="1">
        <v>1.6297E-5</v>
      </c>
      <c r="CL32">
        <v>240</v>
      </c>
      <c r="CM32" s="8">
        <f t="shared" si="40"/>
        <v>-2.051859412879331E-4</v>
      </c>
      <c r="CN32" s="8" t="str">
        <f t="shared" si="41"/>
        <v>NA</v>
      </c>
      <c r="CO32" s="8">
        <f t="shared" si="42"/>
        <v>2.214829412879331E-4</v>
      </c>
      <c r="CP32">
        <v>4.4950274959999996</v>
      </c>
      <c r="CQ32" s="1">
        <v>8.5471999999999998E-5</v>
      </c>
      <c r="CR32">
        <v>240</v>
      </c>
      <c r="CS32" s="8">
        <f t="shared" si="43"/>
        <v>-9.037897800800998E-5</v>
      </c>
      <c r="CT32" s="8" t="str">
        <f t="shared" si="44"/>
        <v>NA</v>
      </c>
      <c r="CU32" s="8">
        <f t="shared" si="0"/>
        <v>1.7585097800800999E-4</v>
      </c>
      <c r="CV32">
        <v>5.1158437570000004</v>
      </c>
      <c r="CW32" s="1">
        <v>3.0195000000000001E-5</v>
      </c>
      <c r="CX32">
        <v>240</v>
      </c>
      <c r="CY32" s="10">
        <f t="shared" si="45"/>
        <v>-5.9366320936921069E-5</v>
      </c>
      <c r="CZ32" s="10" t="str">
        <f t="shared" si="46"/>
        <v>NA</v>
      </c>
      <c r="DA32" s="8">
        <f t="shared" si="47"/>
        <v>8.9561320936921074E-5</v>
      </c>
      <c r="DB32" t="s">
        <v>3</v>
      </c>
      <c r="DC32" s="5" t="s">
        <v>6</v>
      </c>
    </row>
    <row r="33" spans="1:107" x14ac:dyDescent="0.45">
      <c r="A33" s="9">
        <f t="shared" si="49"/>
        <v>45624.568055555632</v>
      </c>
      <c r="B33" t="s">
        <v>0</v>
      </c>
      <c r="C33">
        <v>32</v>
      </c>
      <c r="D33" s="7">
        <v>45624</v>
      </c>
      <c r="E33">
        <v>13.41583325</v>
      </c>
      <c r="F33">
        <v>13.96228333</v>
      </c>
      <c r="G33">
        <v>13.855029099999999</v>
      </c>
      <c r="H33">
        <v>14.05449999</v>
      </c>
      <c r="I33">
        <v>14.17898332</v>
      </c>
      <c r="J33">
        <v>5.5259687480000004</v>
      </c>
      <c r="K33" s="1">
        <v>-2.7951999999999999E-5</v>
      </c>
      <c r="L33">
        <v>240</v>
      </c>
      <c r="M33" s="8">
        <f t="shared" si="1"/>
        <v>-2.0557316217528765E-4</v>
      </c>
      <c r="N33" s="8" t="str">
        <f t="shared" si="2"/>
        <v>NA</v>
      </c>
      <c r="O33" s="8">
        <f t="shared" si="3"/>
        <v>1.7762116217528764E-4</v>
      </c>
      <c r="P33">
        <v>5.9615520799999997</v>
      </c>
      <c r="Q33" s="1">
        <v>-7.6703000000000001E-6</v>
      </c>
      <c r="R33">
        <v>240</v>
      </c>
      <c r="S33" s="10">
        <f t="shared" si="4"/>
        <v>-5.9410911909141273E-5</v>
      </c>
      <c r="T33" s="10" t="str">
        <f t="shared" si="5"/>
        <v>NA</v>
      </c>
      <c r="U33" s="8">
        <f t="shared" si="6"/>
        <v>5.1740611909141273E-5</v>
      </c>
      <c r="V33">
        <v>4.9751637420000003</v>
      </c>
      <c r="W33" s="1">
        <v>5.2335E-5</v>
      </c>
      <c r="X33">
        <v>240</v>
      </c>
      <c r="Y33" s="8">
        <f t="shared" si="7"/>
        <v>-2.0557316217528765E-4</v>
      </c>
      <c r="Z33" s="8" t="str">
        <f t="shared" si="8"/>
        <v>NA</v>
      </c>
      <c r="AA33" s="8">
        <f t="shared" si="9"/>
        <v>2.5790816217528763E-4</v>
      </c>
      <c r="AB33">
        <v>3.113952501</v>
      </c>
      <c r="AC33">
        <v>4.7066023740000001E-3</v>
      </c>
      <c r="AD33">
        <v>240</v>
      </c>
      <c r="AE33" s="8">
        <f t="shared" si="10"/>
        <v>-9.0516913197336013E-5</v>
      </c>
      <c r="AF33" s="8" t="str">
        <f t="shared" si="11"/>
        <v>NA</v>
      </c>
      <c r="AG33" s="8">
        <f t="shared" si="12"/>
        <v>4.7971192871973361E-3</v>
      </c>
      <c r="AH33">
        <v>5.4682987430000001</v>
      </c>
      <c r="AI33" s="1">
        <v>-1.4134000000000001E-5</v>
      </c>
      <c r="AJ33">
        <v>240</v>
      </c>
      <c r="AK33" s="8">
        <f t="shared" si="13"/>
        <v>-9.0516913197336013E-5</v>
      </c>
      <c r="AL33" s="8" t="str">
        <f t="shared" si="14"/>
        <v>NA</v>
      </c>
      <c r="AM33" s="8">
        <f t="shared" si="15"/>
        <v>7.6382913197336016E-5</v>
      </c>
      <c r="AN33">
        <v>1.600522088</v>
      </c>
      <c r="AO33">
        <v>-2.5772832279999998E-4</v>
      </c>
      <c r="AP33">
        <v>240</v>
      </c>
      <c r="AQ33" s="8">
        <f t="shared" si="16"/>
        <v>-9.0516913197336013E-5</v>
      </c>
      <c r="AR33" s="8">
        <f t="shared" si="17"/>
        <v>2.0836582937529799E-5</v>
      </c>
      <c r="AS33" s="8">
        <f t="shared" si="18"/>
        <v>-1.8804799254019378E-4</v>
      </c>
      <c r="AT33">
        <v>1.185702502</v>
      </c>
      <c r="AU33">
        <v>-2.3127107829999999E-4</v>
      </c>
      <c r="AV33">
        <v>240</v>
      </c>
      <c r="AW33" s="8">
        <f t="shared" si="19"/>
        <v>-9.0516913197336013E-5</v>
      </c>
      <c r="AX33" s="8">
        <f t="shared" si="20"/>
        <v>3.3193545980275346E-5</v>
      </c>
      <c r="AY33" s="8">
        <f t="shared" si="21"/>
        <v>-1.7394771108293931E-4</v>
      </c>
      <c r="AZ33">
        <v>5.4236533419999997</v>
      </c>
      <c r="BA33" s="1">
        <v>-2.6699999999999998E-5</v>
      </c>
      <c r="BB33">
        <v>240</v>
      </c>
      <c r="BC33" s="8">
        <f t="shared" si="22"/>
        <v>-2.0557316217528765E-4</v>
      </c>
      <c r="BD33" s="8" t="str">
        <f t="shared" si="23"/>
        <v>NA</v>
      </c>
      <c r="BE33" s="8">
        <f t="shared" si="24"/>
        <v>1.7887316217528765E-4</v>
      </c>
      <c r="BF33">
        <v>8.3059208469999994</v>
      </c>
      <c r="BG33" s="1">
        <v>-4.1233E-6</v>
      </c>
      <c r="BH33">
        <v>240</v>
      </c>
      <c r="BI33" s="10">
        <f t="shared" si="25"/>
        <v>-5.9410911909141273E-5</v>
      </c>
      <c r="BJ33" s="10" t="str">
        <f t="shared" si="26"/>
        <v>NA</v>
      </c>
      <c r="BK33" s="8">
        <f t="shared" si="27"/>
        <v>5.5287611909141271E-5</v>
      </c>
      <c r="BL33">
        <v>4.4683658240000002</v>
      </c>
      <c r="BM33" s="1">
        <v>2.1126999999999999E-5</v>
      </c>
      <c r="BN33">
        <v>240</v>
      </c>
      <c r="BO33" s="8">
        <f t="shared" si="28"/>
        <v>-9.0516913197336013E-5</v>
      </c>
      <c r="BP33" s="8" t="str">
        <f t="shared" si="29"/>
        <v>NA</v>
      </c>
      <c r="BQ33" s="8">
        <f t="shared" si="30"/>
        <v>1.1164391319733602E-4</v>
      </c>
      <c r="BR33">
        <v>4.3376024900000001</v>
      </c>
      <c r="BS33" s="1">
        <v>4.4518000000000003E-5</v>
      </c>
      <c r="BT33">
        <v>240</v>
      </c>
      <c r="BU33" s="8">
        <f t="shared" si="31"/>
        <v>-2.0557316217528765E-4</v>
      </c>
      <c r="BV33" s="8" t="str">
        <f t="shared" si="32"/>
        <v>NA</v>
      </c>
      <c r="BW33" s="8">
        <f t="shared" si="33"/>
        <v>2.5009116217528766E-4</v>
      </c>
      <c r="BX33">
        <v>2.6430571249999999</v>
      </c>
      <c r="BY33">
        <v>4.4841517100000002E-3</v>
      </c>
      <c r="BZ33">
        <v>240</v>
      </c>
      <c r="CA33" s="8">
        <f t="shared" si="34"/>
        <v>-9.0516913197336013E-5</v>
      </c>
      <c r="CB33" s="8" t="str">
        <f t="shared" si="35"/>
        <v>NA</v>
      </c>
      <c r="CC33" s="8">
        <f t="shared" si="36"/>
        <v>4.5746686231973362E-3</v>
      </c>
      <c r="CD33">
        <v>4.6378687479999998</v>
      </c>
      <c r="CE33" s="1">
        <v>3.7208E-5</v>
      </c>
      <c r="CF33">
        <v>240</v>
      </c>
      <c r="CG33" s="8">
        <f t="shared" si="37"/>
        <v>-5.9410911909141273E-5</v>
      </c>
      <c r="CH33" s="8" t="str">
        <f t="shared" si="38"/>
        <v>NA</v>
      </c>
      <c r="CI33" s="8">
        <f t="shared" si="39"/>
        <v>9.6618911909141273E-5</v>
      </c>
      <c r="CJ33">
        <v>4.5666625019999998</v>
      </c>
      <c r="CK33" s="1">
        <v>-1.2493E-5</v>
      </c>
      <c r="CL33">
        <v>240</v>
      </c>
      <c r="CM33" s="8">
        <f t="shared" si="40"/>
        <v>-2.0557316217528765E-4</v>
      </c>
      <c r="CN33" s="8" t="str">
        <f t="shared" si="41"/>
        <v>NA</v>
      </c>
      <c r="CO33" s="8">
        <f t="shared" si="42"/>
        <v>1.9308016217528765E-4</v>
      </c>
      <c r="CP33">
        <v>4.5693536000000003</v>
      </c>
      <c r="CQ33" s="1">
        <v>6.1956000000000001E-5</v>
      </c>
      <c r="CR33">
        <v>250</v>
      </c>
      <c r="CS33" s="8">
        <f t="shared" si="43"/>
        <v>-9.0516913197336013E-5</v>
      </c>
      <c r="CT33" s="8" t="str">
        <f t="shared" si="44"/>
        <v>NA</v>
      </c>
      <c r="CU33" s="8">
        <f t="shared" si="0"/>
        <v>1.5247291319733601E-4</v>
      </c>
      <c r="CV33">
        <v>5.1146824879999997</v>
      </c>
      <c r="CW33" s="1">
        <v>-2.34E-5</v>
      </c>
      <c r="CX33">
        <v>240</v>
      </c>
      <c r="CY33" s="10">
        <f t="shared" si="45"/>
        <v>-5.9410911909141273E-5</v>
      </c>
      <c r="CZ33" s="10" t="str">
        <f t="shared" si="46"/>
        <v>NA</v>
      </c>
      <c r="DA33" s="8">
        <f t="shared" si="47"/>
        <v>3.6010911909141273E-5</v>
      </c>
      <c r="DB33" t="s">
        <v>3</v>
      </c>
      <c r="DC33" s="5" t="s">
        <v>6</v>
      </c>
    </row>
    <row r="34" spans="1:107" x14ac:dyDescent="0.45">
      <c r="A34" s="9">
        <f t="shared" si="49"/>
        <v>45624.581944444522</v>
      </c>
      <c r="B34" t="s">
        <v>0</v>
      </c>
      <c r="C34">
        <v>33</v>
      </c>
      <c r="D34" s="7">
        <v>45624</v>
      </c>
      <c r="E34">
        <v>13.857500010000001</v>
      </c>
      <c r="F34">
        <v>14.00325001</v>
      </c>
      <c r="G34">
        <v>13.88984168</v>
      </c>
      <c r="H34">
        <v>13.995612530000001</v>
      </c>
      <c r="I34">
        <v>14.11884583</v>
      </c>
      <c r="J34">
        <v>5.4981270889999996</v>
      </c>
      <c r="K34" s="1">
        <v>-2.7348999999999999E-6</v>
      </c>
      <c r="L34">
        <v>240</v>
      </c>
      <c r="M34" s="8">
        <f t="shared" si="1"/>
        <v>-2.0596038306264219E-4</v>
      </c>
      <c r="N34" s="8" t="str">
        <f t="shared" si="2"/>
        <v>NA</v>
      </c>
      <c r="O34" s="8">
        <f t="shared" si="3"/>
        <v>2.0322548306264221E-4</v>
      </c>
      <c r="P34">
        <v>5.8567829209999998</v>
      </c>
      <c r="Q34" s="1">
        <v>-1.6183000000000001E-5</v>
      </c>
      <c r="R34">
        <v>240</v>
      </c>
      <c r="S34" s="10">
        <f t="shared" si="4"/>
        <v>-5.9455502881389233E-5</v>
      </c>
      <c r="T34" s="10" t="str">
        <f t="shared" si="5"/>
        <v>NA</v>
      </c>
      <c r="U34" s="8">
        <f t="shared" si="6"/>
        <v>4.3272502881389229E-5</v>
      </c>
      <c r="V34">
        <v>4.9677625079999999</v>
      </c>
      <c r="W34" s="1">
        <v>4.9503999999999999E-5</v>
      </c>
      <c r="X34">
        <v>240</v>
      </c>
      <c r="Y34" s="8">
        <f t="shared" si="7"/>
        <v>-2.0596038306264219E-4</v>
      </c>
      <c r="Z34" s="8" t="str">
        <f t="shared" si="8"/>
        <v>NA</v>
      </c>
      <c r="AA34" s="8">
        <f t="shared" si="9"/>
        <v>2.5546438306264221E-4</v>
      </c>
      <c r="AB34">
        <v>5.0149429239999996</v>
      </c>
      <c r="AC34">
        <v>1.850002371E-4</v>
      </c>
      <c r="AD34">
        <v>240</v>
      </c>
      <c r="AE34" s="8">
        <f t="shared" si="10"/>
        <v>-9.0654848386662046E-5</v>
      </c>
      <c r="AF34" s="8" t="str">
        <f t="shared" si="11"/>
        <v>NA</v>
      </c>
      <c r="AG34" s="8">
        <f t="shared" si="12"/>
        <v>2.7565508548666205E-4</v>
      </c>
      <c r="AH34">
        <v>5.4597487510000002</v>
      </c>
      <c r="AI34" s="1">
        <v>2.0554999999999999E-5</v>
      </c>
      <c r="AJ34">
        <v>240</v>
      </c>
      <c r="AK34" s="8">
        <f t="shared" si="13"/>
        <v>-9.0654848386662046E-5</v>
      </c>
      <c r="AL34" s="8" t="str">
        <f t="shared" si="14"/>
        <v>NA</v>
      </c>
      <c r="AM34" s="8">
        <f t="shared" si="15"/>
        <v>1.1120984838666204E-4</v>
      </c>
      <c r="AN34">
        <v>1.3088595839999999</v>
      </c>
      <c r="AO34">
        <v>-2.318017462E-4</v>
      </c>
      <c r="AP34">
        <v>240</v>
      </c>
      <c r="AQ34" s="8">
        <f t="shared" si="16"/>
        <v>-9.0654848386662046E-5</v>
      </c>
      <c r="AR34" s="8">
        <f t="shared" si="17"/>
        <v>2.9524848642714286E-5</v>
      </c>
      <c r="AS34" s="8">
        <f t="shared" si="18"/>
        <v>-1.7067174645605225E-4</v>
      </c>
      <c r="AT34">
        <v>4.3420124910000002</v>
      </c>
      <c r="AU34">
        <v>3.06971103E-3</v>
      </c>
      <c r="AV34">
        <v>240</v>
      </c>
      <c r="AW34" s="8">
        <f t="shared" si="19"/>
        <v>-9.0654848386662046E-5</v>
      </c>
      <c r="AX34" s="8" t="str">
        <f t="shared" si="20"/>
        <v>NA</v>
      </c>
      <c r="AY34" s="8">
        <f t="shared" si="21"/>
        <v>3.1603658783866621E-3</v>
      </c>
      <c r="AZ34">
        <v>5.4085787529999996</v>
      </c>
      <c r="BA34" s="1">
        <v>1.2622E-5</v>
      </c>
      <c r="BB34">
        <v>240</v>
      </c>
      <c r="BC34" s="8">
        <f t="shared" si="22"/>
        <v>-2.0596038306264219E-4</v>
      </c>
      <c r="BD34" s="8" t="str">
        <f t="shared" si="23"/>
        <v>NA</v>
      </c>
      <c r="BE34" s="8">
        <f t="shared" si="24"/>
        <v>2.185823830626422E-4</v>
      </c>
      <c r="BF34">
        <v>8.3129783229999994</v>
      </c>
      <c r="BG34" s="1">
        <v>-3.5070000000000001E-5</v>
      </c>
      <c r="BH34">
        <v>240</v>
      </c>
      <c r="BI34" s="10">
        <f t="shared" si="25"/>
        <v>-5.9455502881389233E-5</v>
      </c>
      <c r="BJ34" s="10" t="str">
        <f t="shared" si="26"/>
        <v>NA</v>
      </c>
      <c r="BK34" s="8">
        <f t="shared" si="27"/>
        <v>2.4385502881389231E-5</v>
      </c>
      <c r="BL34">
        <v>4.5295670709999998</v>
      </c>
      <c r="BM34" s="1">
        <v>7.4399000000000004E-5</v>
      </c>
      <c r="BN34">
        <v>240</v>
      </c>
      <c r="BO34" s="8">
        <f t="shared" si="28"/>
        <v>-9.0654848386662046E-5</v>
      </c>
      <c r="BP34" s="8" t="str">
        <f t="shared" si="29"/>
        <v>NA</v>
      </c>
      <c r="BQ34" s="8">
        <f t="shared" si="30"/>
        <v>1.6505384838666205E-4</v>
      </c>
      <c r="BR34">
        <v>4.3867116770000001</v>
      </c>
      <c r="BS34" s="1">
        <v>2.6971999999999999E-5</v>
      </c>
      <c r="BT34">
        <v>240</v>
      </c>
      <c r="BU34" s="8">
        <f t="shared" si="31"/>
        <v>-2.0596038306264219E-4</v>
      </c>
      <c r="BV34" s="8" t="str">
        <f t="shared" si="32"/>
        <v>NA</v>
      </c>
      <c r="BW34" s="8">
        <f t="shared" si="33"/>
        <v>2.3293238306264219E-4</v>
      </c>
      <c r="BX34">
        <v>4.7574687659999997</v>
      </c>
      <c r="BY34" s="1">
        <v>7.6946000000000005E-5</v>
      </c>
      <c r="BZ34">
        <v>240</v>
      </c>
      <c r="CA34" s="8">
        <f t="shared" si="34"/>
        <v>-9.0654848386662046E-5</v>
      </c>
      <c r="CB34" s="8" t="str">
        <f t="shared" si="35"/>
        <v>NA</v>
      </c>
      <c r="CC34" s="8">
        <f t="shared" si="36"/>
        <v>1.6760084838666204E-4</v>
      </c>
      <c r="CD34">
        <v>4.7075125</v>
      </c>
      <c r="CE34" s="1">
        <v>8.1390999999999994E-5</v>
      </c>
      <c r="CF34">
        <v>240</v>
      </c>
      <c r="CG34" s="8">
        <f t="shared" si="37"/>
        <v>-5.9455502881389233E-5</v>
      </c>
      <c r="CH34" s="8" t="str">
        <f t="shared" si="38"/>
        <v>NA</v>
      </c>
      <c r="CI34" s="8">
        <f t="shared" si="39"/>
        <v>1.4084650288138923E-4</v>
      </c>
      <c r="CJ34">
        <v>4.5671708539999996</v>
      </c>
      <c r="CK34" s="1">
        <v>-1.6765E-5</v>
      </c>
      <c r="CL34">
        <v>240</v>
      </c>
      <c r="CM34" s="8">
        <f t="shared" si="40"/>
        <v>-2.0596038306264219E-4</v>
      </c>
      <c r="CN34" s="8" t="str">
        <f t="shared" si="41"/>
        <v>NA</v>
      </c>
      <c r="CO34" s="8">
        <f t="shared" si="42"/>
        <v>1.891953830626422E-4</v>
      </c>
      <c r="CP34">
        <v>4.7263882600000002</v>
      </c>
      <c r="CQ34" s="1">
        <v>3.5805E-5</v>
      </c>
      <c r="CR34">
        <v>230</v>
      </c>
      <c r="CS34" s="8">
        <f t="shared" si="43"/>
        <v>-9.0654848386662046E-5</v>
      </c>
      <c r="CT34" s="8" t="str">
        <f t="shared" si="44"/>
        <v>NA</v>
      </c>
      <c r="CU34" s="8">
        <f t="shared" si="0"/>
        <v>1.2645984838666205E-4</v>
      </c>
      <c r="CV34">
        <v>5.1271191460000001</v>
      </c>
      <c r="CW34" s="1">
        <v>2.0106999999999999E-5</v>
      </c>
      <c r="CX34">
        <v>240</v>
      </c>
      <c r="CY34" s="10">
        <f t="shared" si="45"/>
        <v>-5.9455502881389233E-5</v>
      </c>
      <c r="CZ34" s="10" t="str">
        <f t="shared" si="46"/>
        <v>NA</v>
      </c>
      <c r="DA34" s="8">
        <f t="shared" si="47"/>
        <v>7.9562502881389235E-5</v>
      </c>
      <c r="DB34" t="s">
        <v>3</v>
      </c>
      <c r="DC34" s="5" t="s">
        <v>6</v>
      </c>
    </row>
    <row r="35" spans="1:107" x14ac:dyDescent="0.45">
      <c r="A35" s="9">
        <f t="shared" si="49"/>
        <v>45624.595833333413</v>
      </c>
      <c r="B35" t="s">
        <v>0</v>
      </c>
      <c r="C35">
        <v>34</v>
      </c>
      <c r="D35" s="7">
        <v>45624</v>
      </c>
      <c r="E35">
        <v>14.215833440000001</v>
      </c>
      <c r="F35">
        <v>13.9822542</v>
      </c>
      <c r="G35">
        <v>13.884045840000001</v>
      </c>
      <c r="H35">
        <v>14.03888746</v>
      </c>
      <c r="I35">
        <v>14.17371666</v>
      </c>
      <c r="J35">
        <v>5.474501665</v>
      </c>
      <c r="K35" s="1">
        <v>-4.2113999999999997E-5</v>
      </c>
      <c r="L35">
        <v>240</v>
      </c>
      <c r="M35" s="8">
        <f t="shared" si="1"/>
        <v>-2.0634760394999674E-4</v>
      </c>
      <c r="N35" s="8" t="str">
        <f t="shared" si="2"/>
        <v>NA</v>
      </c>
      <c r="O35" s="8">
        <f t="shared" si="3"/>
        <v>1.6423360394999674E-4</v>
      </c>
      <c r="P35">
        <v>5.8493254180000003</v>
      </c>
      <c r="Q35">
        <v>-1.3074201990000001E-4</v>
      </c>
      <c r="R35">
        <v>240</v>
      </c>
      <c r="S35" s="10">
        <f t="shared" si="4"/>
        <v>-5.9500093853609437E-5</v>
      </c>
      <c r="T35" s="10" t="str">
        <f t="shared" si="5"/>
        <v>NA</v>
      </c>
      <c r="U35" s="8">
        <f t="shared" si="6"/>
        <v>-7.1241926046390576E-5</v>
      </c>
      <c r="V35">
        <v>5.0117737470000003</v>
      </c>
      <c r="W35" s="1">
        <v>-5.5257000000000003E-5</v>
      </c>
      <c r="X35">
        <v>240</v>
      </c>
      <c r="Y35" s="8">
        <f t="shared" si="7"/>
        <v>-2.0634760394999674E-4</v>
      </c>
      <c r="Z35" s="8" t="str">
        <f t="shared" si="8"/>
        <v>NA</v>
      </c>
      <c r="AA35" s="8">
        <f t="shared" si="9"/>
        <v>1.5109060394999672E-4</v>
      </c>
      <c r="AB35">
        <v>5.0538879259999998</v>
      </c>
      <c r="AC35">
        <v>1.6899762389999999E-4</v>
      </c>
      <c r="AD35">
        <v>240</v>
      </c>
      <c r="AE35" s="8">
        <f t="shared" si="10"/>
        <v>-9.0792783575988079E-5</v>
      </c>
      <c r="AF35" s="8" t="str">
        <f t="shared" si="11"/>
        <v>NA</v>
      </c>
      <c r="AG35" s="8">
        <f t="shared" si="12"/>
        <v>2.5979040747598804E-4</v>
      </c>
      <c r="AH35">
        <v>5.4542716660000004</v>
      </c>
      <c r="AI35" s="1">
        <v>-2.4113000000000001E-5</v>
      </c>
      <c r="AJ35">
        <v>240</v>
      </c>
      <c r="AK35" s="8">
        <f t="shared" si="13"/>
        <v>-9.0792783575988079E-5</v>
      </c>
      <c r="AL35" s="8" t="str">
        <f t="shared" si="14"/>
        <v>NA</v>
      </c>
      <c r="AM35" s="8">
        <f t="shared" si="15"/>
        <v>6.6679783575988074E-5</v>
      </c>
      <c r="AN35">
        <v>2.6005666679999999</v>
      </c>
      <c r="AO35">
        <v>4.4618614850000004E-3</v>
      </c>
      <c r="AP35">
        <v>240</v>
      </c>
      <c r="AQ35" s="8">
        <f t="shared" si="16"/>
        <v>-9.0792783575988079E-5</v>
      </c>
      <c r="AR35" s="8" t="str">
        <f t="shared" si="17"/>
        <v>NA</v>
      </c>
      <c r="AS35" s="8">
        <f t="shared" si="18"/>
        <v>4.5526542685759884E-3</v>
      </c>
      <c r="AT35">
        <v>5.0273245830000004</v>
      </c>
      <c r="AU35">
        <v>-1.6774145730000001E-4</v>
      </c>
      <c r="AV35">
        <v>240</v>
      </c>
      <c r="AW35" s="8">
        <f t="shared" si="19"/>
        <v>-9.0792783575988079E-5</v>
      </c>
      <c r="AX35" s="8" t="str">
        <f t="shared" si="20"/>
        <v>NA</v>
      </c>
      <c r="AY35" s="8">
        <f t="shared" si="21"/>
        <v>-7.6948673724011932E-5</v>
      </c>
      <c r="AZ35">
        <v>5.3948387499999999</v>
      </c>
      <c r="BA35" s="1">
        <v>-2.3213E-5</v>
      </c>
      <c r="BB35">
        <v>240</v>
      </c>
      <c r="BC35" s="8">
        <f t="shared" si="22"/>
        <v>-2.0634760394999674E-4</v>
      </c>
      <c r="BD35" s="8" t="str">
        <f t="shared" si="23"/>
        <v>NA</v>
      </c>
      <c r="BE35" s="8">
        <f t="shared" si="24"/>
        <v>1.8313460394999673E-4</v>
      </c>
      <c r="BF35">
        <v>8.2981425009999992</v>
      </c>
      <c r="BG35" s="1">
        <v>2.8274999999999999E-5</v>
      </c>
      <c r="BH35">
        <v>240</v>
      </c>
      <c r="BI35" s="10">
        <f t="shared" si="25"/>
        <v>-5.9500093853609437E-5</v>
      </c>
      <c r="BJ35" s="10" t="str">
        <f t="shared" si="26"/>
        <v>NA</v>
      </c>
      <c r="BK35" s="8">
        <f t="shared" si="27"/>
        <v>8.7775093853609433E-5</v>
      </c>
      <c r="BL35">
        <v>4.5853291709999997</v>
      </c>
      <c r="BM35" s="1">
        <v>5.0257999999999999E-5</v>
      </c>
      <c r="BN35">
        <v>240</v>
      </c>
      <c r="BO35" s="8">
        <f t="shared" si="28"/>
        <v>-9.0792783575988079E-5</v>
      </c>
      <c r="BP35" s="8" t="str">
        <f t="shared" si="29"/>
        <v>NA</v>
      </c>
      <c r="BQ35" s="8">
        <f t="shared" si="30"/>
        <v>1.4105078357598807E-4</v>
      </c>
      <c r="BR35">
        <v>4.4407158410000003</v>
      </c>
      <c r="BS35" s="1">
        <v>6.1352999999999993E-5</v>
      </c>
      <c r="BT35">
        <v>240</v>
      </c>
      <c r="BU35" s="8">
        <f t="shared" si="31"/>
        <v>-2.0634760394999674E-4</v>
      </c>
      <c r="BV35" s="8" t="str">
        <f t="shared" si="32"/>
        <v>NA</v>
      </c>
      <c r="BW35" s="8">
        <f t="shared" si="33"/>
        <v>2.6770060394999673E-4</v>
      </c>
      <c r="BX35">
        <v>4.819927088</v>
      </c>
      <c r="BY35" s="1">
        <v>5.0423999999999997E-5</v>
      </c>
      <c r="BZ35">
        <v>240</v>
      </c>
      <c r="CA35" s="8">
        <f t="shared" si="34"/>
        <v>-9.0792783575988079E-5</v>
      </c>
      <c r="CB35" s="8" t="str">
        <f t="shared" si="35"/>
        <v>NA</v>
      </c>
      <c r="CC35" s="8">
        <f t="shared" si="36"/>
        <v>1.4121678357598808E-4</v>
      </c>
      <c r="CD35">
        <v>4.7801179229999997</v>
      </c>
      <c r="CE35" s="1">
        <v>4.9345999999999998E-5</v>
      </c>
      <c r="CF35">
        <v>240</v>
      </c>
      <c r="CG35" s="8">
        <f t="shared" si="37"/>
        <v>-5.9500093853609437E-5</v>
      </c>
      <c r="CH35" s="8" t="str">
        <f t="shared" si="38"/>
        <v>NA</v>
      </c>
      <c r="CI35" s="8">
        <f t="shared" si="39"/>
        <v>1.0884609385360944E-4</v>
      </c>
      <c r="CJ35">
        <v>4.5530883190000004</v>
      </c>
      <c r="CK35" s="1">
        <v>8.1065999999999996E-6</v>
      </c>
      <c r="CL35">
        <v>240</v>
      </c>
      <c r="CM35" s="8">
        <f t="shared" si="40"/>
        <v>-2.0634760394999674E-4</v>
      </c>
      <c r="CN35" s="8" t="str">
        <f t="shared" si="41"/>
        <v>NA</v>
      </c>
      <c r="CO35" s="8">
        <f t="shared" si="42"/>
        <v>2.1445420394999675E-4</v>
      </c>
      <c r="CP35">
        <v>6.5783954199999997</v>
      </c>
      <c r="CQ35" s="1">
        <v>4.699809127E-3</v>
      </c>
      <c r="CR35">
        <v>240</v>
      </c>
      <c r="CS35" s="8">
        <f t="shared" si="43"/>
        <v>-9.0792783575988079E-5</v>
      </c>
      <c r="CT35" s="8" t="str">
        <f t="shared" si="44"/>
        <v>NA</v>
      </c>
      <c r="CU35" s="8">
        <f t="shared" si="0"/>
        <v>4.7906019105759881E-3</v>
      </c>
      <c r="CV35">
        <v>5.1255437410000004</v>
      </c>
      <c r="CW35" s="1">
        <v>1.2884000000000001E-5</v>
      </c>
      <c r="CX35">
        <v>240</v>
      </c>
      <c r="CY35" s="10">
        <f t="shared" si="45"/>
        <v>-5.9500093853609437E-5</v>
      </c>
      <c r="CZ35" s="10" t="str">
        <f t="shared" si="46"/>
        <v>NA</v>
      </c>
      <c r="DA35" s="8">
        <f t="shared" si="47"/>
        <v>7.2384093853609444E-5</v>
      </c>
      <c r="DB35" t="s">
        <v>3</v>
      </c>
      <c r="DC35" s="5" t="s">
        <v>6</v>
      </c>
    </row>
    <row r="36" spans="1:107" x14ac:dyDescent="0.45">
      <c r="A36" s="9">
        <f t="shared" si="49"/>
        <v>45624.609722222303</v>
      </c>
      <c r="B36" t="s">
        <v>0</v>
      </c>
      <c r="C36">
        <v>35</v>
      </c>
      <c r="D36" s="7">
        <v>45624</v>
      </c>
      <c r="E36">
        <v>14.41583325</v>
      </c>
      <c r="F36">
        <v>14.041379109999999</v>
      </c>
      <c r="G36">
        <v>13.95052081</v>
      </c>
      <c r="H36">
        <v>14.087891709999999</v>
      </c>
      <c r="I36">
        <v>14.201166649999999</v>
      </c>
      <c r="J36">
        <v>5.4421695870000004</v>
      </c>
      <c r="K36" s="1">
        <v>-2.8659000000000001E-5</v>
      </c>
      <c r="L36">
        <v>240</v>
      </c>
      <c r="M36" s="8">
        <f t="shared" si="1"/>
        <v>-2.0673482483757333E-4</v>
      </c>
      <c r="N36" s="8" t="str">
        <f t="shared" si="2"/>
        <v>NA</v>
      </c>
      <c r="O36" s="8">
        <f t="shared" si="3"/>
        <v>1.7807582483757333E-4</v>
      </c>
      <c r="P36">
        <v>5.4745704230000003</v>
      </c>
      <c r="Q36">
        <v>-2.9483667320000001E-4</v>
      </c>
      <c r="R36">
        <v>240</v>
      </c>
      <c r="S36" s="10">
        <f t="shared" si="4"/>
        <v>-5.9544684825829641E-5</v>
      </c>
      <c r="T36" s="10" t="str">
        <f t="shared" si="5"/>
        <v>NA</v>
      </c>
      <c r="U36" s="8">
        <f t="shared" si="6"/>
        <v>-2.3529198837417037E-4</v>
      </c>
      <c r="V36">
        <v>5.0078166719999997</v>
      </c>
      <c r="W36" s="1">
        <v>4.7438999999999998E-5</v>
      </c>
      <c r="X36">
        <v>240</v>
      </c>
      <c r="Y36" s="8">
        <f t="shared" si="7"/>
        <v>-2.0673482483757333E-4</v>
      </c>
      <c r="Z36" s="8" t="str">
        <f t="shared" si="8"/>
        <v>NA</v>
      </c>
      <c r="AA36" s="8">
        <f t="shared" si="9"/>
        <v>2.5417382483757331E-4</v>
      </c>
      <c r="AB36">
        <v>5.0725883439999997</v>
      </c>
      <c r="AC36" s="1">
        <v>6.2534999999999997E-5</v>
      </c>
      <c r="AD36">
        <v>240</v>
      </c>
      <c r="AE36" s="8">
        <f t="shared" si="10"/>
        <v>-9.0930718765314111E-5</v>
      </c>
      <c r="AF36" s="8" t="str">
        <f t="shared" si="11"/>
        <v>NA</v>
      </c>
      <c r="AG36" s="8">
        <f t="shared" si="12"/>
        <v>1.5346571876531412E-4</v>
      </c>
      <c r="AH36">
        <v>5.4405654190000003</v>
      </c>
      <c r="AI36" s="1">
        <v>-1.9241000000000001E-5</v>
      </c>
      <c r="AJ36">
        <v>240</v>
      </c>
      <c r="AK36" s="8">
        <f t="shared" si="13"/>
        <v>-9.0930718765314111E-5</v>
      </c>
      <c r="AL36" s="8" t="str">
        <f t="shared" si="14"/>
        <v>NA</v>
      </c>
      <c r="AM36" s="8">
        <f t="shared" si="15"/>
        <v>7.168971876531411E-5</v>
      </c>
      <c r="AN36">
        <v>5.1368312339999997</v>
      </c>
      <c r="AO36" s="1">
        <v>1.2869999999999999E-6</v>
      </c>
      <c r="AP36">
        <v>240</v>
      </c>
      <c r="AQ36" s="8">
        <f t="shared" si="16"/>
        <v>-9.0930718765314111E-5</v>
      </c>
      <c r="AR36" s="8" t="str">
        <f t="shared" si="17"/>
        <v>NA</v>
      </c>
      <c r="AS36" s="8">
        <f t="shared" si="18"/>
        <v>9.2217718765314114E-5</v>
      </c>
      <c r="AT36">
        <v>5.1438012579999999</v>
      </c>
      <c r="AU36" s="1">
        <v>8.8851999999999996E-5</v>
      </c>
      <c r="AV36">
        <v>240</v>
      </c>
      <c r="AW36" s="8">
        <f t="shared" si="19"/>
        <v>-9.0930718765314111E-5</v>
      </c>
      <c r="AX36" s="8" t="str">
        <f t="shared" si="20"/>
        <v>NA</v>
      </c>
      <c r="AY36" s="8">
        <f t="shared" si="21"/>
        <v>1.7978271876531411E-4</v>
      </c>
      <c r="AZ36">
        <v>5.3891954100000001</v>
      </c>
      <c r="BA36" s="1">
        <v>-1.9964999999999999E-5</v>
      </c>
      <c r="BB36">
        <v>240</v>
      </c>
      <c r="BC36" s="8">
        <f t="shared" si="22"/>
        <v>-2.0673482483757333E-4</v>
      </c>
      <c r="BD36" s="8" t="str">
        <f t="shared" si="23"/>
        <v>NA</v>
      </c>
      <c r="BE36" s="8">
        <f t="shared" si="24"/>
        <v>1.8676982483757334E-4</v>
      </c>
      <c r="BF36">
        <v>8.2763162809999997</v>
      </c>
      <c r="BG36" s="1">
        <v>-3.4288000000000001E-5</v>
      </c>
      <c r="BH36">
        <v>240</v>
      </c>
      <c r="BI36" s="10">
        <f t="shared" si="25"/>
        <v>-5.9544684825829641E-5</v>
      </c>
      <c r="BJ36" s="10" t="str">
        <f t="shared" si="26"/>
        <v>NA</v>
      </c>
      <c r="BK36" s="8">
        <f t="shared" si="27"/>
        <v>2.525668482582964E-5</v>
      </c>
      <c r="BL36">
        <v>4.6744837620000004</v>
      </c>
      <c r="BM36" s="1">
        <v>5.5789999999999999E-5</v>
      </c>
      <c r="BN36">
        <v>240</v>
      </c>
      <c r="BO36" s="8">
        <f t="shared" si="28"/>
        <v>-9.0930718765314111E-5</v>
      </c>
      <c r="BP36" s="8" t="str">
        <f t="shared" si="29"/>
        <v>NA</v>
      </c>
      <c r="BQ36" s="8">
        <f t="shared" si="30"/>
        <v>1.4672071876531412E-4</v>
      </c>
      <c r="BR36">
        <v>4.4937962530000002</v>
      </c>
      <c r="BS36" s="1">
        <v>5.0169E-5</v>
      </c>
      <c r="BT36">
        <v>240</v>
      </c>
      <c r="BU36" s="8">
        <f t="shared" si="31"/>
        <v>-2.0673482483757333E-4</v>
      </c>
      <c r="BV36" s="8" t="str">
        <f t="shared" si="32"/>
        <v>NA</v>
      </c>
      <c r="BW36" s="8">
        <f t="shared" si="33"/>
        <v>2.569038248375733E-4</v>
      </c>
      <c r="BX36">
        <v>4.9143591679999998</v>
      </c>
      <c r="BY36" s="1">
        <v>5.5787E-5</v>
      </c>
      <c r="BZ36">
        <v>240</v>
      </c>
      <c r="CA36" s="8">
        <f t="shared" si="34"/>
        <v>-9.0930718765314111E-5</v>
      </c>
      <c r="CB36" s="8" t="str">
        <f t="shared" si="35"/>
        <v>NA</v>
      </c>
      <c r="CC36" s="8">
        <f t="shared" si="36"/>
        <v>1.4671771876531412E-4</v>
      </c>
      <c r="CD36">
        <v>4.8548033420000003</v>
      </c>
      <c r="CE36" s="1">
        <v>7.2451000000000001E-5</v>
      </c>
      <c r="CF36">
        <v>240</v>
      </c>
      <c r="CG36" s="8">
        <f t="shared" si="37"/>
        <v>-5.9544684825829641E-5</v>
      </c>
      <c r="CH36" s="8" t="str">
        <f t="shared" si="38"/>
        <v>NA</v>
      </c>
      <c r="CI36" s="8">
        <f t="shared" si="39"/>
        <v>1.3199568482582966E-4</v>
      </c>
      <c r="CJ36">
        <v>4.5412391620000001</v>
      </c>
      <c r="CK36" s="1">
        <v>-1.6679000000000001E-5</v>
      </c>
      <c r="CL36">
        <v>240</v>
      </c>
      <c r="CM36" s="8">
        <f t="shared" si="40"/>
        <v>-2.0673482483757333E-4</v>
      </c>
      <c r="CN36" s="8" t="str">
        <f t="shared" si="41"/>
        <v>NA</v>
      </c>
      <c r="CO36" s="8">
        <f t="shared" si="42"/>
        <v>1.9005582483757333E-4</v>
      </c>
      <c r="CP36">
        <v>9.4838258310000008</v>
      </c>
      <c r="CQ36" s="1">
        <v>4.002984789E-4</v>
      </c>
      <c r="CR36">
        <v>240</v>
      </c>
      <c r="CS36" s="8">
        <f t="shared" si="43"/>
        <v>-9.0930718765314111E-5</v>
      </c>
      <c r="CT36" s="8" t="str">
        <f t="shared" si="44"/>
        <v>NA</v>
      </c>
      <c r="CU36" s="8">
        <f t="shared" si="0"/>
        <v>4.9122919766531417E-4</v>
      </c>
      <c r="CV36">
        <v>5.1502312479999999</v>
      </c>
      <c r="CW36" s="1">
        <v>-1.9341999999999999E-5</v>
      </c>
      <c r="CX36">
        <v>240</v>
      </c>
      <c r="CY36" s="10">
        <f t="shared" si="45"/>
        <v>-5.9544684825829641E-5</v>
      </c>
      <c r="CZ36" s="10" t="str">
        <f t="shared" si="46"/>
        <v>NA</v>
      </c>
      <c r="DA36" s="8">
        <f t="shared" si="47"/>
        <v>4.0202684825829642E-5</v>
      </c>
      <c r="DB36" t="s">
        <v>3</v>
      </c>
      <c r="DC36" s="5" t="s">
        <v>6</v>
      </c>
    </row>
    <row r="37" spans="1:107" x14ac:dyDescent="0.45">
      <c r="A37" s="9">
        <f t="shared" si="49"/>
        <v>45624.623611111194</v>
      </c>
      <c r="B37" t="s">
        <v>0</v>
      </c>
      <c r="C37">
        <v>36</v>
      </c>
      <c r="D37" s="7">
        <v>45624</v>
      </c>
      <c r="E37">
        <v>14.857500010000001</v>
      </c>
      <c r="F37">
        <v>14.05992504</v>
      </c>
      <c r="G37">
        <v>13.99327083</v>
      </c>
      <c r="H37">
        <v>14.02161658</v>
      </c>
      <c r="I37">
        <v>14.13179586</v>
      </c>
      <c r="J37">
        <v>6.2943595549999998</v>
      </c>
      <c r="K37">
        <v>3.0998469980000002E-3</v>
      </c>
      <c r="L37">
        <v>240</v>
      </c>
      <c r="M37" s="8">
        <f t="shared" si="1"/>
        <v>-2.0712204572492787E-4</v>
      </c>
      <c r="N37" s="8" t="str">
        <f t="shared" si="2"/>
        <v>NA</v>
      </c>
      <c r="O37" s="8">
        <f t="shared" si="3"/>
        <v>3.3069690437249281E-3</v>
      </c>
      <c r="P37">
        <v>5.8022175090000001</v>
      </c>
      <c r="Q37">
        <v>1.5757104889999999E-3</v>
      </c>
      <c r="R37">
        <v>240</v>
      </c>
      <c r="S37" s="10">
        <f t="shared" si="4"/>
        <v>-5.9589275798049846E-5</v>
      </c>
      <c r="T37" s="10" t="str">
        <f t="shared" si="5"/>
        <v>NA</v>
      </c>
      <c r="U37" s="8">
        <f t="shared" si="6"/>
        <v>1.6352997647980498E-3</v>
      </c>
      <c r="V37">
        <v>6.0379837350000001</v>
      </c>
      <c r="W37">
        <v>3.4607720830000001E-3</v>
      </c>
      <c r="X37">
        <v>240</v>
      </c>
      <c r="Y37" s="8">
        <f t="shared" si="7"/>
        <v>-2.0712204572492787E-4</v>
      </c>
      <c r="Z37" s="8" t="str">
        <f t="shared" si="8"/>
        <v>NA</v>
      </c>
      <c r="AA37" s="8">
        <f t="shared" si="9"/>
        <v>3.667894128724928E-3</v>
      </c>
      <c r="AB37">
        <v>6.4306112649999996</v>
      </c>
      <c r="AC37">
        <v>3.8129080290000002E-3</v>
      </c>
      <c r="AD37">
        <v>240</v>
      </c>
      <c r="AE37" s="8">
        <f t="shared" si="10"/>
        <v>-9.1068653954640144E-5</v>
      </c>
      <c r="AF37" s="8" t="str">
        <f t="shared" si="11"/>
        <v>NA</v>
      </c>
      <c r="AG37" s="8">
        <f t="shared" si="12"/>
        <v>3.9039766829546403E-3</v>
      </c>
      <c r="AH37">
        <v>6.3060883319999999</v>
      </c>
      <c r="AI37">
        <v>3.1276946599999998E-3</v>
      </c>
      <c r="AJ37">
        <v>240</v>
      </c>
      <c r="AK37" s="8">
        <f t="shared" si="13"/>
        <v>-9.1068653954640144E-5</v>
      </c>
      <c r="AL37" s="8" t="str">
        <f t="shared" si="14"/>
        <v>NA</v>
      </c>
      <c r="AM37" s="8">
        <f t="shared" si="15"/>
        <v>3.21876331395464E-3</v>
      </c>
      <c r="AN37">
        <v>6.4746887510000004</v>
      </c>
      <c r="AO37">
        <v>3.8815148779999999E-3</v>
      </c>
      <c r="AP37">
        <v>240</v>
      </c>
      <c r="AQ37" s="8">
        <f t="shared" si="16"/>
        <v>-9.1068653954640144E-5</v>
      </c>
      <c r="AR37" s="8" t="str">
        <f t="shared" si="17"/>
        <v>NA</v>
      </c>
      <c r="AS37" s="8">
        <f t="shared" si="18"/>
        <v>3.9725835319546401E-3</v>
      </c>
      <c r="AT37">
        <v>6.6178733430000003</v>
      </c>
      <c r="AU37">
        <v>4.0653258089999996E-3</v>
      </c>
      <c r="AV37">
        <v>240</v>
      </c>
      <c r="AW37" s="8">
        <f t="shared" si="19"/>
        <v>-9.1068653954640144E-5</v>
      </c>
      <c r="AX37" s="8" t="str">
        <f t="shared" si="20"/>
        <v>NA</v>
      </c>
      <c r="AY37" s="8">
        <f t="shared" si="21"/>
        <v>4.1563944629546398E-3</v>
      </c>
      <c r="AZ37">
        <v>6.1123253960000001</v>
      </c>
      <c r="BA37">
        <v>2.6945176989999998E-3</v>
      </c>
      <c r="BB37">
        <v>240</v>
      </c>
      <c r="BC37" s="8">
        <f t="shared" si="22"/>
        <v>-2.0712204572492787E-4</v>
      </c>
      <c r="BD37" s="8" t="str">
        <f t="shared" si="23"/>
        <v>NA</v>
      </c>
      <c r="BE37" s="8">
        <f t="shared" si="24"/>
        <v>2.9016397447249277E-3</v>
      </c>
      <c r="BF37">
        <v>8.2834754190000002</v>
      </c>
      <c r="BG37" s="1">
        <v>-1.9391000000000002E-6</v>
      </c>
      <c r="BH37">
        <v>240</v>
      </c>
      <c r="BI37" s="10">
        <f t="shared" si="25"/>
        <v>-5.9589275798049846E-5</v>
      </c>
      <c r="BJ37" s="10" t="str">
        <f t="shared" si="26"/>
        <v>NA</v>
      </c>
      <c r="BK37" s="8">
        <f t="shared" si="27"/>
        <v>5.7650175798049842E-5</v>
      </c>
      <c r="BL37">
        <v>6.6039029319999996</v>
      </c>
      <c r="BM37">
        <v>4.752316534E-3</v>
      </c>
      <c r="BN37">
        <v>240</v>
      </c>
      <c r="BO37" s="8">
        <f t="shared" si="28"/>
        <v>-9.1068653954640144E-5</v>
      </c>
      <c r="BP37" s="8" t="str">
        <f t="shared" si="29"/>
        <v>NA</v>
      </c>
      <c r="BQ37" s="8">
        <f t="shared" si="30"/>
        <v>4.8433851879546401E-3</v>
      </c>
      <c r="BR37">
        <v>5.8411679169999999</v>
      </c>
      <c r="BS37">
        <v>4.4181784009999997E-3</v>
      </c>
      <c r="BT37">
        <v>240</v>
      </c>
      <c r="BU37" s="8">
        <f t="shared" si="31"/>
        <v>-2.0712204572492787E-4</v>
      </c>
      <c r="BV37" s="8" t="str">
        <f t="shared" si="32"/>
        <v>NA</v>
      </c>
      <c r="BW37" s="8">
        <f t="shared" si="33"/>
        <v>4.6253004467249276E-3</v>
      </c>
      <c r="BX37">
        <v>6.7257329070000003</v>
      </c>
      <c r="BY37">
        <v>4.4513588839999998E-3</v>
      </c>
      <c r="BZ37">
        <v>240</v>
      </c>
      <c r="CA37" s="8">
        <f t="shared" si="34"/>
        <v>-9.1068653954640144E-5</v>
      </c>
      <c r="CB37" s="8" t="str">
        <f t="shared" si="35"/>
        <v>NA</v>
      </c>
      <c r="CC37" s="8">
        <f t="shared" si="36"/>
        <v>4.54242753795464E-3</v>
      </c>
      <c r="CD37">
        <v>5.5783533309999997</v>
      </c>
      <c r="CE37">
        <v>2.3947294559999999E-3</v>
      </c>
      <c r="CF37">
        <v>240</v>
      </c>
      <c r="CG37" s="8">
        <f t="shared" si="37"/>
        <v>-5.9589275798049846E-5</v>
      </c>
      <c r="CH37" s="8" t="str">
        <f t="shared" si="38"/>
        <v>NA</v>
      </c>
      <c r="CI37" s="8">
        <f t="shared" si="39"/>
        <v>2.4543187317980497E-3</v>
      </c>
      <c r="CJ37">
        <v>5.7261054140000001</v>
      </c>
      <c r="CK37">
        <v>4.2074881209999996E-3</v>
      </c>
      <c r="CL37">
        <v>240</v>
      </c>
      <c r="CM37" s="8">
        <f t="shared" si="40"/>
        <v>-2.0712204572492787E-4</v>
      </c>
      <c r="CN37" s="8" t="str">
        <f t="shared" si="41"/>
        <v>NA</v>
      </c>
      <c r="CO37" s="8">
        <f t="shared" si="42"/>
        <v>4.4146101667249275E-3</v>
      </c>
      <c r="CP37">
        <v>9.4824283640000004</v>
      </c>
      <c r="CQ37">
        <v>-1.565419197E-4</v>
      </c>
      <c r="CR37">
        <v>240</v>
      </c>
      <c r="CS37" s="8">
        <f t="shared" si="43"/>
        <v>-9.1068653954640144E-5</v>
      </c>
      <c r="CT37" s="8" t="str">
        <f t="shared" si="44"/>
        <v>NA</v>
      </c>
      <c r="CU37" s="8">
        <f t="shared" si="0"/>
        <v>-6.5473265745359855E-5</v>
      </c>
      <c r="CV37">
        <v>5.6402091780000001</v>
      </c>
      <c r="CW37">
        <v>2.0194312810000001E-3</v>
      </c>
      <c r="CX37">
        <v>240</v>
      </c>
      <c r="CY37" s="10">
        <f t="shared" si="45"/>
        <v>-5.9589275798049846E-5</v>
      </c>
      <c r="CZ37" s="10" t="str">
        <f t="shared" si="46"/>
        <v>NA</v>
      </c>
      <c r="DA37" s="8">
        <f t="shared" si="47"/>
        <v>2.0790205567980499E-3</v>
      </c>
      <c r="DB37" t="s">
        <v>3</v>
      </c>
      <c r="DC37" s="5" t="s">
        <v>6</v>
      </c>
    </row>
    <row r="38" spans="1:107" x14ac:dyDescent="0.45">
      <c r="A38" s="9">
        <f t="shared" si="49"/>
        <v>45624.637500000084</v>
      </c>
      <c r="B38" t="s">
        <v>0</v>
      </c>
      <c r="C38">
        <v>37</v>
      </c>
      <c r="D38" s="7">
        <v>45624</v>
      </c>
      <c r="E38">
        <v>15.215833440000001</v>
      </c>
      <c r="F38">
        <v>14.054512470000001</v>
      </c>
      <c r="G38">
        <v>13.98438335</v>
      </c>
      <c r="H38">
        <v>13.989295800000001</v>
      </c>
      <c r="I38">
        <v>14.11938746</v>
      </c>
      <c r="J38">
        <v>9.5239520950000003</v>
      </c>
      <c r="K38">
        <v>6.3021406909999995E-4</v>
      </c>
      <c r="L38">
        <v>240</v>
      </c>
      <c r="M38" s="8">
        <f t="shared" si="1"/>
        <v>-2.0750926661228242E-4</v>
      </c>
      <c r="N38" s="8" t="str">
        <f t="shared" si="2"/>
        <v>NA</v>
      </c>
      <c r="O38" s="8">
        <f t="shared" si="3"/>
        <v>8.3772333571228237E-4</v>
      </c>
      <c r="P38">
        <v>8.5065420950000004</v>
      </c>
      <c r="Q38">
        <v>1.871055149E-3</v>
      </c>
      <c r="R38">
        <v>240</v>
      </c>
      <c r="S38" s="10">
        <f t="shared" si="4"/>
        <v>-5.9633866770297805E-5</v>
      </c>
      <c r="T38" s="10" t="str">
        <f t="shared" si="5"/>
        <v>NA</v>
      </c>
      <c r="U38" s="8">
        <f t="shared" si="6"/>
        <v>1.9306890157702978E-3</v>
      </c>
      <c r="V38">
        <v>9.563045013</v>
      </c>
      <c r="W38">
        <v>7.9450997040000004E-4</v>
      </c>
      <c r="X38">
        <v>240</v>
      </c>
      <c r="Y38" s="8">
        <f t="shared" si="7"/>
        <v>-2.0750926661228242E-4</v>
      </c>
      <c r="Z38" s="8" t="str">
        <f t="shared" si="8"/>
        <v>NA</v>
      </c>
      <c r="AA38" s="8">
        <f t="shared" si="9"/>
        <v>1.0020192370122825E-3</v>
      </c>
      <c r="AB38">
        <v>9.4542320689999997</v>
      </c>
      <c r="AC38">
        <v>7.8985245880000001E-4</v>
      </c>
      <c r="AD38">
        <v>240</v>
      </c>
      <c r="AE38" s="8">
        <f t="shared" si="10"/>
        <v>-9.1206589143966177E-5</v>
      </c>
      <c r="AF38" s="8" t="str">
        <f t="shared" si="11"/>
        <v>NA</v>
      </c>
      <c r="AG38" s="8">
        <f t="shared" si="12"/>
        <v>8.8105904794396619E-4</v>
      </c>
      <c r="AH38">
        <v>9.5288037419999991</v>
      </c>
      <c r="AI38">
        <v>7.4628348299999995E-4</v>
      </c>
      <c r="AJ38">
        <v>240</v>
      </c>
      <c r="AK38" s="8">
        <f t="shared" si="13"/>
        <v>-9.1206589143966177E-5</v>
      </c>
      <c r="AL38" s="8" t="str">
        <f t="shared" si="14"/>
        <v>NA</v>
      </c>
      <c r="AM38" s="8">
        <f t="shared" si="15"/>
        <v>8.3749007214396613E-4</v>
      </c>
      <c r="AN38">
        <v>9.5863637409999995</v>
      </c>
      <c r="AO38">
        <v>7.9399803010000004E-4</v>
      </c>
      <c r="AP38">
        <v>240</v>
      </c>
      <c r="AQ38" s="8">
        <f t="shared" si="16"/>
        <v>-9.1206589143966177E-5</v>
      </c>
      <c r="AR38" s="8" t="str">
        <f t="shared" si="17"/>
        <v>NA</v>
      </c>
      <c r="AS38" s="8">
        <f t="shared" si="18"/>
        <v>8.8520461924396622E-4</v>
      </c>
      <c r="AT38">
        <v>9.6263841630000009</v>
      </c>
      <c r="AU38">
        <v>6.6758543279999999E-4</v>
      </c>
      <c r="AV38">
        <v>240</v>
      </c>
      <c r="AW38" s="8">
        <f t="shared" si="19"/>
        <v>-9.1206589143966177E-5</v>
      </c>
      <c r="AX38" s="8" t="str">
        <f t="shared" si="20"/>
        <v>NA</v>
      </c>
      <c r="AY38" s="8">
        <f t="shared" si="21"/>
        <v>7.5879202194396617E-4</v>
      </c>
      <c r="AZ38">
        <v>9.3639762520000005</v>
      </c>
      <c r="BA38">
        <v>9.0743616760000003E-4</v>
      </c>
      <c r="BB38">
        <v>240</v>
      </c>
      <c r="BC38" s="8">
        <f t="shared" si="22"/>
        <v>-2.0750926661228242E-4</v>
      </c>
      <c r="BD38" s="8" t="str">
        <f t="shared" si="23"/>
        <v>NA</v>
      </c>
      <c r="BE38" s="8">
        <f t="shared" si="24"/>
        <v>1.1149454342122824E-3</v>
      </c>
      <c r="BF38">
        <v>9.2892283560000006</v>
      </c>
      <c r="BG38">
        <v>8.6187164920000002E-4</v>
      </c>
      <c r="BH38">
        <v>240</v>
      </c>
      <c r="BI38" s="10">
        <f t="shared" si="25"/>
        <v>-5.9633866770297805E-5</v>
      </c>
      <c r="BJ38" s="10" t="str">
        <f t="shared" si="26"/>
        <v>NA</v>
      </c>
      <c r="BK38" s="8">
        <f t="shared" si="27"/>
        <v>9.2150551597029783E-4</v>
      </c>
      <c r="BL38">
        <v>9.5842941719999999</v>
      </c>
      <c r="BM38">
        <v>4.8371726389999999E-4</v>
      </c>
      <c r="BN38">
        <v>240</v>
      </c>
      <c r="BO38" s="8">
        <f t="shared" si="28"/>
        <v>-9.1206589143966177E-5</v>
      </c>
      <c r="BP38" s="8" t="str">
        <f t="shared" si="29"/>
        <v>NA</v>
      </c>
      <c r="BQ38" s="8">
        <f t="shared" si="30"/>
        <v>5.7492385304396616E-4</v>
      </c>
      <c r="BR38">
        <v>9.4980116760000008</v>
      </c>
      <c r="BS38">
        <v>5.1017206030000005E-4</v>
      </c>
      <c r="BT38">
        <v>240</v>
      </c>
      <c r="BU38" s="8">
        <f t="shared" si="31"/>
        <v>-2.0750926661228242E-4</v>
      </c>
      <c r="BV38" s="8" t="str">
        <f t="shared" si="32"/>
        <v>NA</v>
      </c>
      <c r="BW38" s="8">
        <f t="shared" si="33"/>
        <v>7.1768132691228247E-4</v>
      </c>
      <c r="BX38">
        <v>9.6074237389999997</v>
      </c>
      <c r="BY38">
        <v>4.6563311159999999E-4</v>
      </c>
      <c r="BZ38">
        <v>240</v>
      </c>
      <c r="CA38" s="8">
        <f t="shared" si="34"/>
        <v>-9.1206589143966177E-5</v>
      </c>
      <c r="CB38" s="8" t="str">
        <f t="shared" si="35"/>
        <v>NA</v>
      </c>
      <c r="CC38" s="8">
        <f t="shared" si="36"/>
        <v>5.5683970074396616E-4</v>
      </c>
      <c r="CD38">
        <v>9.0897132930000009</v>
      </c>
      <c r="CE38">
        <v>1.550781595E-3</v>
      </c>
      <c r="CF38">
        <v>240</v>
      </c>
      <c r="CG38" s="8">
        <f t="shared" si="37"/>
        <v>-5.9633866770297805E-5</v>
      </c>
      <c r="CH38" s="8" t="str">
        <f t="shared" si="38"/>
        <v>NA</v>
      </c>
      <c r="CI38" s="8">
        <f t="shared" si="39"/>
        <v>1.6104154617702978E-3</v>
      </c>
      <c r="CJ38">
        <v>9.5153529090000006</v>
      </c>
      <c r="CK38">
        <v>5.3509938319999998E-4</v>
      </c>
      <c r="CL38">
        <v>240</v>
      </c>
      <c r="CM38" s="8">
        <f t="shared" si="40"/>
        <v>-2.0750926661228242E-4</v>
      </c>
      <c r="CN38" s="8" t="str">
        <f t="shared" si="41"/>
        <v>NA</v>
      </c>
      <c r="CO38" s="8">
        <f t="shared" si="42"/>
        <v>7.4260864981228239E-4</v>
      </c>
      <c r="CP38">
        <v>9.3389055859999992</v>
      </c>
      <c r="CQ38" s="1">
        <v>-5.7231999999999997E-5</v>
      </c>
      <c r="CR38">
        <v>250</v>
      </c>
      <c r="CS38" s="8">
        <f t="shared" si="43"/>
        <v>-9.1206589143966177E-5</v>
      </c>
      <c r="CT38" s="8" t="str">
        <f t="shared" si="44"/>
        <v>NA</v>
      </c>
      <c r="CU38" s="8">
        <f t="shared" si="0"/>
        <v>3.397458914396618E-5</v>
      </c>
      <c r="CV38">
        <v>9.1667620860000003</v>
      </c>
      <c r="CW38">
        <v>1.0483539209999999E-3</v>
      </c>
      <c r="CX38">
        <v>240</v>
      </c>
      <c r="CY38" s="10">
        <f t="shared" si="45"/>
        <v>-5.9633866770297805E-5</v>
      </c>
      <c r="CZ38" s="10" t="str">
        <f t="shared" si="46"/>
        <v>NA</v>
      </c>
      <c r="DA38" s="8">
        <f t="shared" si="47"/>
        <v>1.1079877877702977E-3</v>
      </c>
      <c r="DB38" t="s">
        <v>3</v>
      </c>
      <c r="DC38" s="5" t="s">
        <v>6</v>
      </c>
    </row>
    <row r="39" spans="1:107" x14ac:dyDescent="0.45">
      <c r="A39" s="9">
        <f t="shared" si="49"/>
        <v>45624.651388888975</v>
      </c>
      <c r="B39" t="s">
        <v>0</v>
      </c>
      <c r="C39">
        <v>38</v>
      </c>
      <c r="D39" s="7">
        <v>45624</v>
      </c>
      <c r="E39">
        <v>15.41583325</v>
      </c>
      <c r="F39">
        <v>14.022262509999999</v>
      </c>
      <c r="G39">
        <v>13.92332072</v>
      </c>
      <c r="H39">
        <v>13.96278336</v>
      </c>
      <c r="I39">
        <v>14.053229269999999</v>
      </c>
      <c r="J39">
        <v>9.3558666509999995</v>
      </c>
      <c r="K39">
        <v>-3.71413575E-4</v>
      </c>
      <c r="L39">
        <v>240</v>
      </c>
      <c r="M39" s="8">
        <f t="shared" si="1"/>
        <v>-2.0789648749963696E-4</v>
      </c>
      <c r="N39" s="8" t="str">
        <f t="shared" si="2"/>
        <v>NA</v>
      </c>
      <c r="O39" s="8">
        <f t="shared" si="3"/>
        <v>-1.6351708750036303E-4</v>
      </c>
      <c r="P39">
        <v>9.8559249839999996</v>
      </c>
      <c r="Q39">
        <v>5.7539309189999998E-4</v>
      </c>
      <c r="R39">
        <v>240</v>
      </c>
      <c r="S39" s="10">
        <f t="shared" si="4"/>
        <v>-5.967845774251801E-5</v>
      </c>
      <c r="T39" s="10" t="str">
        <f t="shared" si="5"/>
        <v>NA</v>
      </c>
      <c r="U39" s="8">
        <f t="shared" si="6"/>
        <v>6.3507154964251799E-4</v>
      </c>
      <c r="V39">
        <v>9.6469229100000007</v>
      </c>
      <c r="W39">
        <v>-2.0125064660000001E-4</v>
      </c>
      <c r="X39">
        <v>240</v>
      </c>
      <c r="Y39" s="8">
        <f t="shared" si="7"/>
        <v>-2.0789648749963696E-4</v>
      </c>
      <c r="Z39" s="8" t="str">
        <f t="shared" si="8"/>
        <v>NA</v>
      </c>
      <c r="AA39" s="8">
        <f t="shared" si="9"/>
        <v>6.645840899636952E-6</v>
      </c>
      <c r="AB39">
        <v>9.6169266699999998</v>
      </c>
      <c r="AC39">
        <v>-1.243882864E-4</v>
      </c>
      <c r="AD39">
        <v>240</v>
      </c>
      <c r="AE39" s="8">
        <f t="shared" si="10"/>
        <v>-9.1344524333347721E-5</v>
      </c>
      <c r="AF39" s="8" t="str">
        <f t="shared" si="11"/>
        <v>NA</v>
      </c>
      <c r="AG39" s="8">
        <f t="shared" si="12"/>
        <v>-3.3043762066652284E-5</v>
      </c>
      <c r="AH39">
        <v>9.6885541960000001</v>
      </c>
      <c r="AI39" s="1">
        <v>-9.8590000000000003E-5</v>
      </c>
      <c r="AJ39">
        <v>240</v>
      </c>
      <c r="AK39" s="8">
        <f t="shared" si="13"/>
        <v>-9.1344524333347721E-5</v>
      </c>
      <c r="AL39" s="8" t="str">
        <f t="shared" si="14"/>
        <v>NA</v>
      </c>
      <c r="AM39" s="8">
        <f t="shared" si="15"/>
        <v>-7.2454756666522822E-6</v>
      </c>
      <c r="AN39">
        <v>9.7729762319999995</v>
      </c>
      <c r="AO39" s="1">
        <v>-9.2954000000000005E-5</v>
      </c>
      <c r="AP39">
        <v>240</v>
      </c>
      <c r="AQ39" s="8">
        <f t="shared" si="16"/>
        <v>-9.1344524333347721E-5</v>
      </c>
      <c r="AR39" s="8" t="str">
        <f t="shared" si="17"/>
        <v>NA</v>
      </c>
      <c r="AS39" s="8">
        <f t="shared" si="18"/>
        <v>-1.609475666652284E-6</v>
      </c>
      <c r="AT39">
        <v>9.7340871020000002</v>
      </c>
      <c r="AU39">
        <v>-1.190870792E-4</v>
      </c>
      <c r="AV39">
        <v>240</v>
      </c>
      <c r="AW39" s="8">
        <f t="shared" si="19"/>
        <v>-9.1344524333347721E-5</v>
      </c>
      <c r="AX39" s="8" t="str">
        <f t="shared" si="20"/>
        <v>NA</v>
      </c>
      <c r="AY39" s="8">
        <f t="shared" si="21"/>
        <v>-2.7742554866652279E-5</v>
      </c>
      <c r="AZ39">
        <v>9.3768824899999998</v>
      </c>
      <c r="BA39">
        <v>-2.8497016379999999E-4</v>
      </c>
      <c r="BB39">
        <v>240</v>
      </c>
      <c r="BC39" s="8">
        <f t="shared" si="22"/>
        <v>-2.0789648749963696E-4</v>
      </c>
      <c r="BD39" s="8" t="str">
        <f t="shared" si="23"/>
        <v>NA</v>
      </c>
      <c r="BE39" s="8">
        <f t="shared" si="24"/>
        <v>-7.7073676300363028E-5</v>
      </c>
      <c r="BF39">
        <v>9.5100679160000006</v>
      </c>
      <c r="BG39" s="1">
        <v>-8.6670999999999997E-5</v>
      </c>
      <c r="BH39">
        <v>240</v>
      </c>
      <c r="BI39" s="10">
        <f t="shared" si="25"/>
        <v>-5.967845774251801E-5</v>
      </c>
      <c r="BJ39" s="10" t="str">
        <f t="shared" si="26"/>
        <v>NA</v>
      </c>
      <c r="BK39" s="8">
        <f t="shared" si="27"/>
        <v>-2.6992542257481988E-5</v>
      </c>
      <c r="BL39">
        <v>9.6575454430000001</v>
      </c>
      <c r="BM39">
        <v>-1.009925965E-4</v>
      </c>
      <c r="BN39">
        <v>240</v>
      </c>
      <c r="BO39" s="8">
        <f t="shared" si="28"/>
        <v>-9.1344524333347721E-5</v>
      </c>
      <c r="BP39" s="8" t="str">
        <f t="shared" si="29"/>
        <v>NA</v>
      </c>
      <c r="BQ39" s="8">
        <f t="shared" si="30"/>
        <v>-9.6480721666522789E-6</v>
      </c>
      <c r="BR39">
        <v>9.4325437510000008</v>
      </c>
      <c r="BS39">
        <v>-2.630554141E-4</v>
      </c>
      <c r="BT39">
        <v>240</v>
      </c>
      <c r="BU39" s="8">
        <f t="shared" si="31"/>
        <v>-2.0789648749963696E-4</v>
      </c>
      <c r="BV39" s="8" t="str">
        <f t="shared" si="32"/>
        <v>NA</v>
      </c>
      <c r="BW39" s="8">
        <f t="shared" si="33"/>
        <v>-5.5158926600363037E-5</v>
      </c>
      <c r="BX39">
        <v>9.6454137400000004</v>
      </c>
      <c r="BY39">
        <v>-1.2743270300000001E-4</v>
      </c>
      <c r="BZ39">
        <v>240</v>
      </c>
      <c r="CA39" s="8">
        <f t="shared" si="34"/>
        <v>-9.1344524333347721E-5</v>
      </c>
      <c r="CB39" s="8" t="str">
        <f t="shared" si="35"/>
        <v>NA</v>
      </c>
      <c r="CC39" s="8">
        <f t="shared" si="36"/>
        <v>-3.6088178666652285E-5</v>
      </c>
      <c r="CD39">
        <v>9.9586333200000006</v>
      </c>
      <c r="CE39">
        <v>2.8219457859999999E-4</v>
      </c>
      <c r="CF39">
        <v>240</v>
      </c>
      <c r="CG39" s="8">
        <f t="shared" si="37"/>
        <v>-5.967845774251801E-5</v>
      </c>
      <c r="CH39" s="8" t="str">
        <f t="shared" si="38"/>
        <v>NA</v>
      </c>
      <c r="CI39" s="8">
        <f t="shared" si="39"/>
        <v>3.41873036342518E-4</v>
      </c>
      <c r="CJ39">
        <v>9.6321212890000005</v>
      </c>
      <c r="CK39">
        <v>-1.064306131E-4</v>
      </c>
      <c r="CL39">
        <v>240</v>
      </c>
      <c r="CM39" s="8">
        <f t="shared" si="40"/>
        <v>-2.0789648749963696E-4</v>
      </c>
      <c r="CN39" s="8" t="str">
        <f t="shared" si="41"/>
        <v>NA</v>
      </c>
      <c r="CO39" s="8">
        <f t="shared" si="42"/>
        <v>1.0146587439963696E-4</v>
      </c>
      <c r="CP39">
        <v>9.2707267200000008</v>
      </c>
      <c r="CQ39">
        <v>-1.201783638E-4</v>
      </c>
      <c r="CR39">
        <v>135</v>
      </c>
      <c r="CS39" s="8">
        <f t="shared" si="43"/>
        <v>-9.1344524333347721E-5</v>
      </c>
      <c r="CT39" s="8" t="str">
        <f t="shared" si="44"/>
        <v>NA</v>
      </c>
      <c r="CU39" s="8">
        <f t="shared" si="0"/>
        <v>-2.8833839466652279E-5</v>
      </c>
      <c r="CV39">
        <v>9.4007199959999994</v>
      </c>
      <c r="CW39" s="1">
        <v>-8.6722000000000001E-5</v>
      </c>
      <c r="CX39">
        <v>240</v>
      </c>
      <c r="CY39" s="10">
        <f t="shared" si="45"/>
        <v>-5.967845774251801E-5</v>
      </c>
      <c r="CZ39" s="10" t="str">
        <f t="shared" si="46"/>
        <v>NA</v>
      </c>
      <c r="DA39" s="8">
        <f t="shared" si="47"/>
        <v>-2.7043542257481991E-5</v>
      </c>
      <c r="DB39" t="s">
        <v>3</v>
      </c>
      <c r="DC39" s="5" t="s">
        <v>6</v>
      </c>
    </row>
    <row r="40" spans="1:107" x14ac:dyDescent="0.45">
      <c r="A40" s="9">
        <f t="shared" si="49"/>
        <v>45624.665277777865</v>
      </c>
      <c r="B40" t="s">
        <v>0</v>
      </c>
      <c r="C40">
        <v>39</v>
      </c>
      <c r="D40" s="7">
        <v>45624</v>
      </c>
      <c r="E40">
        <v>15.85750011</v>
      </c>
      <c r="F40">
        <v>14.04890412</v>
      </c>
      <c r="G40">
        <v>13.9375917</v>
      </c>
      <c r="H40">
        <v>13.96532081</v>
      </c>
      <c r="I40">
        <v>14.118816689999999</v>
      </c>
      <c r="J40">
        <v>8.9997691589999995</v>
      </c>
      <c r="K40">
        <v>-2.028518331E-4</v>
      </c>
      <c r="L40">
        <v>240</v>
      </c>
      <c r="M40" s="8">
        <f t="shared" si="1"/>
        <v>-2.0828370838721355E-4</v>
      </c>
      <c r="N40" s="8" t="str">
        <f t="shared" si="2"/>
        <v>NA</v>
      </c>
      <c r="O40" s="8">
        <f t="shared" si="3"/>
        <v>5.4318752872135542E-6</v>
      </c>
      <c r="P40">
        <v>10.26111251</v>
      </c>
      <c r="Q40">
        <v>1.5970953339999999E-4</v>
      </c>
      <c r="R40">
        <v>240</v>
      </c>
      <c r="S40" s="10">
        <f t="shared" si="4"/>
        <v>-5.9723048714738214E-5</v>
      </c>
      <c r="T40" s="10" t="str">
        <f t="shared" si="5"/>
        <v>NA</v>
      </c>
      <c r="U40" s="8">
        <f t="shared" si="6"/>
        <v>2.194325821147382E-4</v>
      </c>
      <c r="V40">
        <v>9.4536787310000001</v>
      </c>
      <c r="W40">
        <v>-1.062624855E-4</v>
      </c>
      <c r="X40">
        <v>240</v>
      </c>
      <c r="Y40" s="8">
        <f t="shared" si="7"/>
        <v>-2.0828370838721355E-4</v>
      </c>
      <c r="Z40" s="8" t="str">
        <f t="shared" si="8"/>
        <v>NA</v>
      </c>
      <c r="AA40" s="8">
        <f t="shared" si="9"/>
        <v>1.0202122288721355E-4</v>
      </c>
      <c r="AB40">
        <v>9.49205246</v>
      </c>
      <c r="AC40" s="1">
        <v>-6.2032000000000005E-5</v>
      </c>
      <c r="AD40">
        <v>240</v>
      </c>
      <c r="AE40" s="8">
        <f t="shared" si="10"/>
        <v>-9.1482459522673754E-5</v>
      </c>
      <c r="AF40" s="8" t="str">
        <f t="shared" si="11"/>
        <v>NA</v>
      </c>
      <c r="AG40" s="8">
        <f t="shared" si="12"/>
        <v>2.9450459522673748E-5</v>
      </c>
      <c r="AH40">
        <v>9.5745866619999997</v>
      </c>
      <c r="AI40" s="1">
        <v>-5.5924999999999997E-5</v>
      </c>
      <c r="AJ40">
        <v>240</v>
      </c>
      <c r="AK40" s="8">
        <f t="shared" si="13"/>
        <v>-9.1482459522673754E-5</v>
      </c>
      <c r="AL40" s="8" t="str">
        <f t="shared" si="14"/>
        <v>NA</v>
      </c>
      <c r="AM40" s="8">
        <f t="shared" si="15"/>
        <v>3.5557459522673756E-5</v>
      </c>
      <c r="AN40">
        <v>9.6501562280000002</v>
      </c>
      <c r="AO40" s="1">
        <v>-7.2143000000000004E-5</v>
      </c>
      <c r="AP40">
        <v>240</v>
      </c>
      <c r="AQ40" s="8">
        <f t="shared" si="16"/>
        <v>-9.1482459522673754E-5</v>
      </c>
      <c r="AR40" s="8" t="str">
        <f t="shared" si="17"/>
        <v>NA</v>
      </c>
      <c r="AS40" s="8">
        <f t="shared" si="18"/>
        <v>1.933945952267375E-5</v>
      </c>
      <c r="AT40">
        <v>9.6164516570000007</v>
      </c>
      <c r="AU40" s="1">
        <v>-5.5569000000000003E-5</v>
      </c>
      <c r="AV40">
        <v>240</v>
      </c>
      <c r="AW40" s="8">
        <f t="shared" si="19"/>
        <v>-9.1482459522673754E-5</v>
      </c>
      <c r="AX40" s="8" t="str">
        <f t="shared" si="20"/>
        <v>NA</v>
      </c>
      <c r="AY40" s="8">
        <f t="shared" si="21"/>
        <v>3.5913459522673751E-5</v>
      </c>
      <c r="AZ40">
        <v>9.1137483719999999</v>
      </c>
      <c r="BA40">
        <v>-1.4667458240000001E-4</v>
      </c>
      <c r="BB40">
        <v>240</v>
      </c>
      <c r="BC40" s="8">
        <f t="shared" si="22"/>
        <v>-2.0828370838721355E-4</v>
      </c>
      <c r="BD40" s="8" t="str">
        <f t="shared" si="23"/>
        <v>NA</v>
      </c>
      <c r="BE40" s="8">
        <f t="shared" si="24"/>
        <v>6.160912598721354E-5</v>
      </c>
      <c r="BF40">
        <v>9.4724900289999994</v>
      </c>
      <c r="BG40" s="1">
        <v>2.5982999999999998E-5</v>
      </c>
      <c r="BH40">
        <v>240</v>
      </c>
      <c r="BI40" s="10">
        <f t="shared" si="25"/>
        <v>-5.9723048714738214E-5</v>
      </c>
      <c r="BJ40" s="10" t="str">
        <f t="shared" si="26"/>
        <v>NA</v>
      </c>
      <c r="BK40" s="8">
        <f t="shared" si="27"/>
        <v>8.5706048714738212E-5</v>
      </c>
      <c r="BL40">
        <v>9.5879508260000001</v>
      </c>
      <c r="BM40" s="1">
        <v>-1.6773E-5</v>
      </c>
      <c r="BN40">
        <v>240</v>
      </c>
      <c r="BO40" s="8">
        <f t="shared" si="28"/>
        <v>-9.1482459522673754E-5</v>
      </c>
      <c r="BP40" s="8" t="str">
        <f t="shared" si="29"/>
        <v>NA</v>
      </c>
      <c r="BQ40" s="8">
        <f t="shared" si="30"/>
        <v>7.4709459522673757E-5</v>
      </c>
      <c r="BR40">
        <v>9.2101495940000007</v>
      </c>
      <c r="BS40">
        <v>-1.191238855E-4</v>
      </c>
      <c r="BT40">
        <v>240</v>
      </c>
      <c r="BU40" s="8">
        <f t="shared" si="31"/>
        <v>-2.0828370838721355E-4</v>
      </c>
      <c r="BV40" s="8" t="str">
        <f t="shared" si="32"/>
        <v>NA</v>
      </c>
      <c r="BW40" s="8">
        <f t="shared" si="33"/>
        <v>8.9159822887213547E-5</v>
      </c>
      <c r="BX40">
        <v>9.5518179300000003</v>
      </c>
      <c r="BY40" s="1">
        <v>-3.2246000000000003E-5</v>
      </c>
      <c r="BZ40">
        <v>240</v>
      </c>
      <c r="CA40" s="8">
        <f t="shared" si="34"/>
        <v>-9.1482459522673754E-5</v>
      </c>
      <c r="CB40" s="8" t="str">
        <f t="shared" si="35"/>
        <v>NA</v>
      </c>
      <c r="CC40" s="8">
        <f t="shared" si="36"/>
        <v>5.9236459522673751E-5</v>
      </c>
      <c r="CD40">
        <v>10.1150792</v>
      </c>
      <c r="CE40" s="1">
        <v>5.2966000000000001E-5</v>
      </c>
      <c r="CF40">
        <v>240</v>
      </c>
      <c r="CG40" s="8">
        <f t="shared" si="37"/>
        <v>-5.9723048714738214E-5</v>
      </c>
      <c r="CH40" s="8" t="str">
        <f t="shared" si="38"/>
        <v>NA</v>
      </c>
      <c r="CI40" s="8">
        <f t="shared" si="39"/>
        <v>1.1268904871473821E-4</v>
      </c>
      <c r="CJ40">
        <v>9.5227637529999996</v>
      </c>
      <c r="CK40" s="1">
        <v>-5.2590000000000003E-5</v>
      </c>
      <c r="CL40">
        <v>240</v>
      </c>
      <c r="CM40" s="8">
        <f t="shared" si="40"/>
        <v>-2.0828370838721355E-4</v>
      </c>
      <c r="CN40" s="8" t="str">
        <f t="shared" si="41"/>
        <v>NA</v>
      </c>
      <c r="CO40" s="8">
        <f t="shared" si="42"/>
        <v>1.5569370838721354E-4</v>
      </c>
      <c r="CP40" t="s">
        <v>0</v>
      </c>
      <c r="CQ40" s="1" t="s">
        <v>0</v>
      </c>
      <c r="CR40" t="s">
        <v>0</v>
      </c>
      <c r="CS40" s="8">
        <f t="shared" si="43"/>
        <v>-9.1482459522673754E-5</v>
      </c>
      <c r="CT40" s="8" t="str">
        <f t="shared" si="44"/>
        <v>NA</v>
      </c>
      <c r="CU40" s="8" t="str">
        <f t="shared" si="0"/>
        <v>NA</v>
      </c>
      <c r="CV40">
        <v>9.3302604280000008</v>
      </c>
      <c r="CW40" s="1">
        <v>-8.9616999999999993E-6</v>
      </c>
      <c r="CX40">
        <v>240</v>
      </c>
      <c r="CY40" s="10">
        <f t="shared" si="45"/>
        <v>-5.9723048714738214E-5</v>
      </c>
      <c r="CZ40" s="10" t="str">
        <f t="shared" si="46"/>
        <v>NA</v>
      </c>
      <c r="DA40" s="8">
        <f t="shared" si="47"/>
        <v>5.0761348714738215E-5</v>
      </c>
      <c r="DB40" t="s">
        <v>3</v>
      </c>
      <c r="DC40" s="5" t="s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21Nov</vt:lpstr>
      <vt:lpstr>22Nov</vt:lpstr>
      <vt:lpstr>24Nov</vt:lpstr>
      <vt:lpstr>25Nov</vt:lpstr>
      <vt:lpstr>26Nov</vt:lpstr>
      <vt:lpstr>27Nov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Timothy Clark</cp:lastModifiedBy>
  <dcterms:created xsi:type="dcterms:W3CDTF">2015-06-05T18:17:20Z</dcterms:created>
  <dcterms:modified xsi:type="dcterms:W3CDTF">2025-01-30T07:22:32Z</dcterms:modified>
</cp:coreProperties>
</file>